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48" i="1"/>
  <c r="F318"/>
  <c r="F275"/>
  <c r="G275" s="1"/>
  <c r="F476"/>
  <c r="F475" s="1"/>
  <c r="H475" s="1"/>
  <c r="F473"/>
  <c r="F472" s="1"/>
  <c r="H472" s="1"/>
  <c r="F442"/>
  <c r="H434"/>
  <c r="F419"/>
  <c r="F418" s="1"/>
  <c r="F417" s="1"/>
  <c r="F406"/>
  <c r="F346"/>
  <c r="F327"/>
  <c r="F290"/>
  <c r="F292"/>
  <c r="F303"/>
  <c r="F279"/>
  <c r="F270"/>
  <c r="F266"/>
  <c r="F258"/>
  <c r="F253"/>
  <c r="F225"/>
  <c r="F257" l="1"/>
  <c r="F471"/>
  <c r="F433"/>
  <c r="F432" s="1"/>
  <c r="F431" s="1"/>
  <c r="F289"/>
  <c r="E220"/>
  <c r="D220"/>
  <c r="E495"/>
  <c r="E494" s="1"/>
  <c r="F491"/>
  <c r="G491" s="1"/>
  <c r="D454"/>
  <c r="D453" s="1"/>
  <c r="D451" s="1"/>
  <c r="E454"/>
  <c r="E453" s="1"/>
  <c r="E451" s="1"/>
  <c r="G445"/>
  <c r="F427"/>
  <c r="G427" s="1"/>
  <c r="F410"/>
  <c r="G410" s="1"/>
  <c r="G406"/>
  <c r="F384"/>
  <c r="G384" s="1"/>
  <c r="E383"/>
  <c r="D383"/>
  <c r="G346"/>
  <c r="F339"/>
  <c r="G339" s="1"/>
  <c r="F337"/>
  <c r="G337" s="1"/>
  <c r="G327"/>
  <c r="G318"/>
  <c r="F315"/>
  <c r="G303"/>
  <c r="H471" l="1"/>
  <c r="G315"/>
  <c r="G314"/>
  <c r="F383"/>
  <c r="G383" s="1"/>
  <c r="G444"/>
  <c r="F426"/>
  <c r="F425" s="1"/>
  <c r="F424" s="1"/>
  <c r="F409"/>
  <c r="F408" s="1"/>
  <c r="F405"/>
  <c r="F326"/>
  <c r="F336"/>
  <c r="F345"/>
  <c r="F302"/>
  <c r="F301" s="1"/>
  <c r="F299" s="1"/>
  <c r="G292"/>
  <c r="E257"/>
  <c r="F25"/>
  <c r="F166"/>
  <c r="G149"/>
  <c r="H140"/>
  <c r="H98"/>
  <c r="E433"/>
  <c r="D433"/>
  <c r="D432" s="1"/>
  <c r="D431" s="1"/>
  <c r="D430" s="1"/>
  <c r="E418"/>
  <c r="E366"/>
  <c r="E365" s="1"/>
  <c r="E364" s="1"/>
  <c r="D366"/>
  <c r="D365" s="1"/>
  <c r="D364" s="1"/>
  <c r="F367"/>
  <c r="F353"/>
  <c r="G353" s="1"/>
  <c r="G290"/>
  <c r="E278"/>
  <c r="D233"/>
  <c r="D232" s="1"/>
  <c r="D230" s="1"/>
  <c r="D229" s="1"/>
  <c r="E233"/>
  <c r="E232" s="1"/>
  <c r="E230" s="1"/>
  <c r="E229" s="1"/>
  <c r="G234"/>
  <c r="E219"/>
  <c r="E218" s="1"/>
  <c r="D179"/>
  <c r="D178" s="1"/>
  <c r="E179"/>
  <c r="E178" s="1"/>
  <c r="E137"/>
  <c r="E133"/>
  <c r="D133"/>
  <c r="E97"/>
  <c r="D97"/>
  <c r="E74"/>
  <c r="D63"/>
  <c r="E46"/>
  <c r="F61"/>
  <c r="H61" s="1"/>
  <c r="D46"/>
  <c r="E25"/>
  <c r="D25"/>
  <c r="C25"/>
  <c r="H168"/>
  <c r="H147"/>
  <c r="H100"/>
  <c r="G426" l="1"/>
  <c r="H180"/>
  <c r="G405"/>
  <c r="F401"/>
  <c r="F400" s="1"/>
  <c r="E432"/>
  <c r="H433"/>
  <c r="F366"/>
  <c r="G366" s="1"/>
  <c r="G367"/>
  <c r="F365"/>
  <c r="G408"/>
  <c r="G425"/>
  <c r="G409"/>
  <c r="E417"/>
  <c r="E416" s="1"/>
  <c r="E415" s="1"/>
  <c r="D415"/>
  <c r="F313"/>
  <c r="G313" s="1"/>
  <c r="G336"/>
  <c r="F335"/>
  <c r="G345"/>
  <c r="F344"/>
  <c r="G326"/>
  <c r="F325"/>
  <c r="G302"/>
  <c r="G301"/>
  <c r="G299"/>
  <c r="D219"/>
  <c r="D218" s="1"/>
  <c r="H178"/>
  <c r="H169"/>
  <c r="H149"/>
  <c r="H179"/>
  <c r="E45"/>
  <c r="E44" s="1"/>
  <c r="E96"/>
  <c r="D245"/>
  <c r="D244" s="1"/>
  <c r="D243" s="1"/>
  <c r="G289"/>
  <c r="F352"/>
  <c r="F233"/>
  <c r="F232" s="1"/>
  <c r="F230" s="1"/>
  <c r="G229" s="1"/>
  <c r="H102"/>
  <c r="H107"/>
  <c r="H112"/>
  <c r="H142"/>
  <c r="F159"/>
  <c r="G159" s="1"/>
  <c r="G223"/>
  <c r="G102"/>
  <c r="G100"/>
  <c r="G98"/>
  <c r="G147"/>
  <c r="F499"/>
  <c r="F489"/>
  <c r="F488" s="1"/>
  <c r="F481"/>
  <c r="F455"/>
  <c r="F387"/>
  <c r="F375"/>
  <c r="F283"/>
  <c r="G270"/>
  <c r="G266"/>
  <c r="G258"/>
  <c r="G253"/>
  <c r="F251"/>
  <c r="G251" s="1"/>
  <c r="G249"/>
  <c r="F454" l="1"/>
  <c r="F453" s="1"/>
  <c r="G455"/>
  <c r="F282"/>
  <c r="G282" s="1"/>
  <c r="G283"/>
  <c r="F386"/>
  <c r="G387"/>
  <c r="E431"/>
  <c r="H432"/>
  <c r="F364"/>
  <c r="G365"/>
  <c r="G352"/>
  <c r="F351"/>
  <c r="F350" s="1"/>
  <c r="F349" s="1"/>
  <c r="F310"/>
  <c r="G325"/>
  <c r="F323"/>
  <c r="G323" s="1"/>
  <c r="G344"/>
  <c r="F343"/>
  <c r="F342" s="1"/>
  <c r="G335"/>
  <c r="F333"/>
  <c r="G333" s="1"/>
  <c r="F288"/>
  <c r="F286" s="1"/>
  <c r="G286" s="1"/>
  <c r="D242"/>
  <c r="G233"/>
  <c r="G232"/>
  <c r="G230"/>
  <c r="F220"/>
  <c r="F219" s="1"/>
  <c r="F218" s="1"/>
  <c r="H137"/>
  <c r="H143"/>
  <c r="G112"/>
  <c r="G97"/>
  <c r="G143"/>
  <c r="G142"/>
  <c r="G137"/>
  <c r="H138"/>
  <c r="G138"/>
  <c r="H159"/>
  <c r="G107"/>
  <c r="F374"/>
  <c r="G375"/>
  <c r="F278"/>
  <c r="G278" s="1"/>
  <c r="G279"/>
  <c r="F441"/>
  <c r="F440" s="1"/>
  <c r="G442"/>
  <c r="F480"/>
  <c r="F470" s="1"/>
  <c r="G481"/>
  <c r="F498"/>
  <c r="G499"/>
  <c r="G462"/>
  <c r="G489"/>
  <c r="G225"/>
  <c r="F248"/>
  <c r="G248" s="1"/>
  <c r="H162"/>
  <c r="G162"/>
  <c r="G117"/>
  <c r="H117"/>
  <c r="H146"/>
  <c r="G146"/>
  <c r="H134"/>
  <c r="G134"/>
  <c r="H97" l="1"/>
  <c r="G454"/>
  <c r="F379"/>
  <c r="G386"/>
  <c r="E430"/>
  <c r="H431"/>
  <c r="G374"/>
  <c r="F373"/>
  <c r="G373" s="1"/>
  <c r="G310"/>
  <c r="F309"/>
  <c r="G364"/>
  <c r="G343"/>
  <c r="G342"/>
  <c r="G158"/>
  <c r="G350"/>
  <c r="G349"/>
  <c r="G351"/>
  <c r="G288"/>
  <c r="G419"/>
  <c r="G453"/>
  <c r="F497"/>
  <c r="G498"/>
  <c r="G480"/>
  <c r="G441"/>
  <c r="G220"/>
  <c r="F487"/>
  <c r="G488"/>
  <c r="F460"/>
  <c r="G461"/>
  <c r="H127"/>
  <c r="G127"/>
  <c r="H133"/>
  <c r="G133"/>
  <c r="H23"/>
  <c r="H81"/>
  <c r="H77"/>
  <c r="H75"/>
  <c r="H68"/>
  <c r="H64"/>
  <c r="H56"/>
  <c r="H52"/>
  <c r="H49"/>
  <c r="H47"/>
  <c r="F372" l="1"/>
  <c r="G372" s="1"/>
  <c r="F378"/>
  <c r="G378" s="1"/>
  <c r="G379"/>
  <c r="F196"/>
  <c r="F195" s="1"/>
  <c r="H430"/>
  <c r="G418"/>
  <c r="G309"/>
  <c r="F451"/>
  <c r="G451" s="1"/>
  <c r="F416"/>
  <c r="F415" s="1"/>
  <c r="G417"/>
  <c r="G458"/>
  <c r="G460"/>
  <c r="F485"/>
  <c r="G487"/>
  <c r="G219"/>
  <c r="F439"/>
  <c r="F438" s="1"/>
  <c r="G440"/>
  <c r="F468"/>
  <c r="G470"/>
  <c r="F495"/>
  <c r="G497"/>
  <c r="F247"/>
  <c r="G257"/>
  <c r="H106"/>
  <c r="G106"/>
  <c r="G49"/>
  <c r="G81"/>
  <c r="G47"/>
  <c r="G77"/>
  <c r="G64"/>
  <c r="G56"/>
  <c r="G52"/>
  <c r="G75"/>
  <c r="G68"/>
  <c r="F363" l="1"/>
  <c r="G401"/>
  <c r="F449"/>
  <c r="F245"/>
  <c r="F244" s="1"/>
  <c r="F243" s="1"/>
  <c r="F198" s="1"/>
  <c r="G247"/>
  <c r="F494"/>
  <c r="G494" s="1"/>
  <c r="G495"/>
  <c r="F467"/>
  <c r="G468"/>
  <c r="G439"/>
  <c r="F484"/>
  <c r="G484" s="1"/>
  <c r="G485"/>
  <c r="G415"/>
  <c r="G416"/>
  <c r="H96"/>
  <c r="G96"/>
  <c r="H74"/>
  <c r="G74"/>
  <c r="G46"/>
  <c r="H46"/>
  <c r="G63"/>
  <c r="H63"/>
  <c r="H363" l="1"/>
  <c r="F308"/>
  <c r="F399"/>
  <c r="G400"/>
  <c r="G450"/>
  <c r="G204"/>
  <c r="G449"/>
  <c r="G467"/>
  <c r="F466"/>
  <c r="F205" s="1"/>
  <c r="G245"/>
  <c r="F437"/>
  <c r="F203" s="1"/>
  <c r="G438"/>
  <c r="G18"/>
  <c r="H18"/>
  <c r="H16"/>
  <c r="G45"/>
  <c r="H45"/>
  <c r="F20" l="1"/>
  <c r="H19"/>
  <c r="G19"/>
  <c r="F200"/>
  <c r="F307"/>
  <c r="G307" s="1"/>
  <c r="G308"/>
  <c r="G399"/>
  <c r="F398"/>
  <c r="F202" s="1"/>
  <c r="F201" s="1"/>
  <c r="G152"/>
  <c r="G244"/>
  <c r="G205"/>
  <c r="G466"/>
  <c r="G437"/>
  <c r="G203"/>
  <c r="G196"/>
  <c r="H44"/>
  <c r="G44"/>
  <c r="G398" l="1"/>
  <c r="F397"/>
  <c r="G397" s="1"/>
  <c r="G202"/>
  <c r="F199"/>
  <c r="G199" s="1"/>
  <c r="G200"/>
  <c r="G195"/>
  <c r="G201"/>
  <c r="G198"/>
  <c r="G243"/>
  <c r="F242"/>
  <c r="G242" l="1"/>
  <c r="F197"/>
  <c r="G197" l="1"/>
  <c r="G194"/>
</calcChain>
</file>

<file path=xl/sharedStrings.xml><?xml version="1.0" encoding="utf-8"?>
<sst xmlns="http://schemas.openxmlformats.org/spreadsheetml/2006/main" count="533" uniqueCount="291">
  <si>
    <t>Članak 1.</t>
  </si>
  <si>
    <t>Izvršenje za</t>
  </si>
  <si>
    <t>Indeks</t>
  </si>
  <si>
    <t>Prihodi poslovanja</t>
  </si>
  <si>
    <t>Prihodi od prodaje nefinancijske imovine</t>
  </si>
  <si>
    <t>Rashodi poslovanja</t>
  </si>
  <si>
    <t>Rashodi za nabavu nefinancijske imovine</t>
  </si>
  <si>
    <t>RAZLIKA VIŠAK/MANJAK</t>
  </si>
  <si>
    <t>Primici od financijske imovine i zaduživanja</t>
  </si>
  <si>
    <t>Izdaci za financijsku imovinu i otplate zajmova</t>
  </si>
  <si>
    <t>NETO ZADUŽIVANJE / FINANCIRANJE</t>
  </si>
  <si>
    <t>Preneseni iz prethodne godine</t>
  </si>
  <si>
    <t>Članak 2.</t>
  </si>
  <si>
    <t>Razred, skupina, podskup. i odjeljak</t>
  </si>
  <si>
    <t>Naziv računa prihoda i rashoda ekonomske klasifikacije</t>
  </si>
  <si>
    <t>Indeks    6/3 x 100</t>
  </si>
  <si>
    <t>Indeks 6/5 x 100</t>
  </si>
  <si>
    <t>Prihodi od poreza</t>
  </si>
  <si>
    <t>Porez i prirez na dohodak</t>
  </si>
  <si>
    <t>Porez i prirez na dohodak od nesam. rada</t>
  </si>
  <si>
    <t>Porezi na imovinu</t>
  </si>
  <si>
    <t>Stalni porezi na nepokretnu imovinu</t>
  </si>
  <si>
    <t>Povremeni porezi na imovinu</t>
  </si>
  <si>
    <t>Porezi na robu i usluge</t>
  </si>
  <si>
    <t>Porezi na promet</t>
  </si>
  <si>
    <t>Porez na korištenje dobara ili izvođenje aktiv.</t>
  </si>
  <si>
    <t>Pomoći iz inozemstva i od subjek. unutar op. p</t>
  </si>
  <si>
    <t>Pomoći iz proračuna</t>
  </si>
  <si>
    <t>Tekuće pomoći iz proračuna</t>
  </si>
  <si>
    <t>Kapitalne pomoći iz proračuna</t>
  </si>
  <si>
    <t>Prihodi od imovine</t>
  </si>
  <si>
    <t>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</si>
  <si>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</si>
  <si>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</si>
  <si>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</si>
  <si>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</si>
  <si>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</si>
  <si>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</t>
  </si>
  <si>
    <t>pristojbi po posebnim propisima i naknada</t>
  </si>
  <si>
    <t>Upravne i administrativne pristojbe</t>
  </si>
  <si>
    <t>Ostale upravne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</si>
  <si>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</si>
  <si>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</si>
  <si>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</si>
  <si>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</si>
  <si>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</si>
  <si>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</si>
  <si>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</si>
  <si>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Kamate na oročena sredstva i depozite po viđ.</t>
  </si>
  <si>
    <t>SVEUKUPNO PRIHODI I PRIMICI</t>
  </si>
  <si>
    <t xml:space="preserve"> RAČUN PRIHODA I RASHODA</t>
  </si>
  <si>
    <t xml:space="preserve"> VIŠAK/MANJAK PRIHODA I PRIMITAKA</t>
  </si>
  <si>
    <t>A.</t>
  </si>
  <si>
    <t>B.</t>
  </si>
  <si>
    <t>C.</t>
  </si>
  <si>
    <t>5/2*100</t>
  </si>
  <si>
    <t>5/4*100</t>
  </si>
  <si>
    <t>SVEUKUPNO RASHODI I IZDACI</t>
  </si>
  <si>
    <t>Rashodi za zaposlene</t>
  </si>
  <si>
    <t>Plaće</t>
  </si>
  <si>
    <t>Plaće za redovan rad</t>
  </si>
  <si>
    <t>Ostali rashodi za zaposlene</t>
  </si>
  <si>
    <t>Doprinosi na plaće</t>
  </si>
  <si>
    <t>Doprinos za obvezno zdravstveno osiguranje</t>
  </si>
  <si>
    <t>Doprinos za obv. osig. u slučaju nezaposlenosti</t>
  </si>
  <si>
    <t>Materijalni rashodi</t>
  </si>
  <si>
    <t>Naknade troškova zaposlenima</t>
  </si>
  <si>
    <t>Službena putovanja</t>
  </si>
  <si>
    <t>Naknade za prijevoz, za rad na terenu i od.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</si>
  <si>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</si>
  <si>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</si>
  <si>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</si>
  <si>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</si>
  <si>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Energija</t>
  </si>
  <si>
    <t>Materijal i dijelovi za tekuće i inv.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</si>
  <si>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</si>
  <si>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</si>
  <si>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</si>
  <si>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</si>
  <si>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</si>
  <si>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</si>
  <si>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</si>
  <si>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</si>
  <si>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</si>
  <si>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Ostali nespomenuti rashodi poslovanja</t>
  </si>
  <si>
    <t>Naknade za rad pred. i izv. tijela pov. i sl.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</si>
  <si>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</si>
  <si>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</si>
  <si>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</si>
  <si>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</si>
  <si>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</si>
  <si>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</si>
  <si>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Ostali nespomenuti financijski rashodi</t>
  </si>
  <si>
    <t>Pomoći dane u inozemstvo i unutar općeg pr.</t>
  </si>
  <si>
    <t>Pomoći unutar općeg proračuna</t>
  </si>
  <si>
    <t>Tekuće pomoći unutar općeg proračuna</t>
  </si>
  <si>
    <t>Naknade građanima i kuć. na temelju osig i dr.nak</t>
  </si>
  <si>
    <t>Ostale naknade građanima i kuć. iz proračuna</t>
  </si>
  <si>
    <t>Naknade građanima i kućanstvima u novcu</t>
  </si>
  <si>
    <t>Ostali rashodi</t>
  </si>
  <si>
    <t>Tekuće donacije</t>
  </si>
  <si>
    <t>Tekuće donacije u novcu</t>
  </si>
  <si>
    <t>Rashodi za nabavu neproizv. Dug. Imovine</t>
  </si>
  <si>
    <t>Rashodi za nabavu proizv. dugotrajne imovine</t>
  </si>
  <si>
    <t>Građevinski objekti</t>
  </si>
  <si>
    <t>Poslovni objekti</t>
  </si>
  <si>
    <t>Ceste, željeznice i ostali prometni objekti</t>
  </si>
  <si>
    <t>Postrojenja i oprema</t>
  </si>
  <si>
    <t>Uredska oprema i namještaj</t>
  </si>
  <si>
    <t>Uređaji, strojevi i oprema za ostale namjene</t>
  </si>
  <si>
    <t>Rashodi za dodatna ulaganja na nefin. Imovini</t>
  </si>
  <si>
    <t>Dodatna ulaganja na građevinskim objektima</t>
  </si>
  <si>
    <t>Članak 3.</t>
  </si>
  <si>
    <t>BROJČANA OZNAKA I NAZIV RAZDJELA I GLAVE</t>
  </si>
  <si>
    <t>UKUPNO RASHODI I IZDACI</t>
  </si>
  <si>
    <t>RAZDJEL 002 JEDINSTVENI UPRAVNI ODJEL</t>
  </si>
  <si>
    <t>RAZDJEL 001 PREDSTAVNIČKA I IZVRŠNA  TIJELA OPĆINE</t>
  </si>
  <si>
    <t>GLAVA 00101 OPĆINSKO VIJEĆE</t>
  </si>
  <si>
    <t>GLAVA 00201 JEDINSTVENI UPRAVNI ODJEL</t>
  </si>
  <si>
    <t>RAZDJEL 004 DRUŠTVENE, SOCIJALNE I DRUGE DJELATNOSTI</t>
  </si>
  <si>
    <t>GLAVA 00401 DRUŠTVENE, SOCIJALNE I DRUGE DJELATNOSTI</t>
  </si>
  <si>
    <t>GLAVA 00402 SOCIJALNA SKRB</t>
  </si>
  <si>
    <t>GLAVA 00403 ZAŠTITA I SIGURNOST</t>
  </si>
  <si>
    <t>GLAVA 00404 OSTALE DRUŠTVENE DJELATNOSTI</t>
  </si>
  <si>
    <t>Podskup. i odjeljak</t>
  </si>
  <si>
    <t>NAZIV RAZDJELA I GLAVE TE RAČUNA EKONOMSKE KLASIFIKACIJE</t>
  </si>
  <si>
    <t xml:space="preserve">Indeks 5/4*100   </t>
  </si>
  <si>
    <t>RAZDJEL 001 PREDSTAVNIČKA I IZVRŠNA TIJELA OPĆINE</t>
  </si>
  <si>
    <t>Naknade za rad predstavničkih i izvršnih tijela pov. I sl.</t>
  </si>
  <si>
    <t>Ostali nespomenuti rashodi</t>
  </si>
  <si>
    <t>Rashodi za nabavu proizvedene dugotrajne imovine</t>
  </si>
  <si>
    <t>Materijal i dijelovi za tekuće i investicijsko održavanje</t>
  </si>
  <si>
    <t>Usluge telefona, pošte, prijevoza</t>
  </si>
  <si>
    <t>Pomoći dane u inozemstvo i unutar općeg proračuna</t>
  </si>
  <si>
    <t>Ostale naknade građanima i kućanstvima iz proračuna</t>
  </si>
  <si>
    <t>PROGRAM 1001 RAD PREDSTAVNIČKIH I IZVRŠNIH TIJELA</t>
  </si>
  <si>
    <t>PROGRAM 1002 PROGRAM POLITIČKIH STRANAKA</t>
  </si>
  <si>
    <t>A100201 Rad političkih stranaka</t>
  </si>
  <si>
    <t xml:space="preserve"> Rashodi poslovanja</t>
  </si>
  <si>
    <t>Doprinos za obvezno osiguranje u slučaju nezaposlenosti</t>
  </si>
  <si>
    <t>Naknade za prijevoz, za rad na terenu i dovojen život</t>
  </si>
  <si>
    <t>Tekuće pomoći unutar općeg proračuan</t>
  </si>
  <si>
    <t>Rashodi za dodatna ulagnja na građevinskim objektima</t>
  </si>
  <si>
    <t>Naknade građanima i kućanstvima na temelju osig. i druge naknade</t>
  </si>
  <si>
    <t xml:space="preserve">Pomoći dane u inozemstvo i unutar općeg proračuna </t>
  </si>
  <si>
    <t xml:space="preserve">Ostali rashodi </t>
  </si>
  <si>
    <t>A100902 Zaštita od požara</t>
  </si>
  <si>
    <t>Ceste željeznice i ostali prometni objekti</t>
  </si>
  <si>
    <t>Članak 4.</t>
  </si>
  <si>
    <t>Članak 5.</t>
  </si>
  <si>
    <t>OPĆINSKO VIJEĆE</t>
  </si>
  <si>
    <t>RAČUN FINANCIRANJA</t>
  </si>
  <si>
    <t>PREDSJEDNIK:</t>
  </si>
  <si>
    <t xml:space="preserve"> RAČUN FINANCIRANJA</t>
  </si>
  <si>
    <t>ostvareni višak prihoda</t>
  </si>
  <si>
    <t>Pomoći iz drž.pror.temeljem prijenosa EU sr.</t>
  </si>
  <si>
    <t>Kapitalne pomoći iz drž.pror.tem.prijenosa EU sr.</t>
  </si>
  <si>
    <t>Pomoći proračunskim korisicima drugih proračuna</t>
  </si>
  <si>
    <t>Tekuće pomoći proračunskim korisnicima dr.pror.</t>
  </si>
  <si>
    <t>Ostala nematerijlna imovina</t>
  </si>
  <si>
    <t>Nematerijalna imovina</t>
  </si>
  <si>
    <t>Povrati zajmova danih nepr.org.građ.i kuć.u tuzemst.</t>
  </si>
  <si>
    <t>Primici gl.zajmova danih nepr.org.građ.i kućanstv.</t>
  </si>
  <si>
    <t>Primljene otplate glavnice danih zajmova</t>
  </si>
  <si>
    <t>A 100101 Redovna djelatnost</t>
  </si>
  <si>
    <t>Rashodi za nabavu neproizvedene dugotrane imovine</t>
  </si>
  <si>
    <t>Nematerijalna imovna</t>
  </si>
  <si>
    <t>Ostala nemtarijlna imovina</t>
  </si>
  <si>
    <t>Ostali građevinski objekti</t>
  </si>
  <si>
    <t>Kapitalne donacije</t>
  </si>
  <si>
    <t>Kapitalne donacije neprofitnim organizacijama</t>
  </si>
  <si>
    <t>Ulaganje u računalne programe</t>
  </si>
  <si>
    <t>Doprinosi za mirovinsko osiguranje</t>
  </si>
  <si>
    <t>GLAVA 00101 OPĆINSKO VIJEĆE I OPĆINSKI NAČELNIK</t>
  </si>
  <si>
    <t>PROGRAM 1004 FINANCIRANJE OSNOVNIH AKTIVNOSTI</t>
  </si>
  <si>
    <t>A100401 Redovni poslovi</t>
  </si>
  <si>
    <t>K100402 Uređenje i opremanje uredskih prostorija</t>
  </si>
  <si>
    <t>Ulaganja u računalne programe</t>
  </si>
  <si>
    <t>K100403 Projektna dokumentacija</t>
  </si>
  <si>
    <t>RAZDJEL 003 KOMUNALNO GOSPODARSTVO</t>
  </si>
  <si>
    <t>GLAVA 00301 KOMUNALNO GOSPODARSTVO</t>
  </si>
  <si>
    <t>PROGRAM 1005 ODRŽAVANJE KOMUNALNE INFRASTRUKTURE</t>
  </si>
  <si>
    <t>A100501 Tek.održ.komunalnih i urbanih objekata i opreme</t>
  </si>
  <si>
    <t>A100502 Održavanje nerazvrstanih cesta i poljskih putova</t>
  </si>
  <si>
    <t>PROGRAM 1006 IZGRADNJA KOMUNALNE INFRASTRUKTURE</t>
  </si>
  <si>
    <t>K 100601 Izgradnja nerazvrstanih cesta</t>
  </si>
  <si>
    <t>PROGRAM 1007 RAZVOJ I UPRAVLJANJE SUSTAVA VODOOPSKRBE, PLINOOPSKRBE, ODVODNJE I ZAŠTITE VODA</t>
  </si>
  <si>
    <t>PROGRAM 1008 PROSTORNO UREĐENJE I UNAPREĐENJE STANOVANJA</t>
  </si>
  <si>
    <t>K100801 Izgradnja biciklističke staze</t>
  </si>
  <si>
    <t>K100802 Kupnja komunalne opreme</t>
  </si>
  <si>
    <t>Oprema za održavanje i zaštitu</t>
  </si>
  <si>
    <t>K100803 Opremanje i uređenje društvenih i drugih objekata</t>
  </si>
  <si>
    <t>PROGRAM 1009 PREDŠKOLSKI ODGOJ</t>
  </si>
  <si>
    <t>A100901 Dječji vrtić "Vrapčić" Drnje</t>
  </si>
  <si>
    <t>Tekuće pomoći proračunskim korisnicima drugih proračuna</t>
  </si>
  <si>
    <t>Pomoći proračunskim korisnicima drugih proračuna</t>
  </si>
  <si>
    <t>PROGRAM 1010 OSNOVNOŠKOLSKO OBRAZOVANJE</t>
  </si>
  <si>
    <t>A101001 Osnovna škola "Fran Koncelak" Drnje</t>
  </si>
  <si>
    <t>Pomoći proračunskim korisnicma drugih proračuna</t>
  </si>
  <si>
    <t>K101002 OŠ "Fran Koncelak" Drnje - dogradnja školske zgrade</t>
  </si>
  <si>
    <t>PROGRAM 1011 SREDNJOŠKOLSKO OBRAZOVANJE</t>
  </si>
  <si>
    <t>A 101101 Stipendije učenika i studenata</t>
  </si>
  <si>
    <t>PROGRAM 1012 SOCIJALNA SKRB</t>
  </si>
  <si>
    <t>A101201 Naknade za potpore građanima, kućanstvima i udrugama</t>
  </si>
  <si>
    <t>PROGRAM 1013 ORGANIZIRANJE I PROVOĐ. ZAŠTITE I SPAŠAVANJA</t>
  </si>
  <si>
    <t>A101301 Civilna zaštita</t>
  </si>
  <si>
    <t>PROGRAM 1014 PROMICANJE KULTURE</t>
  </si>
  <si>
    <t>A101401 Kultura</t>
  </si>
  <si>
    <t>PROGRAM 1015 RAZVOJ SPORTA I REKREACIJE</t>
  </si>
  <si>
    <t>A101501 Sport i rekreacija</t>
  </si>
  <si>
    <t>Kapitalne donacije neprofitnom organizacijama</t>
  </si>
  <si>
    <t>PROGRAM 1016 RAZVOJ CVILNOG DRUŠTVA</t>
  </si>
  <si>
    <t>A101601 Ostale udruge, zajednice i društva</t>
  </si>
  <si>
    <t>K100701 Izgradnja kanalizacije i vodovodne mreže</t>
  </si>
  <si>
    <t>OPĆINE PETERANEC</t>
  </si>
  <si>
    <t>za 2016. g</t>
  </si>
  <si>
    <t>1.-6.2016.g.</t>
  </si>
  <si>
    <t>Izvršenje za                  1.-6.2015.g.</t>
  </si>
  <si>
    <t>Proračun za      2016. g.</t>
  </si>
  <si>
    <t>Proračun za      1.-6.2016.g.</t>
  </si>
  <si>
    <t>Izvršenje za      1.-6.2016.g.</t>
  </si>
  <si>
    <t>Izvršenje za                 1.-6.2015.g.</t>
  </si>
  <si>
    <t>Proračun za         2016.g.</t>
  </si>
  <si>
    <t>Proračun za            1.-6.2016.g.</t>
  </si>
  <si>
    <t>Izvršenje za       1.-6.2016.g.</t>
  </si>
  <si>
    <t>Izvršenje za              1.-6.2015.g.</t>
  </si>
  <si>
    <t>Proračun za       2016.g.</t>
  </si>
  <si>
    <t>Proračun za          1.-6.2016.g.</t>
  </si>
  <si>
    <t>Proračun za       1.-6.2016.g.</t>
  </si>
  <si>
    <t>Izvršenje za     1.-6.2016.g.</t>
  </si>
  <si>
    <t>Proračun za 2016.g.</t>
  </si>
  <si>
    <t>Izvršenje za    1.-6.2016.g.</t>
  </si>
  <si>
    <t>Proračun za      2016.g.</t>
  </si>
  <si>
    <t>Proračun za    2016.g.</t>
  </si>
  <si>
    <t>Proračun za        1.-6.2016.g.</t>
  </si>
  <si>
    <t>Proračun za     2016.g.</t>
  </si>
  <si>
    <t>A100503 Održavanje i potrošnja javne rasvjete</t>
  </si>
  <si>
    <t>K1000702 Izgradnja vodoopskrbe</t>
  </si>
  <si>
    <t>Funkcijska klasifikacija 0630 Opskrba vodom</t>
  </si>
  <si>
    <t>Ostali građevinski objekti vodoopskrba</t>
  </si>
  <si>
    <t>Materijalna imovina</t>
  </si>
  <si>
    <t>Građevinsko zemljište za dječja igrališta</t>
  </si>
  <si>
    <t>K 100804 PROSTORNO UREĐENJE I UNAPREĐENJE STANOVANJA</t>
  </si>
  <si>
    <t>Funkcijska klasifikacija 0160 Opće javne usluge</t>
  </si>
  <si>
    <t>Rashodi za nabavu neproizvedene dugotrajne imovine</t>
  </si>
  <si>
    <t>Nematerijalna imovina - prostorni plan</t>
  </si>
  <si>
    <t>Rashodi po ugovorima</t>
  </si>
  <si>
    <t>Sufinanciranje školske kuhinje</t>
  </si>
  <si>
    <t>Naknade građanima i kućanstvima na temelju osiguranja i dr naknade</t>
  </si>
  <si>
    <t>Naknade građanima i kućanstvima na temelju osig. I dr naknade</t>
  </si>
  <si>
    <t>Stipendije i školarine</t>
  </si>
  <si>
    <t>Funkcijska klasifikacija: 0220 Civilna zaštita</t>
  </si>
  <si>
    <t>Funkcijska klasifikacija: 0320 Usluge protupožarne zaštite</t>
  </si>
  <si>
    <t>Funkcijska klasifikacija: 0820 Služba kulture</t>
  </si>
  <si>
    <t>Funkcijska klasifikacija: 0810 Služba rekreacije i sporta</t>
  </si>
  <si>
    <t>Funkcijska klasifikacija: 0840 Religijske i druge slžbe zajednice</t>
  </si>
  <si>
    <t>Funkcijska klasifikacija: 0111 Izvršna i zakonodavna tijela</t>
  </si>
  <si>
    <t>Funkcijska klasifikacija: 0660 Rashodi vezani za stanovanje i komunalne</t>
  </si>
  <si>
    <t>pogodnosti koji nisu drugdje svrstani</t>
  </si>
  <si>
    <t>Funkcijska klasifikacija: 0451 Cestovni promet</t>
  </si>
  <si>
    <t>Funkcijska klasifikacija: 0640 Ulična rasvjeta</t>
  </si>
  <si>
    <t>Pomoći iz proračuna za nerazvijena područja</t>
  </si>
  <si>
    <t>Tekuće pomoći od izvanproračunskih korisnika</t>
  </si>
  <si>
    <t>Energija i plin</t>
  </si>
  <si>
    <t>Koprivničko-križevačke županije" broj 6/13.) Općinsko vijeće Općine Peteranec na 23. sjednici održanoj 7. rujna 2016. donijelo je</t>
  </si>
  <si>
    <t>I. OPĆI DIO</t>
  </si>
  <si>
    <t>Peteranec, 7. rujna 2016.</t>
  </si>
  <si>
    <t>Na temelju članka 109. Zakona o proračunu ("Narodne novine" broj 87/08., 136/12. i 15/15.) i članka 31. Statuta Općine Peteranec ("Službeni glasnik</t>
  </si>
  <si>
    <t xml:space="preserve">POLUGODIŠNJI IZVJEŠTAJ O IZVRŠENJU PRORAČUNA OPĆINE PETERANEC </t>
  </si>
  <si>
    <t>ZA PRVO POLUGODIŠTE 2016. GODINE</t>
  </si>
  <si>
    <t>Proračun Općine Peteranec za 2016. godinu ("Službeni glasnik Koprivničko-križevačke županije" broj 16/15. i 8/16.) (u daljnjem tekstu: Proračun)</t>
  </si>
  <si>
    <t>izvješt.raz. 2015.g</t>
  </si>
  <si>
    <t>Izvorni plan</t>
  </si>
  <si>
    <t xml:space="preserve">Proračun za </t>
  </si>
  <si>
    <t>A. RAČUN PRIHODA I RASHODA</t>
  </si>
  <si>
    <t>Izvještaj o provedbi Plana razvojnih programa Općine Peteranec za prvo polugodište 2016. godine nalazi se u prilogu ovog Polugodišnjeg izvještaja</t>
  </si>
  <si>
    <t>o izvršeju Proračuna te je njegov sastavni dio.</t>
  </si>
  <si>
    <t>Izvještaj o zaduživanju na domaćem i stranom tržištu novca i kapitala, Izvještaj o korištenju Proračunske zalihe, Izvještaj o danim jamstvima i izdacima</t>
  </si>
  <si>
    <t xml:space="preserve">po jamstvima i Obrazloženje ostvarenja prihoda i primitaka, rashoda i izdataka, nalaze se u prilogu ovog Polugodišnjeg izvještaja o izvršenju Proračuna te su </t>
  </si>
  <si>
    <t>njegov sastavni dio.</t>
  </si>
  <si>
    <t xml:space="preserve">Članak 6. </t>
  </si>
  <si>
    <t>Ovaj Polugodišnji izvještaj o izvršenju Proračuna objavit će se u "Službenom glasniku Koprivničko-križevačke županije".</t>
  </si>
  <si>
    <t>KLASA: 400-04/16-01/01</t>
  </si>
  <si>
    <t>URBROJ: 2137/12-16-1</t>
  </si>
  <si>
    <t xml:space="preserve">II. POSEBNI DIO </t>
  </si>
  <si>
    <t xml:space="preserve">ostvaren je kako slijedi: </t>
  </si>
  <si>
    <t xml:space="preserve">Prihodi i rashodi te primici i izdaci po ekonomskoj klasifikaciji utvrđeni u Računu prihoda i rashoda i Računu financiranja ostvareni su kako slijedi: </t>
  </si>
  <si>
    <t xml:space="preserve">Izvršenje rashoda i izdataka Proračuna po organizacijskoj klasifikaciji (Tablica1), po ekonomskoj i programskoj klasifikaciji (Tablica 2) je sljedeće: </t>
  </si>
  <si>
    <t xml:space="preserve">Tablica 1. Rashodi i izdaci po organizacijskoj klasifikaciji ostvareni su kako slijedi: </t>
  </si>
  <si>
    <t xml:space="preserve">Tablica 2. Rashodi i izdaci po ekonomskoj i programskoj klasifikaciji ostvareni su kako slijedi:  </t>
  </si>
  <si>
    <t>Mario Gaži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</si>
</sst>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16" fillId="0" borderId="1" xfId="0" applyNumberFormat="1" applyFont="1" applyBorder="1"/>
    <xf numFmtId="0" fontId="0" fillId="0" borderId="1" xfId="0" applyNumberFormat="1" applyBorder="1"/>
    <xf numFmtId="4" fontId="16" fillId="0" borderId="0" xfId="0" applyNumberFormat="1" applyFont="1" applyBorder="1"/>
    <xf numFmtId="4" fontId="0" fillId="0" borderId="0" xfId="0" applyNumberForma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4" fontId="16" fillId="0" borderId="1" xfId="0" applyNumberFormat="1" applyFont="1" applyBorder="1" applyAlignment="1">
      <alignment horizontal="right"/>
    </xf>
    <xf numFmtId="4" fontId="15" fillId="0" borderId="1" xfId="0" applyNumberFormat="1" applyFont="1" applyBorder="1"/>
    <xf numFmtId="0" fontId="15" fillId="0" borderId="1" xfId="0" applyFont="1" applyBorder="1"/>
    <xf numFmtId="4" fontId="0" fillId="0" borderId="0" xfId="0" applyNumberFormat="1"/>
    <xf numFmtId="0" fontId="16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1" xfId="0" applyFont="1" applyBorder="1"/>
    <xf numFmtId="4" fontId="14" fillId="0" borderId="1" xfId="0" applyNumberFormat="1" applyFont="1" applyBorder="1"/>
    <xf numFmtId="0" fontId="13" fillId="0" borderId="1" xfId="0" applyFont="1" applyBorder="1"/>
    <xf numFmtId="4" fontId="13" fillId="0" borderId="1" xfId="0" applyNumberFormat="1" applyFont="1" applyBorder="1"/>
    <xf numFmtId="0" fontId="0" fillId="0" borderId="0" xfId="0" applyBorder="1" applyAlignment="1"/>
    <xf numFmtId="4" fontId="0" fillId="0" borderId="0" xfId="0" applyNumberFormat="1" applyBorder="1" applyAlignment="1"/>
    <xf numFmtId="4" fontId="12" fillId="0" borderId="1" xfId="0" applyNumberFormat="1" applyFont="1" applyBorder="1"/>
    <xf numFmtId="4" fontId="11" fillId="0" borderId="1" xfId="0" applyNumberFormat="1" applyFont="1" applyBorder="1"/>
    <xf numFmtId="4" fontId="10" fillId="0" borderId="1" xfId="0" applyNumberFormat="1" applyFont="1" applyBorder="1"/>
    <xf numFmtId="4" fontId="16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/>
    <xf numFmtId="4" fontId="13" fillId="0" borderId="0" xfId="0" applyNumberFormat="1" applyFont="1" applyBorder="1"/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13" fillId="0" borderId="5" xfId="0" applyFont="1" applyBorder="1"/>
    <xf numFmtId="0" fontId="13" fillId="0" borderId="5" xfId="0" applyFont="1" applyBorder="1" applyAlignment="1"/>
    <xf numFmtId="4" fontId="13" fillId="0" borderId="5" xfId="0" applyNumberFormat="1" applyFont="1" applyBorder="1"/>
    <xf numFmtId="4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16" fillId="0" borderId="0" xfId="0" applyFont="1" applyAlignment="1"/>
    <xf numFmtId="0" fontId="0" fillId="0" borderId="4" xfId="0" applyBorder="1" applyAlignment="1"/>
    <xf numFmtId="0" fontId="16" fillId="0" borderId="2" xfId="0" applyFont="1" applyBorder="1" applyAlignment="1"/>
    <xf numFmtId="0" fontId="16" fillId="0" borderId="4" xfId="0" applyFont="1" applyBorder="1" applyAlignment="1"/>
    <xf numFmtId="4" fontId="16" fillId="0" borderId="2" xfId="0" applyNumberFormat="1" applyFont="1" applyBorder="1" applyAlignment="1"/>
    <xf numFmtId="0" fontId="0" fillId="0" borderId="2" xfId="0" applyBorder="1" applyAlignment="1"/>
    <xf numFmtId="0" fontId="0" fillId="0" borderId="0" xfId="0" applyNumberFormat="1" applyBorder="1"/>
    <xf numFmtId="0" fontId="0" fillId="0" borderId="1" xfId="0" applyBorder="1" applyAlignment="1">
      <alignment horizontal="left"/>
    </xf>
    <xf numFmtId="0" fontId="16" fillId="0" borderId="1" xfId="0" applyFont="1" applyBorder="1" applyAlignment="1">
      <alignment horizontal="right"/>
    </xf>
    <xf numFmtId="0" fontId="9" fillId="0" borderId="2" xfId="0" applyFont="1" applyBorder="1" applyAlignment="1"/>
    <xf numFmtId="0" fontId="9" fillId="0" borderId="1" xfId="0" applyFont="1" applyBorder="1"/>
    <xf numFmtId="0" fontId="9" fillId="0" borderId="4" xfId="0" applyFont="1" applyBorder="1" applyAlignment="1"/>
    <xf numFmtId="4" fontId="9" fillId="0" borderId="1" xfId="0" applyNumberFormat="1" applyFont="1" applyBorder="1"/>
    <xf numFmtId="4" fontId="9" fillId="0" borderId="2" xfId="0" applyNumberFormat="1" applyFont="1" applyBorder="1" applyAlignment="1"/>
    <xf numFmtId="0" fontId="9" fillId="0" borderId="0" xfId="0" applyFont="1"/>
    <xf numFmtId="0" fontId="0" fillId="0" borderId="2" xfId="0" applyBorder="1" applyAlignment="1"/>
    <xf numFmtId="0" fontId="0" fillId="0" borderId="4" xfId="0" applyBorder="1" applyAlignment="1"/>
    <xf numFmtId="4" fontId="16" fillId="0" borderId="2" xfId="0" applyNumberFormat="1" applyFont="1" applyBorder="1" applyAlignment="1"/>
    <xf numFmtId="0" fontId="16" fillId="0" borderId="2" xfId="0" applyFont="1" applyBorder="1" applyAlignment="1"/>
    <xf numFmtId="0" fontId="13" fillId="0" borderId="2" xfId="0" applyFont="1" applyBorder="1" applyAlignment="1"/>
    <xf numFmtId="0" fontId="13" fillId="0" borderId="4" xfId="0" applyFont="1" applyBorder="1" applyAlignment="1"/>
    <xf numFmtId="0" fontId="16" fillId="0" borderId="4" xfId="0" applyFont="1" applyBorder="1" applyAlignment="1"/>
    <xf numFmtId="0" fontId="9" fillId="0" borderId="2" xfId="0" applyFont="1" applyBorder="1" applyAlignment="1"/>
    <xf numFmtId="0" fontId="8" fillId="0" borderId="1" xfId="0" applyFont="1" applyBorder="1"/>
    <xf numFmtId="4" fontId="8" fillId="0" borderId="1" xfId="0" applyNumberFormat="1" applyFont="1" applyBorder="1"/>
    <xf numFmtId="0" fontId="8" fillId="0" borderId="0" xfId="0" applyFont="1"/>
    <xf numFmtId="0" fontId="8" fillId="0" borderId="2" xfId="0" applyFont="1" applyBorder="1" applyAlignment="1"/>
    <xf numFmtId="0" fontId="8" fillId="0" borderId="4" xfId="0" applyFont="1" applyBorder="1" applyAlignment="1"/>
    <xf numFmtId="4" fontId="8" fillId="0" borderId="2" xfId="0" applyNumberFormat="1" applyFont="1" applyBorder="1" applyAlignment="1"/>
    <xf numFmtId="0" fontId="0" fillId="0" borderId="4" xfId="0" applyBorder="1" applyAlignment="1"/>
    <xf numFmtId="4" fontId="16" fillId="0" borderId="2" xfId="0" applyNumberFormat="1" applyFont="1" applyBorder="1" applyAlignment="1"/>
    <xf numFmtId="0" fontId="8" fillId="0" borderId="2" xfId="0" applyFont="1" applyBorder="1" applyAlignment="1"/>
    <xf numFmtId="0" fontId="13" fillId="0" borderId="4" xfId="0" applyFont="1" applyBorder="1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2" xfId="0" applyFont="1" applyBorder="1" applyAlignment="1"/>
    <xf numFmtId="4" fontId="13" fillId="0" borderId="2" xfId="0" applyNumberFormat="1" applyFont="1" applyBorder="1" applyAlignment="1"/>
    <xf numFmtId="0" fontId="8" fillId="0" borderId="4" xfId="0" applyFont="1" applyBorder="1" applyAlignment="1"/>
    <xf numFmtId="0" fontId="7" fillId="0" borderId="1" xfId="0" applyFont="1" applyBorder="1"/>
    <xf numFmtId="0" fontId="7" fillId="0" borderId="2" xfId="0" applyFont="1" applyBorder="1" applyAlignment="1"/>
    <xf numFmtId="0" fontId="7" fillId="0" borderId="4" xfId="0" applyFont="1" applyBorder="1" applyAlignment="1"/>
    <xf numFmtId="4" fontId="7" fillId="0" borderId="1" xfId="0" applyNumberFormat="1" applyFont="1" applyBorder="1"/>
    <xf numFmtId="4" fontId="7" fillId="0" borderId="2" xfId="0" applyNumberFormat="1" applyFont="1" applyBorder="1" applyAlignment="1"/>
    <xf numFmtId="0" fontId="7" fillId="0" borderId="0" xfId="0" applyFont="1"/>
    <xf numFmtId="2" fontId="16" fillId="0" borderId="4" xfId="0" applyNumberFormat="1" applyFont="1" applyBorder="1" applyAlignment="1"/>
    <xf numFmtId="0" fontId="16" fillId="0" borderId="0" xfId="0" applyFont="1" applyAlignment="1">
      <alignment horizontal="center"/>
    </xf>
    <xf numFmtId="0" fontId="0" fillId="0" borderId="4" xfId="0" applyBorder="1" applyAlignment="1"/>
    <xf numFmtId="0" fontId="16" fillId="0" borderId="4" xfId="0" applyFont="1" applyBorder="1" applyAlignment="1"/>
    <xf numFmtId="0" fontId="14" fillId="0" borderId="0" xfId="0" applyFont="1" applyBorder="1"/>
    <xf numFmtId="0" fontId="14" fillId="0" borderId="0" xfId="0" applyFont="1" applyBorder="1" applyAlignment="1"/>
    <xf numFmtId="4" fontId="14" fillId="0" borderId="0" xfId="0" applyNumberFormat="1" applyFont="1" applyBorder="1"/>
    <xf numFmtId="4" fontId="16" fillId="0" borderId="0" xfId="0" applyNumberFormat="1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right"/>
    </xf>
    <xf numFmtId="4" fontId="16" fillId="0" borderId="1" xfId="0" applyNumberFormat="1" applyFont="1" applyBorder="1" applyAlignment="1">
      <alignment horizontal="center"/>
    </xf>
    <xf numFmtId="0" fontId="0" fillId="0" borderId="0" xfId="0" applyAlignment="1"/>
    <xf numFmtId="0" fontId="16" fillId="0" borderId="2" xfId="0" applyFont="1" applyBorder="1" applyAlignment="1"/>
    <xf numFmtId="0" fontId="16" fillId="0" borderId="4" xfId="0" applyFont="1" applyBorder="1" applyAlignment="1"/>
    <xf numFmtId="4" fontId="16" fillId="0" borderId="2" xfId="0" applyNumberFormat="1" applyFont="1" applyBorder="1" applyAlignment="1"/>
    <xf numFmtId="0" fontId="0" fillId="0" borderId="4" xfId="0" applyBorder="1" applyAlignment="1"/>
    <xf numFmtId="0" fontId="9" fillId="0" borderId="2" xfId="0" applyFont="1" applyBorder="1" applyAlignment="1"/>
    <xf numFmtId="0" fontId="16" fillId="0" borderId="2" xfId="0" applyFont="1" applyBorder="1" applyAlignment="1"/>
    <xf numFmtId="0" fontId="0" fillId="0" borderId="4" xfId="0" applyBorder="1" applyAlignment="1"/>
    <xf numFmtId="4" fontId="16" fillId="0" borderId="2" xfId="0" applyNumberFormat="1" applyFont="1" applyBorder="1" applyAlignment="1"/>
    <xf numFmtId="0" fontId="16" fillId="0" borderId="4" xfId="0" applyFont="1" applyBorder="1" applyAlignment="1"/>
    <xf numFmtId="0" fontId="13" fillId="0" borderId="4" xfId="0" applyFont="1" applyBorder="1" applyAlignment="1"/>
    <xf numFmtId="0" fontId="0" fillId="0" borderId="2" xfId="0" applyBorder="1" applyAlignment="1"/>
    <xf numFmtId="0" fontId="6" fillId="0" borderId="2" xfId="0" applyFont="1" applyBorder="1" applyAlignment="1"/>
    <xf numFmtId="0" fontId="6" fillId="0" borderId="1" xfId="0" applyFont="1" applyBorder="1"/>
    <xf numFmtId="0" fontId="6" fillId="0" borderId="4" xfId="0" applyFont="1" applyBorder="1" applyAlignment="1"/>
    <xf numFmtId="4" fontId="6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 applyAlignment="1"/>
    <xf numFmtId="0" fontId="5" fillId="0" borderId="4" xfId="0" applyFont="1" applyBorder="1" applyAlignment="1"/>
    <xf numFmtId="4" fontId="5" fillId="0" borderId="1" xfId="0" applyNumberFormat="1" applyFont="1" applyBorder="1"/>
    <xf numFmtId="4" fontId="5" fillId="0" borderId="2" xfId="0" applyNumberFormat="1" applyFont="1" applyBorder="1" applyAlignment="1"/>
    <xf numFmtId="0" fontId="4" fillId="0" borderId="1" xfId="0" applyFont="1" applyBorder="1"/>
    <xf numFmtId="4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16" fillId="0" borderId="2" xfId="0" applyFont="1" applyBorder="1" applyAlignment="1"/>
    <xf numFmtId="0" fontId="0" fillId="0" borderId="4" xfId="0" applyBorder="1" applyAlignment="1"/>
    <xf numFmtId="4" fontId="16" fillId="0" borderId="2" xfId="0" applyNumberFormat="1" applyFont="1" applyBorder="1" applyAlignment="1"/>
    <xf numFmtId="0" fontId="16" fillId="0" borderId="4" xfId="0" applyFont="1" applyBorder="1" applyAlignment="1"/>
    <xf numFmtId="0" fontId="0" fillId="0" borderId="2" xfId="0" applyBorder="1" applyAlignment="1"/>
    <xf numFmtId="0" fontId="16" fillId="0" borderId="0" xfId="0" applyFont="1" applyAlignment="1">
      <alignment horizontal="center"/>
    </xf>
    <xf numFmtId="0" fontId="16" fillId="0" borderId="3" xfId="0" applyFont="1" applyBorder="1" applyAlignment="1"/>
    <xf numFmtId="0" fontId="0" fillId="0" borderId="0" xfId="0" applyAlignment="1">
      <alignment horizontal="center"/>
    </xf>
    <xf numFmtId="0" fontId="0" fillId="0" borderId="3" xfId="0" applyBorder="1" applyAlignment="1"/>
    <xf numFmtId="4" fontId="0" fillId="0" borderId="2" xfId="0" applyNumberFormat="1" applyBorder="1" applyAlignment="1"/>
    <xf numFmtId="4" fontId="0" fillId="0" borderId="4" xfId="0" applyNumberFormat="1" applyBorder="1" applyAlignment="1"/>
    <xf numFmtId="4" fontId="16" fillId="0" borderId="4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/>
    <xf numFmtId="0" fontId="1" fillId="0" borderId="4" xfId="0" applyFont="1" applyBorder="1" applyAlignment="1"/>
    <xf numFmtId="4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2" xfId="0" applyFont="1" applyBorder="1" applyAlignment="1"/>
    <xf numFmtId="0" fontId="0" fillId="0" borderId="4" xfId="0" applyBorder="1" applyAlignment="1"/>
    <xf numFmtId="4" fontId="16" fillId="0" borderId="2" xfId="0" applyNumberFormat="1" applyFont="1" applyBorder="1" applyAlignment="1"/>
    <xf numFmtId="0" fontId="13" fillId="0" borderId="2" xfId="0" applyFont="1" applyBorder="1" applyAlignment="1"/>
    <xf numFmtId="0" fontId="13" fillId="0" borderId="4" xfId="0" applyFont="1" applyBorder="1" applyAlignment="1"/>
    <xf numFmtId="0" fontId="8" fillId="0" borderId="2" xfId="0" applyFont="1" applyBorder="1" applyAlignme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/>
    <xf numFmtId="0" fontId="0" fillId="0" borderId="2" xfId="0" applyBorder="1" applyAlignment="1"/>
    <xf numFmtId="0" fontId="1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" fontId="13" fillId="0" borderId="2" xfId="0" applyNumberFormat="1" applyFont="1" applyBorder="1" applyAlignment="1"/>
    <xf numFmtId="0" fontId="3" fillId="0" borderId="2" xfId="0" applyFont="1" applyBorder="1" applyAlignment="1"/>
    <xf numFmtId="0" fontId="8" fillId="0" borderId="4" xfId="0" applyFont="1" applyBorder="1" applyAlignment="1"/>
    <xf numFmtId="0" fontId="9" fillId="0" borderId="2" xfId="0" applyFont="1" applyBorder="1" applyAlignment="1"/>
    <xf numFmtId="0" fontId="17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/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6" fillId="0" borderId="2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4" fillId="0" borderId="2" xfId="0" applyFont="1" applyBorder="1" applyAlignment="1"/>
    <xf numFmtId="0" fontId="6" fillId="0" borderId="2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Obično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7"/>
  <sheetViews>
    <sheetView tabSelected="1" view="pageLayout" topLeftCell="A599" zoomScale="130" zoomScalePageLayoutView="130" workbookViewId="0">
      <selection activeCell="E526" sqref="E526"/>
    </sheetView>
  </sheetViews>
  <sheetFormatPr defaultRowHeight="15"/>
  <cols>
    <col min="1" max="1" width="9.42578125" customWidth="1"/>
    <col min="2" max="2" width="43.7109375" customWidth="1"/>
    <col min="3" max="3" width="17.140625" customWidth="1"/>
    <col min="4" max="4" width="12.85546875" customWidth="1"/>
    <col min="5" max="5" width="13.7109375" customWidth="1"/>
    <col min="6" max="6" width="12.5703125" customWidth="1"/>
  </cols>
  <sheetData>
    <row r="1" spans="1:8">
      <c r="B1" t="s">
        <v>267</v>
      </c>
    </row>
    <row r="2" spans="1:8">
      <c r="A2" t="s">
        <v>264</v>
      </c>
    </row>
    <row r="3" spans="1:8" ht="11.25" customHeight="1"/>
    <row r="4" spans="1:8" ht="16.5" customHeight="1">
      <c r="A4" s="162" t="s">
        <v>268</v>
      </c>
      <c r="B4" s="162"/>
      <c r="C4" s="162"/>
      <c r="D4" s="162"/>
      <c r="E4" s="162"/>
      <c r="F4" s="162"/>
      <c r="G4" s="162"/>
      <c r="H4" s="162"/>
    </row>
    <row r="5" spans="1:8" ht="13.5" customHeight="1">
      <c r="A5" s="162" t="s">
        <v>269</v>
      </c>
      <c r="B5" s="162"/>
      <c r="C5" s="162"/>
      <c r="D5" s="162"/>
      <c r="E5" s="162"/>
      <c r="F5" s="162"/>
      <c r="G5" s="162"/>
      <c r="H5" s="162"/>
    </row>
    <row r="6" spans="1:8" ht="13.5" customHeight="1">
      <c r="A6" s="19"/>
      <c r="B6" s="19"/>
    </row>
    <row r="7" spans="1:8">
      <c r="A7" s="135"/>
      <c r="B7" s="142" t="s">
        <v>265</v>
      </c>
      <c r="C7" s="135"/>
      <c r="D7" s="135"/>
      <c r="E7" s="135"/>
      <c r="F7" s="135"/>
      <c r="G7" s="135"/>
      <c r="H7" s="135"/>
    </row>
    <row r="8" spans="1:8" ht="12" customHeight="1">
      <c r="A8" s="150" t="s">
        <v>0</v>
      </c>
      <c r="B8" s="150"/>
      <c r="C8" s="150"/>
      <c r="D8" s="150"/>
      <c r="E8" s="150"/>
      <c r="F8" s="150"/>
      <c r="G8" s="150"/>
      <c r="H8" s="150"/>
    </row>
    <row r="10" spans="1:8">
      <c r="B10" t="s">
        <v>270</v>
      </c>
    </row>
    <row r="11" spans="1:8">
      <c r="A11" t="s">
        <v>285</v>
      </c>
    </row>
    <row r="12" spans="1:8">
      <c r="C12" s="19" t="s">
        <v>1</v>
      </c>
      <c r="D12" s="19" t="s">
        <v>272</v>
      </c>
      <c r="E12" s="19" t="s">
        <v>273</v>
      </c>
      <c r="F12" s="19" t="s">
        <v>1</v>
      </c>
      <c r="G12" s="19" t="s">
        <v>2</v>
      </c>
      <c r="H12" s="19" t="s">
        <v>2</v>
      </c>
    </row>
    <row r="13" spans="1:8">
      <c r="B13" s="20"/>
      <c r="C13" s="19" t="s">
        <v>271</v>
      </c>
      <c r="D13" s="19" t="s">
        <v>215</v>
      </c>
      <c r="E13" s="19" t="s">
        <v>216</v>
      </c>
      <c r="F13" s="19" t="s">
        <v>216</v>
      </c>
      <c r="G13" s="19" t="s">
        <v>55</v>
      </c>
      <c r="H13" s="19" t="s">
        <v>56</v>
      </c>
    </row>
    <row r="14" spans="1:8">
      <c r="A14" s="19"/>
      <c r="B14" s="128">
        <v>1</v>
      </c>
      <c r="C14" s="128">
        <v>2</v>
      </c>
      <c r="D14" s="128">
        <v>3</v>
      </c>
      <c r="E14" s="128">
        <v>4</v>
      </c>
      <c r="F14" s="128">
        <v>5</v>
      </c>
      <c r="G14" s="128">
        <v>6</v>
      </c>
      <c r="H14" s="128">
        <v>7</v>
      </c>
    </row>
    <row r="15" spans="1:8">
      <c r="A15" s="18" t="s">
        <v>52</v>
      </c>
      <c r="B15" s="19" t="s">
        <v>50</v>
      </c>
    </row>
    <row r="16" spans="1:8">
      <c r="B16" t="s">
        <v>3</v>
      </c>
      <c r="C16" s="17">
        <v>2570341.69</v>
      </c>
      <c r="D16" s="17">
        <v>7773000</v>
      </c>
      <c r="E16" s="17">
        <v>3886500</v>
      </c>
      <c r="F16" s="17">
        <v>3163689.65</v>
      </c>
      <c r="G16" s="17">
        <v>123.08</v>
      </c>
      <c r="H16" s="17">
        <f>F16/E16*100</f>
        <v>81.402023671684034</v>
      </c>
    </row>
    <row r="17" spans="1:8">
      <c r="B17" t="s">
        <v>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>
      <c r="B18" t="s">
        <v>5</v>
      </c>
      <c r="C18" s="17">
        <v>1308533.75</v>
      </c>
      <c r="D18" s="17">
        <v>3834000</v>
      </c>
      <c r="E18" s="17">
        <v>1917000</v>
      </c>
      <c r="F18" s="17">
        <v>147785.68</v>
      </c>
      <c r="G18" s="17">
        <f>F18/C18*100</f>
        <v>11.293990697603329</v>
      </c>
      <c r="H18" s="17">
        <f t="shared" ref="H18:H23" si="0">F18/E18*100</f>
        <v>7.7092164840897235</v>
      </c>
    </row>
    <row r="19" spans="1:8">
      <c r="B19" t="s">
        <v>6</v>
      </c>
      <c r="C19" s="17">
        <v>220469.83</v>
      </c>
      <c r="D19" s="17">
        <v>6106000</v>
      </c>
      <c r="E19" s="17">
        <v>3053000</v>
      </c>
      <c r="F19" s="17">
        <v>101843.9</v>
      </c>
      <c r="G19" s="17">
        <f>F19/C19*100</f>
        <v>46.194030267089154</v>
      </c>
      <c r="H19" s="17">
        <f t="shared" si="0"/>
        <v>3.3358630854896818</v>
      </c>
    </row>
    <row r="20" spans="1:8">
      <c r="B20" t="s">
        <v>7</v>
      </c>
      <c r="C20" s="17">
        <v>1041388.11</v>
      </c>
      <c r="D20" s="17">
        <v>-2167000</v>
      </c>
      <c r="E20" s="17"/>
      <c r="F20" s="17">
        <f>F16+F17-F18-F19</f>
        <v>2914060.07</v>
      </c>
      <c r="G20" s="17"/>
      <c r="H20" s="17"/>
    </row>
    <row r="21" spans="1:8">
      <c r="G21" s="17"/>
      <c r="H21" s="17"/>
    </row>
    <row r="22" spans="1:8">
      <c r="A22" s="18" t="s">
        <v>53</v>
      </c>
      <c r="B22" s="19" t="s">
        <v>153</v>
      </c>
      <c r="G22" s="17"/>
      <c r="H22" s="17"/>
    </row>
    <row r="23" spans="1:8">
      <c r="B23" t="s">
        <v>8</v>
      </c>
      <c r="C23" s="17">
        <v>7000</v>
      </c>
      <c r="D23" s="17">
        <v>6000</v>
      </c>
      <c r="E23" s="17">
        <v>3000</v>
      </c>
      <c r="F23" s="17">
        <v>7000</v>
      </c>
      <c r="G23" s="17">
        <v>100</v>
      </c>
      <c r="H23" s="17">
        <f t="shared" si="0"/>
        <v>233.33333333333334</v>
      </c>
    </row>
    <row r="24" spans="1:8">
      <c r="B24" t="s">
        <v>9</v>
      </c>
      <c r="C24" s="17"/>
      <c r="D24" s="17"/>
      <c r="E24" s="17"/>
      <c r="F24" s="17"/>
      <c r="G24" s="17"/>
      <c r="H24" s="17"/>
    </row>
    <row r="25" spans="1:8">
      <c r="B25" t="s">
        <v>10</v>
      </c>
      <c r="C25" s="17">
        <f>C23-C24</f>
        <v>7000</v>
      </c>
      <c r="D25" s="17">
        <f>D23-D24</f>
        <v>6000</v>
      </c>
      <c r="E25" s="17">
        <f>E23-E24</f>
        <v>3000</v>
      </c>
      <c r="F25" s="17">
        <f>F23-F24</f>
        <v>7000</v>
      </c>
      <c r="G25" s="17">
        <v>100</v>
      </c>
      <c r="H25" s="17">
        <v>233.33</v>
      </c>
    </row>
    <row r="26" spans="1:8">
      <c r="C26" s="17"/>
      <c r="D26" s="17"/>
      <c r="E26" s="17"/>
      <c r="F26" s="17"/>
      <c r="G26" s="17"/>
      <c r="H26" s="17"/>
    </row>
    <row r="27" spans="1:8">
      <c r="A27" s="18" t="s">
        <v>54</v>
      </c>
      <c r="B27" s="19" t="s">
        <v>51</v>
      </c>
      <c r="C27" s="17"/>
      <c r="D27" s="17"/>
      <c r="E27" s="17"/>
      <c r="F27" s="17"/>
      <c r="G27" s="17"/>
      <c r="H27" s="17"/>
    </row>
    <row r="28" spans="1:8">
      <c r="B28" t="s">
        <v>11</v>
      </c>
      <c r="C28" s="17">
        <v>1874534.15</v>
      </c>
      <c r="D28" s="17">
        <v>2161000</v>
      </c>
      <c r="E28" s="17">
        <v>1080500</v>
      </c>
      <c r="F28" s="17"/>
      <c r="G28" s="17"/>
      <c r="H28" s="17"/>
    </row>
    <row r="29" spans="1:8">
      <c r="B29" t="s">
        <v>154</v>
      </c>
      <c r="C29" s="17"/>
      <c r="D29" s="17"/>
      <c r="E29" s="17"/>
      <c r="F29" s="17"/>
      <c r="G29" s="17"/>
      <c r="H29" s="17"/>
    </row>
    <row r="30" spans="1:8">
      <c r="C30" s="17"/>
      <c r="D30" s="17"/>
      <c r="E30" s="17"/>
      <c r="F30" s="17"/>
      <c r="G30" s="17"/>
      <c r="H30" s="17"/>
    </row>
    <row r="31" spans="1:8">
      <c r="C31" s="17"/>
      <c r="D31" s="17"/>
      <c r="E31" s="17"/>
      <c r="F31" s="17"/>
      <c r="G31" s="17"/>
      <c r="H31" s="17"/>
    </row>
    <row r="32" spans="1:8">
      <c r="C32" s="17"/>
      <c r="D32" s="17"/>
      <c r="E32" s="17"/>
      <c r="F32" s="17"/>
      <c r="G32" s="17"/>
      <c r="H32" s="17"/>
    </row>
    <row r="33" spans="1:8">
      <c r="C33" s="17"/>
      <c r="D33" s="17"/>
      <c r="E33" s="17"/>
      <c r="F33" s="17"/>
      <c r="G33" s="17"/>
      <c r="H33" s="17"/>
    </row>
    <row r="35" spans="1:8">
      <c r="A35" s="150" t="s">
        <v>12</v>
      </c>
      <c r="B35" s="150"/>
      <c r="C35" s="150"/>
      <c r="D35" s="150"/>
      <c r="E35" s="150"/>
      <c r="F35" s="150"/>
      <c r="G35" s="150"/>
      <c r="H35" s="150"/>
    </row>
    <row r="36" spans="1:8" ht="10.5" customHeight="1"/>
    <row r="37" spans="1:8">
      <c r="B37" t="s">
        <v>286</v>
      </c>
    </row>
    <row r="40" spans="1:8">
      <c r="A40" s="18"/>
      <c r="B40" s="19" t="s">
        <v>274</v>
      </c>
    </row>
    <row r="41" spans="1:8" ht="6.75" customHeight="1"/>
    <row r="42" spans="1:8" ht="62.25" customHeight="1">
      <c r="A42" s="1" t="s">
        <v>13</v>
      </c>
      <c r="B42" s="2" t="s">
        <v>14</v>
      </c>
      <c r="C42" s="2" t="s">
        <v>217</v>
      </c>
      <c r="D42" s="2" t="s">
        <v>218</v>
      </c>
      <c r="E42" s="2" t="s">
        <v>219</v>
      </c>
      <c r="F42" s="2" t="s">
        <v>220</v>
      </c>
      <c r="G42" s="2" t="s">
        <v>15</v>
      </c>
      <c r="H42" s="2" t="s">
        <v>16</v>
      </c>
    </row>
    <row r="43" spans="1:8">
      <c r="A43" s="3">
        <v>1</v>
      </c>
      <c r="B43" s="3">
        <v>2</v>
      </c>
      <c r="C43" s="3">
        <v>3</v>
      </c>
      <c r="D43" s="3">
        <v>4</v>
      </c>
      <c r="E43" s="3">
        <v>5</v>
      </c>
      <c r="F43" s="3">
        <v>6</v>
      </c>
      <c r="G43" s="3">
        <v>7</v>
      </c>
      <c r="H43" s="3">
        <v>8</v>
      </c>
    </row>
    <row r="44" spans="1:8">
      <c r="A44" s="12"/>
      <c r="B44" s="13" t="s">
        <v>49</v>
      </c>
      <c r="C44" s="14">
        <v>2577341.69</v>
      </c>
      <c r="D44" s="14">
        <v>7779000</v>
      </c>
      <c r="E44" s="14">
        <f>E45+E178</f>
        <v>3889500</v>
      </c>
      <c r="F44" s="14">
        <v>3163688.65</v>
      </c>
      <c r="G44" s="14">
        <f>F44/C44*100</f>
        <v>122.75006694979587</v>
      </c>
      <c r="H44" s="14">
        <f>F44/E44*100</f>
        <v>81.339211980974412</v>
      </c>
    </row>
    <row r="45" spans="1:8">
      <c r="A45" s="4">
        <v>6</v>
      </c>
      <c r="B45" s="4" t="s">
        <v>3</v>
      </c>
      <c r="C45" s="5">
        <v>2570341.69</v>
      </c>
      <c r="D45" s="5">
        <v>7773000</v>
      </c>
      <c r="E45" s="5">
        <f>E46+E55+E63+E74</f>
        <v>3886500</v>
      </c>
      <c r="F45" s="5">
        <v>3163688.65</v>
      </c>
      <c r="G45" s="5">
        <f>F45/C45*100</f>
        <v>123.08436120802288</v>
      </c>
      <c r="H45" s="5">
        <f>F45/E45*100</f>
        <v>81.401997941592683</v>
      </c>
    </row>
    <row r="46" spans="1:8">
      <c r="A46" s="4">
        <v>61</v>
      </c>
      <c r="B46" s="4" t="s">
        <v>17</v>
      </c>
      <c r="C46" s="5">
        <v>976825.27</v>
      </c>
      <c r="D46" s="5">
        <f>D47+D49+D52</f>
        <v>1985000</v>
      </c>
      <c r="E46" s="5">
        <f>E47+E49+E52</f>
        <v>992500</v>
      </c>
      <c r="F46" s="5">
        <v>1628912.08</v>
      </c>
      <c r="G46" s="5">
        <f t="shared" ref="G46:G56" si="1">F46/C46*100</f>
        <v>166.75572694797302</v>
      </c>
      <c r="H46" s="5">
        <f t="shared" ref="H46:H56" si="2">F46/E46*100</f>
        <v>164.12212392947103</v>
      </c>
    </row>
    <row r="47" spans="1:8">
      <c r="A47" s="4">
        <v>611</v>
      </c>
      <c r="B47" s="4" t="s">
        <v>18</v>
      </c>
      <c r="C47" s="5">
        <v>887091.8</v>
      </c>
      <c r="D47" s="5">
        <v>1800000</v>
      </c>
      <c r="E47" s="5">
        <v>900000</v>
      </c>
      <c r="F47" s="5">
        <v>1527021.01</v>
      </c>
      <c r="G47" s="5">
        <f t="shared" si="1"/>
        <v>172.13787907858014</v>
      </c>
      <c r="H47" s="5">
        <f t="shared" si="2"/>
        <v>169.66900111111113</v>
      </c>
    </row>
    <row r="48" spans="1:8">
      <c r="A48" s="6">
        <v>6111</v>
      </c>
      <c r="B48" s="6" t="s">
        <v>19</v>
      </c>
      <c r="C48" s="7">
        <v>887091.8</v>
      </c>
      <c r="D48" s="6"/>
      <c r="E48" s="6"/>
      <c r="F48" s="7">
        <v>1527021.01</v>
      </c>
      <c r="G48" s="15">
        <f t="shared" si="1"/>
        <v>172.13787907858014</v>
      </c>
      <c r="H48" s="5"/>
    </row>
    <row r="49" spans="1:8">
      <c r="A49" s="4">
        <v>613</v>
      </c>
      <c r="B49" s="4" t="s">
        <v>20</v>
      </c>
      <c r="C49" s="5">
        <v>65054.16</v>
      </c>
      <c r="D49" s="5">
        <v>130000</v>
      </c>
      <c r="E49" s="5">
        <v>65000</v>
      </c>
      <c r="F49" s="5">
        <v>84682.45</v>
      </c>
      <c r="G49" s="5">
        <f t="shared" si="1"/>
        <v>130.17222880135566</v>
      </c>
      <c r="H49" s="5">
        <f t="shared" si="2"/>
        <v>130.28069230769231</v>
      </c>
    </row>
    <row r="50" spans="1:8">
      <c r="A50" s="6">
        <v>6131</v>
      </c>
      <c r="B50" s="6" t="s">
        <v>21</v>
      </c>
      <c r="C50" s="7"/>
      <c r="D50" s="6"/>
      <c r="E50" s="6"/>
      <c r="F50" s="7">
        <v>6238.77</v>
      </c>
      <c r="G50" s="15"/>
      <c r="H50" s="5"/>
    </row>
    <row r="51" spans="1:8">
      <c r="A51" s="6">
        <v>6134</v>
      </c>
      <c r="B51" s="6" t="s">
        <v>22</v>
      </c>
      <c r="C51" s="7"/>
      <c r="D51" s="6"/>
      <c r="E51" s="6"/>
      <c r="F51" s="7">
        <v>78384.679999999993</v>
      </c>
      <c r="G51" s="15"/>
      <c r="H51" s="5"/>
    </row>
    <row r="52" spans="1:8">
      <c r="A52" s="4">
        <v>614</v>
      </c>
      <c r="B52" s="4" t="s">
        <v>23</v>
      </c>
      <c r="C52" s="5">
        <v>24679.31</v>
      </c>
      <c r="D52" s="5">
        <v>55000</v>
      </c>
      <c r="E52" s="5">
        <v>27500</v>
      </c>
      <c r="F52" s="5">
        <v>17268.62</v>
      </c>
      <c r="G52" s="5">
        <f t="shared" si="1"/>
        <v>69.972053513651716</v>
      </c>
      <c r="H52" s="5">
        <f t="shared" si="2"/>
        <v>62.794981818181817</v>
      </c>
    </row>
    <row r="53" spans="1:8">
      <c r="A53" s="6">
        <v>6142</v>
      </c>
      <c r="B53" s="6" t="s">
        <v>24</v>
      </c>
      <c r="C53" s="7"/>
      <c r="D53" s="6"/>
      <c r="E53" s="6"/>
      <c r="F53" s="7">
        <v>13011.15</v>
      </c>
      <c r="G53" s="15"/>
      <c r="H53" s="5"/>
    </row>
    <row r="54" spans="1:8">
      <c r="A54" s="6">
        <v>6145</v>
      </c>
      <c r="B54" s="6" t="s">
        <v>25</v>
      </c>
      <c r="C54" s="7"/>
      <c r="D54" s="6"/>
      <c r="E54" s="6"/>
      <c r="F54" s="7">
        <v>4257.47</v>
      </c>
      <c r="G54" s="15"/>
      <c r="H54" s="5"/>
    </row>
    <row r="55" spans="1:8">
      <c r="A55" s="4">
        <v>63</v>
      </c>
      <c r="B55" s="4" t="s">
        <v>26</v>
      </c>
      <c r="C55" s="5">
        <v>453313.42</v>
      </c>
      <c r="D55" s="5">
        <v>3560000</v>
      </c>
      <c r="E55" s="5">
        <v>1780000</v>
      </c>
      <c r="F55" s="5">
        <v>1010286.3</v>
      </c>
      <c r="G55" s="5"/>
      <c r="H55" s="5"/>
    </row>
    <row r="56" spans="1:8">
      <c r="A56" s="4">
        <v>633</v>
      </c>
      <c r="B56" s="4" t="s">
        <v>27</v>
      </c>
      <c r="C56" s="5">
        <v>453313.42</v>
      </c>
      <c r="D56" s="5">
        <v>460000</v>
      </c>
      <c r="E56" s="5">
        <v>230000</v>
      </c>
      <c r="F56" s="5">
        <v>1010286.3</v>
      </c>
      <c r="G56" s="5">
        <f t="shared" si="1"/>
        <v>222.86706182225976</v>
      </c>
      <c r="H56" s="5">
        <f t="shared" si="2"/>
        <v>439.25491304347827</v>
      </c>
    </row>
    <row r="57" spans="1:8">
      <c r="A57" s="6">
        <v>6331</v>
      </c>
      <c r="B57" s="6" t="s">
        <v>28</v>
      </c>
      <c r="C57" s="7"/>
      <c r="D57" s="6"/>
      <c r="E57" s="6"/>
      <c r="F57" s="7">
        <v>1010286.3</v>
      </c>
      <c r="G57" s="15"/>
      <c r="H57" s="5"/>
    </row>
    <row r="58" spans="1:8">
      <c r="A58" s="6">
        <v>6332</v>
      </c>
      <c r="B58" s="6" t="s">
        <v>29</v>
      </c>
      <c r="C58" s="7"/>
      <c r="D58" s="6"/>
      <c r="E58" s="6"/>
      <c r="F58" s="7"/>
      <c r="G58" s="15"/>
      <c r="H58" s="5"/>
    </row>
    <row r="59" spans="1:8">
      <c r="A59" s="4">
        <v>634</v>
      </c>
      <c r="B59" s="4" t="s">
        <v>261</v>
      </c>
      <c r="C59" s="5"/>
      <c r="D59" s="5">
        <v>1100000</v>
      </c>
      <c r="E59" s="5">
        <v>550000</v>
      </c>
      <c r="F59" s="5"/>
      <c r="G59" s="5"/>
      <c r="H59" s="5"/>
    </row>
    <row r="60" spans="1:8">
      <c r="A60" s="6">
        <v>6341</v>
      </c>
      <c r="B60" s="6" t="s">
        <v>262</v>
      </c>
      <c r="C60" s="7"/>
      <c r="D60" s="6"/>
      <c r="E60" s="6"/>
      <c r="F60" s="7"/>
      <c r="G60" s="15"/>
      <c r="H60" s="5"/>
    </row>
    <row r="61" spans="1:8">
      <c r="A61" s="4">
        <v>638</v>
      </c>
      <c r="B61" s="4" t="s">
        <v>155</v>
      </c>
      <c r="C61" s="5">
        <v>0</v>
      </c>
      <c r="D61" s="5">
        <v>2000000</v>
      </c>
      <c r="E61" s="5">
        <v>1000000</v>
      </c>
      <c r="F61" s="5">
        <f>F62</f>
        <v>0</v>
      </c>
      <c r="G61" s="5"/>
      <c r="H61" s="5">
        <f>F61/E61*100</f>
        <v>0</v>
      </c>
    </row>
    <row r="62" spans="1:8">
      <c r="A62" s="6">
        <v>6382</v>
      </c>
      <c r="B62" s="6" t="s">
        <v>156</v>
      </c>
      <c r="C62" s="7">
        <v>0</v>
      </c>
      <c r="D62" s="7"/>
      <c r="E62" s="7"/>
      <c r="F62" s="7">
        <v>0</v>
      </c>
      <c r="G62" s="5"/>
      <c r="H62" s="5"/>
    </row>
    <row r="63" spans="1:8">
      <c r="A63" s="4">
        <v>64</v>
      </c>
      <c r="B63" s="4" t="s">
        <v>30</v>
      </c>
      <c r="C63" s="5">
        <v>878297.5</v>
      </c>
      <c r="D63" s="5">
        <f>D64+D68</f>
        <v>1491000</v>
      </c>
      <c r="E63" s="5">
        <v>745500</v>
      </c>
      <c r="F63" s="5">
        <v>343874.47</v>
      </c>
      <c r="G63" s="5">
        <f>F63/C63*100</f>
        <v>39.152390847064915</v>
      </c>
      <c r="H63" s="5">
        <f>F63/E63*100</f>
        <v>46.126689470154254</v>
      </c>
    </row>
    <row r="64" spans="1:8">
      <c r="A64" s="4">
        <v>641</v>
      </c>
      <c r="B64" s="4" t="s">
        <v>31</v>
      </c>
      <c r="C64" s="5">
        <v>7946.1</v>
      </c>
      <c r="D64" s="5">
        <v>10000</v>
      </c>
      <c r="E64" s="5">
        <v>5000</v>
      </c>
      <c r="F64" s="5">
        <v>15736.01</v>
      </c>
      <c r="G64" s="5">
        <f>F64/C64*100</f>
        <v>198.03438164634221</v>
      </c>
      <c r="H64" s="5">
        <f>F64/E64*100</f>
        <v>314.72019999999998</v>
      </c>
    </row>
    <row r="65" spans="1:8">
      <c r="A65" s="16">
        <v>6413</v>
      </c>
      <c r="B65" s="16" t="s">
        <v>48</v>
      </c>
      <c r="C65" s="15"/>
      <c r="D65" s="15"/>
      <c r="E65" s="15"/>
      <c r="F65" s="15">
        <v>15736.01</v>
      </c>
      <c r="G65" s="15"/>
      <c r="H65" s="15"/>
    </row>
    <row r="66" spans="1:8" ht="62.25" customHeight="1">
      <c r="A66" s="1" t="s">
        <v>13</v>
      </c>
      <c r="B66" s="2" t="s">
        <v>14</v>
      </c>
      <c r="C66" s="2" t="s">
        <v>217</v>
      </c>
      <c r="D66" s="2" t="s">
        <v>218</v>
      </c>
      <c r="E66" s="2" t="s">
        <v>219</v>
      </c>
      <c r="F66" s="2" t="s">
        <v>220</v>
      </c>
      <c r="G66" s="2" t="s">
        <v>15</v>
      </c>
      <c r="H66" s="2" t="s">
        <v>16</v>
      </c>
    </row>
    <row r="67" spans="1:8">
      <c r="A67" s="3">
        <v>1</v>
      </c>
      <c r="B67" s="3">
        <v>2</v>
      </c>
      <c r="C67" s="3">
        <v>3</v>
      </c>
      <c r="D67" s="3">
        <v>4</v>
      </c>
      <c r="E67" s="3">
        <v>5</v>
      </c>
      <c r="F67" s="3">
        <v>6</v>
      </c>
      <c r="G67" s="3">
        <v>7</v>
      </c>
      <c r="H67" s="3">
        <v>8</v>
      </c>
    </row>
    <row r="68" spans="1:8">
      <c r="A68" s="4">
        <v>642</v>
      </c>
      <c r="B68" s="4" t="s">
        <v>32</v>
      </c>
      <c r="C68" s="5">
        <v>870351.4</v>
      </c>
      <c r="D68" s="5">
        <v>1481000</v>
      </c>
      <c r="E68" s="5">
        <v>740500</v>
      </c>
      <c r="F68" s="5">
        <v>328138.26</v>
      </c>
      <c r="G68" s="5">
        <f>F68/C68*100</f>
        <v>37.701813313565076</v>
      </c>
      <c r="H68" s="5">
        <f>F68/E68*100</f>
        <v>44.313066846725185</v>
      </c>
    </row>
    <row r="69" spans="1:8">
      <c r="A69" s="6">
        <v>6421</v>
      </c>
      <c r="B69" s="6" t="s">
        <v>33</v>
      </c>
      <c r="C69" s="7"/>
      <c r="D69" s="7"/>
      <c r="E69" s="7"/>
      <c r="F69" s="7">
        <v>19912.25</v>
      </c>
      <c r="G69" s="15"/>
      <c r="H69" s="5"/>
    </row>
    <row r="70" spans="1:8">
      <c r="A70" s="16">
        <v>6422</v>
      </c>
      <c r="B70" s="16" t="s">
        <v>34</v>
      </c>
      <c r="C70" s="15"/>
      <c r="D70" s="15"/>
      <c r="E70" s="15"/>
      <c r="F70" s="15">
        <v>57174.12</v>
      </c>
      <c r="G70" s="15"/>
      <c r="H70" s="15"/>
    </row>
    <row r="71" spans="1:8">
      <c r="A71" s="6">
        <v>6423</v>
      </c>
      <c r="B71" s="6" t="s">
        <v>35</v>
      </c>
      <c r="C71" s="7"/>
      <c r="D71" s="7"/>
      <c r="E71" s="7"/>
      <c r="F71" s="7">
        <v>207444.38</v>
      </c>
      <c r="G71" s="5"/>
      <c r="H71" s="5"/>
    </row>
    <row r="72" spans="1:8">
      <c r="A72" s="6">
        <v>6429</v>
      </c>
      <c r="B72" s="6" t="s">
        <v>36</v>
      </c>
      <c r="C72" s="7"/>
      <c r="D72" s="7"/>
      <c r="E72" s="7"/>
      <c r="F72" s="7">
        <v>43608.71</v>
      </c>
      <c r="G72" s="5"/>
      <c r="H72" s="5"/>
    </row>
    <row r="73" spans="1:8">
      <c r="A73" s="4">
        <v>65</v>
      </c>
      <c r="B73" s="4" t="s">
        <v>37</v>
      </c>
      <c r="C73" s="5"/>
      <c r="D73" s="5"/>
      <c r="E73" s="5"/>
      <c r="F73" s="5"/>
      <c r="G73" s="5"/>
      <c r="H73" s="5"/>
    </row>
    <row r="74" spans="1:8">
      <c r="A74" s="4"/>
      <c r="B74" s="4" t="s">
        <v>38</v>
      </c>
      <c r="C74" s="5">
        <v>261905.5</v>
      </c>
      <c r="D74" s="5">
        <v>737000</v>
      </c>
      <c r="E74" s="5">
        <f>E75+E77+E81</f>
        <v>368500</v>
      </c>
      <c r="F74" s="5">
        <v>180616.8</v>
      </c>
      <c r="G74" s="5">
        <f>F74/C74*100</f>
        <v>68.962583832718281</v>
      </c>
      <c r="H74" s="5">
        <f>F74/E74*100</f>
        <v>49.014056987788329</v>
      </c>
    </row>
    <row r="75" spans="1:8">
      <c r="A75" s="4">
        <v>651</v>
      </c>
      <c r="B75" s="4" t="s">
        <v>39</v>
      </c>
      <c r="C75" s="5">
        <v>5627.4</v>
      </c>
      <c r="D75" s="5">
        <v>10000</v>
      </c>
      <c r="E75" s="5">
        <v>5000</v>
      </c>
      <c r="F75" s="5">
        <v>2100.7199999999998</v>
      </c>
      <c r="G75" s="5">
        <f>F75/C75*100</f>
        <v>37.330205778867679</v>
      </c>
      <c r="H75" s="5">
        <f>F75/E75*100</f>
        <v>42.014399999999995</v>
      </c>
    </row>
    <row r="76" spans="1:8">
      <c r="A76" s="16">
        <v>6513</v>
      </c>
      <c r="B76" s="16" t="s">
        <v>40</v>
      </c>
      <c r="C76" s="15"/>
      <c r="D76" s="15"/>
      <c r="E76" s="15"/>
      <c r="F76" s="15">
        <v>2100.7199999999998</v>
      </c>
      <c r="G76" s="15"/>
      <c r="H76" s="15"/>
    </row>
    <row r="77" spans="1:8">
      <c r="A77" s="4">
        <v>652</v>
      </c>
      <c r="B77" s="4" t="s">
        <v>41</v>
      </c>
      <c r="C77" s="5">
        <v>164979</v>
      </c>
      <c r="D77" s="5">
        <v>537000</v>
      </c>
      <c r="E77" s="5">
        <v>268500</v>
      </c>
      <c r="F77" s="5">
        <v>51842.93</v>
      </c>
      <c r="G77" s="5">
        <f>F77/C77*100</f>
        <v>31.4239569884652</v>
      </c>
      <c r="H77" s="5">
        <f>F77/E77*100</f>
        <v>19.308353817504656</v>
      </c>
    </row>
    <row r="78" spans="1:8">
      <c r="A78" s="6">
        <v>6522</v>
      </c>
      <c r="B78" s="6" t="s">
        <v>42</v>
      </c>
      <c r="C78" s="7"/>
      <c r="D78" s="7"/>
      <c r="E78" s="7"/>
      <c r="F78" s="7">
        <v>4099.04</v>
      </c>
      <c r="G78" s="15"/>
      <c r="H78" s="5"/>
    </row>
    <row r="79" spans="1:8">
      <c r="A79" s="6">
        <v>6524</v>
      </c>
      <c r="B79" s="6" t="s">
        <v>43</v>
      </c>
      <c r="C79" s="7"/>
      <c r="D79" s="7"/>
      <c r="E79" s="7"/>
      <c r="F79" s="7">
        <v>689.57</v>
      </c>
      <c r="G79" s="15"/>
      <c r="H79" s="5"/>
    </row>
    <row r="80" spans="1:8">
      <c r="A80" s="6">
        <v>6526</v>
      </c>
      <c r="B80" s="6" t="s">
        <v>44</v>
      </c>
      <c r="C80" s="7"/>
      <c r="D80" s="7"/>
      <c r="E80" s="7"/>
      <c r="F80" s="7">
        <v>47054.32</v>
      </c>
      <c r="G80" s="15"/>
      <c r="H80" s="5"/>
    </row>
    <row r="81" spans="1:8">
      <c r="A81" s="4">
        <v>653</v>
      </c>
      <c r="B81" s="4" t="s">
        <v>45</v>
      </c>
      <c r="C81" s="5">
        <v>91299.1</v>
      </c>
      <c r="D81" s="5">
        <v>190000</v>
      </c>
      <c r="E81" s="5">
        <v>95000</v>
      </c>
      <c r="F81" s="5">
        <v>126673.36</v>
      </c>
      <c r="G81" s="5">
        <f>F81/C81*100</f>
        <v>138.74546408453094</v>
      </c>
      <c r="H81" s="5">
        <f>F81/E81*100</f>
        <v>133.34037894736844</v>
      </c>
    </row>
    <row r="82" spans="1:8">
      <c r="A82" s="6">
        <v>6531</v>
      </c>
      <c r="B82" s="6" t="s">
        <v>46</v>
      </c>
      <c r="C82" s="7"/>
      <c r="D82" s="7"/>
      <c r="E82" s="7"/>
      <c r="F82" s="7">
        <v>23801.16</v>
      </c>
      <c r="G82" s="15"/>
      <c r="H82" s="5"/>
    </row>
    <row r="83" spans="1:8">
      <c r="A83" s="6">
        <v>6532</v>
      </c>
      <c r="B83" s="6" t="s">
        <v>47</v>
      </c>
      <c r="C83" s="7"/>
      <c r="D83" s="7"/>
      <c r="E83" s="7"/>
      <c r="F83" s="7">
        <v>102872.2</v>
      </c>
      <c r="G83" s="15"/>
      <c r="H83" s="5"/>
    </row>
    <row r="84" spans="1:8">
      <c r="A84" s="6"/>
      <c r="B84" s="6"/>
      <c r="C84" s="7"/>
      <c r="D84" s="7"/>
      <c r="E84" s="7"/>
      <c r="F84" s="7"/>
      <c r="G84" s="15"/>
      <c r="H84" s="5"/>
    </row>
    <row r="85" spans="1:8">
      <c r="A85" s="10"/>
      <c r="B85" s="10"/>
      <c r="C85" s="10"/>
      <c r="D85" s="10"/>
      <c r="E85" s="10"/>
      <c r="F85" s="10"/>
      <c r="G85" s="10"/>
      <c r="H85" s="10"/>
    </row>
    <row r="86" spans="1:8">
      <c r="A86" s="10"/>
      <c r="B86" s="10"/>
      <c r="C86" s="10"/>
      <c r="D86" s="10"/>
      <c r="E86" s="10"/>
      <c r="F86" s="10"/>
      <c r="G86" s="10"/>
      <c r="H86" s="10"/>
    </row>
    <row r="87" spans="1:8">
      <c r="A87" s="10"/>
      <c r="B87" s="10"/>
      <c r="C87" s="10"/>
      <c r="D87" s="10"/>
      <c r="E87" s="10"/>
      <c r="F87" s="10"/>
      <c r="G87" s="10"/>
      <c r="H87" s="10"/>
    </row>
    <row r="88" spans="1:8">
      <c r="A88" s="10"/>
      <c r="B88" s="10"/>
      <c r="C88" s="10"/>
      <c r="D88" s="10"/>
      <c r="E88" s="10"/>
      <c r="F88" s="10"/>
      <c r="G88" s="10"/>
      <c r="H88" s="10"/>
    </row>
    <row r="89" spans="1:8">
      <c r="A89" s="10"/>
      <c r="B89" s="10"/>
      <c r="C89" s="10"/>
      <c r="D89" s="10"/>
      <c r="E89" s="10"/>
      <c r="F89" s="10"/>
      <c r="G89" s="10"/>
      <c r="H89" s="10"/>
    </row>
    <row r="90" spans="1:8">
      <c r="A90" s="10"/>
      <c r="B90" s="10"/>
      <c r="C90" s="10"/>
      <c r="D90" s="10"/>
      <c r="E90" s="10"/>
      <c r="F90" s="10"/>
      <c r="G90" s="10"/>
      <c r="H90" s="10"/>
    </row>
    <row r="91" spans="1:8">
      <c r="A91" s="10"/>
      <c r="B91" s="10"/>
      <c r="C91" s="10"/>
      <c r="D91" s="10"/>
      <c r="E91" s="10"/>
      <c r="F91" s="10"/>
      <c r="G91" s="10"/>
      <c r="H91" s="10"/>
    </row>
    <row r="93" spans="1:8" ht="60">
      <c r="A93" s="1" t="s">
        <v>13</v>
      </c>
      <c r="B93" s="2" t="s">
        <v>14</v>
      </c>
      <c r="C93" s="2" t="s">
        <v>221</v>
      </c>
      <c r="D93" s="2" t="s">
        <v>222</v>
      </c>
      <c r="E93" s="2" t="s">
        <v>223</v>
      </c>
      <c r="F93" s="2" t="s">
        <v>224</v>
      </c>
      <c r="G93" s="2" t="s">
        <v>15</v>
      </c>
      <c r="H93" s="2" t="s">
        <v>16</v>
      </c>
    </row>
    <row r="94" spans="1:8">
      <c r="A94" s="3">
        <v>1</v>
      </c>
      <c r="B94" s="3">
        <v>2</v>
      </c>
      <c r="C94" s="3">
        <v>3</v>
      </c>
      <c r="D94" s="3">
        <v>4</v>
      </c>
      <c r="E94" s="3">
        <v>5</v>
      </c>
      <c r="F94" s="3">
        <v>6</v>
      </c>
      <c r="G94" s="3">
        <v>7</v>
      </c>
      <c r="H94" s="3">
        <v>8</v>
      </c>
    </row>
    <row r="95" spans="1:8">
      <c r="A95" s="4"/>
      <c r="B95" s="4" t="s">
        <v>57</v>
      </c>
      <c r="C95" s="5">
        <v>1529003.58</v>
      </c>
      <c r="D95" s="5">
        <v>9940000</v>
      </c>
      <c r="E95" s="5">
        <v>4970000</v>
      </c>
      <c r="F95" s="5">
        <v>1593985.58</v>
      </c>
      <c r="G95" s="5">
        <v>104.25</v>
      </c>
      <c r="H95" s="5">
        <v>32.07</v>
      </c>
    </row>
    <row r="96" spans="1:8">
      <c r="A96" s="4">
        <v>3</v>
      </c>
      <c r="B96" s="4" t="s">
        <v>5</v>
      </c>
      <c r="C96" s="5">
        <v>1308533.75</v>
      </c>
      <c r="D96" s="5">
        <v>3834000</v>
      </c>
      <c r="E96" s="5">
        <f>E97+E106+E133+E137+E142+E146</f>
        <v>1917000</v>
      </c>
      <c r="F96" s="5">
        <v>1492141.68</v>
      </c>
      <c r="G96" s="5">
        <f>F96/C96*100</f>
        <v>114.03157771054815</v>
      </c>
      <c r="H96" s="5">
        <f>F96/E96*100</f>
        <v>77.837333333333319</v>
      </c>
    </row>
    <row r="97" spans="1:8">
      <c r="A97" s="4">
        <v>31</v>
      </c>
      <c r="B97" s="4" t="s">
        <v>58</v>
      </c>
      <c r="C97" s="5">
        <v>167845.54</v>
      </c>
      <c r="D97" s="5">
        <f>D98+D100+D102</f>
        <v>457000</v>
      </c>
      <c r="E97" s="5">
        <f>E98+E100+E102</f>
        <v>228500</v>
      </c>
      <c r="F97" s="5">
        <v>200736.52</v>
      </c>
      <c r="G97" s="5">
        <f>F97/C97*100</f>
        <v>119.5959809238899</v>
      </c>
      <c r="H97" s="5">
        <f>F97/E97*100</f>
        <v>87.849680525164104</v>
      </c>
    </row>
    <row r="98" spans="1:8">
      <c r="A98" s="4">
        <v>311</v>
      </c>
      <c r="B98" s="4" t="s">
        <v>59</v>
      </c>
      <c r="C98" s="5">
        <v>111955.49</v>
      </c>
      <c r="D98" s="5">
        <v>300000</v>
      </c>
      <c r="E98" s="5">
        <v>150000</v>
      </c>
      <c r="F98" s="5">
        <v>135592.32999999999</v>
      </c>
      <c r="G98" s="5">
        <f>F98/C98*100</f>
        <v>121.11271184646681</v>
      </c>
      <c r="H98" s="5">
        <f>F98/E98*100</f>
        <v>90.394886666666665</v>
      </c>
    </row>
    <row r="99" spans="1:8">
      <c r="A99" s="6">
        <v>3111</v>
      </c>
      <c r="B99" s="6" t="s">
        <v>60</v>
      </c>
      <c r="C99" s="7"/>
      <c r="D99" s="7"/>
      <c r="E99" s="7"/>
      <c r="F99" s="7">
        <v>151651.32999999999</v>
      </c>
      <c r="G99" s="29"/>
      <c r="H99" s="5"/>
    </row>
    <row r="100" spans="1:8">
      <c r="A100" s="4">
        <v>312</v>
      </c>
      <c r="B100" s="4" t="s">
        <v>61</v>
      </c>
      <c r="C100" s="5">
        <v>2544.09</v>
      </c>
      <c r="D100" s="5">
        <v>25000</v>
      </c>
      <c r="E100" s="5">
        <v>12500</v>
      </c>
      <c r="F100" s="5">
        <v>2004.25</v>
      </c>
      <c r="G100" s="5">
        <f>F100/C100*100</f>
        <v>78.780624899276347</v>
      </c>
      <c r="H100" s="5">
        <f>F100/E100*100</f>
        <v>16.034000000000002</v>
      </c>
    </row>
    <row r="101" spans="1:8">
      <c r="A101" s="6">
        <v>3121</v>
      </c>
      <c r="B101" s="6" t="s">
        <v>61</v>
      </c>
      <c r="C101" s="7"/>
      <c r="D101" s="7"/>
      <c r="E101" s="7"/>
      <c r="F101" s="7">
        <v>2688.25</v>
      </c>
      <c r="G101" s="29"/>
      <c r="H101" s="5"/>
    </row>
    <row r="102" spans="1:8">
      <c r="A102" s="4">
        <v>313</v>
      </c>
      <c r="B102" s="4" t="s">
        <v>62</v>
      </c>
      <c r="C102" s="5">
        <v>53345.96</v>
      </c>
      <c r="D102" s="5">
        <v>132000</v>
      </c>
      <c r="E102" s="5">
        <v>66000</v>
      </c>
      <c r="F102" s="5">
        <v>63139.94</v>
      </c>
      <c r="G102" s="5">
        <f>F102/C102*100</f>
        <v>118.35936592011842</v>
      </c>
      <c r="H102" s="5">
        <f>F102/E102*100</f>
        <v>95.666575757575757</v>
      </c>
    </row>
    <row r="103" spans="1:8" s="68" customFormat="1">
      <c r="A103" s="66">
        <v>3131</v>
      </c>
      <c r="B103" s="66" t="s">
        <v>172</v>
      </c>
      <c r="C103" s="67"/>
      <c r="D103" s="67"/>
      <c r="E103" s="67"/>
      <c r="F103" s="67">
        <v>37931.18</v>
      </c>
      <c r="G103" s="67"/>
      <c r="H103" s="67"/>
    </row>
    <row r="104" spans="1:8">
      <c r="A104" s="21">
        <v>3132</v>
      </c>
      <c r="B104" s="21" t="s">
        <v>63</v>
      </c>
      <c r="C104" s="22"/>
      <c r="D104" s="22"/>
      <c r="E104" s="22"/>
      <c r="F104" s="22">
        <v>29397.29</v>
      </c>
      <c r="G104" s="29"/>
      <c r="H104" s="5"/>
    </row>
    <row r="105" spans="1:8">
      <c r="A105" s="6">
        <v>3133</v>
      </c>
      <c r="B105" s="6" t="s">
        <v>64</v>
      </c>
      <c r="C105" s="7"/>
      <c r="D105" s="7"/>
      <c r="E105" s="7"/>
      <c r="F105" s="7">
        <v>3224.47</v>
      </c>
      <c r="G105" s="29"/>
      <c r="H105" s="5"/>
    </row>
    <row r="106" spans="1:8">
      <c r="A106" s="4">
        <v>32</v>
      </c>
      <c r="B106" s="4" t="s">
        <v>65</v>
      </c>
      <c r="C106" s="5">
        <v>511509.62</v>
      </c>
      <c r="D106" s="5">
        <v>1561000</v>
      </c>
      <c r="E106" s="5">
        <v>780500</v>
      </c>
      <c r="F106" s="5">
        <v>413429.11</v>
      </c>
      <c r="G106" s="5">
        <f>F106/C106*100</f>
        <v>80.825285358269511</v>
      </c>
      <c r="H106" s="5">
        <f>F106/E106*100</f>
        <v>52.969777065983337</v>
      </c>
    </row>
    <row r="107" spans="1:8">
      <c r="A107" s="4">
        <v>321</v>
      </c>
      <c r="B107" s="4" t="s">
        <v>66</v>
      </c>
      <c r="C107" s="5">
        <v>22992.240000000002</v>
      </c>
      <c r="D107" s="5">
        <v>56000</v>
      </c>
      <c r="E107" s="5">
        <v>28000</v>
      </c>
      <c r="F107" s="5">
        <v>19843.2</v>
      </c>
      <c r="G107" s="5">
        <f>F107/C107*100</f>
        <v>86.303900794354959</v>
      </c>
      <c r="H107" s="5">
        <f>F107/E107*100</f>
        <v>70.868571428571443</v>
      </c>
    </row>
    <row r="108" spans="1:8">
      <c r="A108" s="120">
        <v>3211</v>
      </c>
      <c r="B108" s="120" t="s">
        <v>67</v>
      </c>
      <c r="C108" s="121"/>
      <c r="D108" s="121"/>
      <c r="E108" s="121"/>
      <c r="F108" s="121">
        <v>473.2</v>
      </c>
      <c r="G108" s="121"/>
      <c r="H108" s="5"/>
    </row>
    <row r="109" spans="1:8">
      <c r="A109" s="6">
        <v>3212</v>
      </c>
      <c r="B109" s="6" t="s">
        <v>68</v>
      </c>
      <c r="C109" s="7"/>
      <c r="D109" s="7"/>
      <c r="E109" s="7"/>
      <c r="F109" s="7">
        <v>10284</v>
      </c>
      <c r="G109" s="29"/>
      <c r="H109" s="5"/>
    </row>
    <row r="110" spans="1:8">
      <c r="A110" s="21">
        <v>3213</v>
      </c>
      <c r="B110" s="21" t="s">
        <v>69</v>
      </c>
      <c r="C110" s="22"/>
      <c r="D110" s="22"/>
      <c r="E110" s="22"/>
      <c r="F110" s="22">
        <v>1900</v>
      </c>
      <c r="G110" s="29"/>
      <c r="H110" s="5"/>
    </row>
    <row r="111" spans="1:8">
      <c r="A111" s="21">
        <v>3214</v>
      </c>
      <c r="B111" s="21" t="s">
        <v>70</v>
      </c>
      <c r="C111" s="22"/>
      <c r="D111" s="22"/>
      <c r="E111" s="22"/>
      <c r="F111" s="22">
        <v>7186</v>
      </c>
      <c r="G111" s="29"/>
      <c r="H111" s="5"/>
    </row>
    <row r="112" spans="1:8">
      <c r="A112" s="4">
        <v>322</v>
      </c>
      <c r="B112" s="4" t="s">
        <v>71</v>
      </c>
      <c r="C112" s="5">
        <v>113118.56</v>
      </c>
      <c r="D112" s="5">
        <v>332000</v>
      </c>
      <c r="E112" s="5">
        <v>166000</v>
      </c>
      <c r="F112" s="5">
        <v>83029.789999999994</v>
      </c>
      <c r="G112" s="5">
        <f>F112/C112*100</f>
        <v>73.400678014288729</v>
      </c>
      <c r="H112" s="5">
        <f>F112/E112*100</f>
        <v>50.017945783132525</v>
      </c>
    </row>
    <row r="113" spans="1:8">
      <c r="A113" s="6">
        <v>3221</v>
      </c>
      <c r="B113" s="6" t="s">
        <v>72</v>
      </c>
      <c r="C113" s="7"/>
      <c r="D113" s="7"/>
      <c r="E113" s="7"/>
      <c r="F113" s="7">
        <v>4734.3</v>
      </c>
      <c r="G113" s="29"/>
      <c r="H113" s="5"/>
    </row>
    <row r="114" spans="1:8">
      <c r="A114" s="6">
        <v>3223</v>
      </c>
      <c r="B114" s="6" t="s">
        <v>73</v>
      </c>
      <c r="C114" s="7"/>
      <c r="D114" s="7"/>
      <c r="E114" s="7"/>
      <c r="F114" s="7">
        <v>76905.91</v>
      </c>
      <c r="G114" s="29"/>
      <c r="H114" s="5"/>
    </row>
    <row r="115" spans="1:8">
      <c r="A115" s="6">
        <v>3224</v>
      </c>
      <c r="B115" s="6" t="s">
        <v>74</v>
      </c>
      <c r="C115" s="7"/>
      <c r="D115" s="7"/>
      <c r="E115" s="7"/>
      <c r="F115" s="7">
        <v>839.58</v>
      </c>
      <c r="G115" s="29"/>
      <c r="H115" s="5"/>
    </row>
    <row r="116" spans="1:8">
      <c r="A116" s="6">
        <v>3225</v>
      </c>
      <c r="B116" s="6" t="s">
        <v>75</v>
      </c>
      <c r="C116" s="7"/>
      <c r="D116" s="7"/>
      <c r="E116" s="7"/>
      <c r="F116" s="7">
        <v>550</v>
      </c>
      <c r="G116" s="29"/>
      <c r="H116" s="5"/>
    </row>
    <row r="117" spans="1:8">
      <c r="A117" s="4">
        <v>323</v>
      </c>
      <c r="B117" s="4" t="s">
        <v>76</v>
      </c>
      <c r="C117" s="5">
        <v>215668.84</v>
      </c>
      <c r="D117" s="5">
        <v>870000</v>
      </c>
      <c r="E117" s="5">
        <v>435000</v>
      </c>
      <c r="F117" s="5">
        <v>226892.52</v>
      </c>
      <c r="G117" s="5">
        <f>F117/C117*100</f>
        <v>105.20412684558418</v>
      </c>
      <c r="H117" s="5">
        <f>F117/E117*100</f>
        <v>52.159199999999991</v>
      </c>
    </row>
    <row r="118" spans="1:8">
      <c r="A118" s="6">
        <v>3231</v>
      </c>
      <c r="B118" s="6" t="s">
        <v>77</v>
      </c>
      <c r="C118" s="7"/>
      <c r="D118" s="7"/>
      <c r="E118" s="7"/>
      <c r="F118" s="7">
        <v>10131.129999999999</v>
      </c>
      <c r="G118" s="29"/>
      <c r="H118" s="5"/>
    </row>
    <row r="119" spans="1:8">
      <c r="A119" s="6">
        <v>3232</v>
      </c>
      <c r="B119" s="6" t="s">
        <v>78</v>
      </c>
      <c r="C119" s="7"/>
      <c r="D119" s="7"/>
      <c r="E119" s="7"/>
      <c r="F119" s="7">
        <v>8253.2999999999993</v>
      </c>
      <c r="G119" s="29"/>
      <c r="H119" s="5"/>
    </row>
    <row r="120" spans="1:8">
      <c r="A120" s="6">
        <v>3233</v>
      </c>
      <c r="B120" s="6" t="s">
        <v>79</v>
      </c>
      <c r="C120" s="7"/>
      <c r="D120" s="7"/>
      <c r="E120" s="7"/>
      <c r="F120" s="7">
        <v>562.5</v>
      </c>
      <c r="G120" s="29"/>
      <c r="H120" s="5"/>
    </row>
    <row r="121" spans="1:8">
      <c r="A121" s="21">
        <v>3234</v>
      </c>
      <c r="B121" s="21" t="s">
        <v>80</v>
      </c>
      <c r="C121" s="22"/>
      <c r="D121" s="22"/>
      <c r="E121" s="22"/>
      <c r="F121" s="22">
        <v>151683.9</v>
      </c>
      <c r="G121" s="22"/>
      <c r="H121" s="22"/>
    </row>
    <row r="122" spans="1:8">
      <c r="A122" s="21">
        <v>3236</v>
      </c>
      <c r="B122" s="21" t="s">
        <v>81</v>
      </c>
      <c r="C122" s="22"/>
      <c r="D122" s="22"/>
      <c r="E122" s="22"/>
      <c r="F122" s="22"/>
      <c r="G122" s="22"/>
      <c r="H122" s="22"/>
    </row>
    <row r="123" spans="1:8">
      <c r="A123" s="6">
        <v>3237</v>
      </c>
      <c r="B123" s="6" t="s">
        <v>82</v>
      </c>
      <c r="C123" s="7"/>
      <c r="D123" s="7"/>
      <c r="E123" s="7"/>
      <c r="F123" s="7">
        <v>48025.19</v>
      </c>
      <c r="G123" s="22"/>
      <c r="H123" s="22"/>
    </row>
    <row r="124" spans="1:8">
      <c r="A124" s="6">
        <v>3238</v>
      </c>
      <c r="B124" s="6" t="s">
        <v>83</v>
      </c>
      <c r="C124" s="7"/>
      <c r="D124" s="7"/>
      <c r="E124" s="7"/>
      <c r="F124" s="7">
        <v>8237.5</v>
      </c>
      <c r="G124" s="22"/>
      <c r="H124" s="22"/>
    </row>
    <row r="125" spans="1:8" ht="60">
      <c r="A125" s="1" t="s">
        <v>13</v>
      </c>
      <c r="B125" s="2" t="s">
        <v>14</v>
      </c>
      <c r="C125" s="2" t="s">
        <v>225</v>
      </c>
      <c r="D125" s="2" t="s">
        <v>226</v>
      </c>
      <c r="E125" s="2" t="s">
        <v>227</v>
      </c>
      <c r="F125" s="2" t="s">
        <v>224</v>
      </c>
      <c r="G125" s="2" t="s">
        <v>15</v>
      </c>
      <c r="H125" s="2" t="s">
        <v>16</v>
      </c>
    </row>
    <row r="126" spans="1:8">
      <c r="A126" s="3">
        <v>1</v>
      </c>
      <c r="B126" s="3">
        <v>2</v>
      </c>
      <c r="C126" s="3">
        <v>3</v>
      </c>
      <c r="D126" s="3">
        <v>4</v>
      </c>
      <c r="E126" s="3">
        <v>5</v>
      </c>
      <c r="F126" s="3">
        <v>6</v>
      </c>
      <c r="G126" s="3">
        <v>7</v>
      </c>
      <c r="H126" s="3">
        <v>8</v>
      </c>
    </row>
    <row r="127" spans="1:8">
      <c r="A127" s="4">
        <v>329</v>
      </c>
      <c r="B127" s="4" t="s">
        <v>84</v>
      </c>
      <c r="C127" s="5">
        <v>159729.98000000001</v>
      </c>
      <c r="D127" s="5">
        <v>303000</v>
      </c>
      <c r="E127" s="5">
        <v>151500</v>
      </c>
      <c r="F127" s="5">
        <v>83665.600000000006</v>
      </c>
      <c r="G127" s="5">
        <f>F127/C127*100</f>
        <v>52.379396779489987</v>
      </c>
      <c r="H127" s="5">
        <f>F127/E127*100</f>
        <v>55.224818481848189</v>
      </c>
    </row>
    <row r="128" spans="1:8">
      <c r="A128" s="6">
        <v>3291</v>
      </c>
      <c r="B128" s="6" t="s">
        <v>85</v>
      </c>
      <c r="C128" s="7"/>
      <c r="D128" s="7"/>
      <c r="E128" s="7"/>
      <c r="F128" s="7">
        <v>68836.72</v>
      </c>
      <c r="G128" s="22"/>
      <c r="H128" s="22"/>
    </row>
    <row r="129" spans="1:8">
      <c r="A129" s="21">
        <v>3293</v>
      </c>
      <c r="B129" s="21" t="s">
        <v>86</v>
      </c>
      <c r="C129" s="22"/>
      <c r="D129" s="22"/>
      <c r="E129" s="22"/>
      <c r="F129" s="22">
        <v>7188.06</v>
      </c>
      <c r="G129" s="22"/>
      <c r="H129" s="22"/>
    </row>
    <row r="130" spans="1:8">
      <c r="A130" s="6">
        <v>3294</v>
      </c>
      <c r="B130" s="6" t="s">
        <v>87</v>
      </c>
      <c r="C130" s="7"/>
      <c r="D130" s="7"/>
      <c r="E130" s="7"/>
      <c r="F130" s="7"/>
      <c r="G130" s="22"/>
      <c r="H130" s="22"/>
    </row>
    <row r="131" spans="1:8">
      <c r="A131" s="6">
        <v>3295</v>
      </c>
      <c r="B131" s="6" t="s">
        <v>88</v>
      </c>
      <c r="C131" s="7"/>
      <c r="D131" s="7"/>
      <c r="E131" s="7"/>
      <c r="F131" s="7">
        <v>592.5</v>
      </c>
      <c r="G131" s="22"/>
      <c r="H131" s="22"/>
    </row>
    <row r="132" spans="1:8">
      <c r="A132" s="21">
        <v>3299</v>
      </c>
      <c r="B132" s="21" t="s">
        <v>84</v>
      </c>
      <c r="C132" s="22"/>
      <c r="D132" s="22"/>
      <c r="E132" s="22"/>
      <c r="F132" s="22">
        <v>7049.32</v>
      </c>
      <c r="G132" s="22"/>
      <c r="H132" s="22"/>
    </row>
    <row r="133" spans="1:8">
      <c r="A133" s="4">
        <v>34</v>
      </c>
      <c r="B133" s="4" t="s">
        <v>89</v>
      </c>
      <c r="C133" s="5">
        <v>9365.64</v>
      </c>
      <c r="D133" s="5">
        <f>D134</f>
        <v>18000</v>
      </c>
      <c r="E133" s="5">
        <f>E134</f>
        <v>9000</v>
      </c>
      <c r="F133" s="5">
        <v>22916.15</v>
      </c>
      <c r="G133" s="5">
        <f>F133/C133*100</f>
        <v>244.68322506523853</v>
      </c>
      <c r="H133" s="5">
        <f t="shared" ref="H133:H140" si="3">F133/E133*100</f>
        <v>254.6238888888889</v>
      </c>
    </row>
    <row r="134" spans="1:8">
      <c r="A134" s="4">
        <v>343</v>
      </c>
      <c r="B134" s="4" t="s">
        <v>90</v>
      </c>
      <c r="C134" s="5">
        <v>9365.64</v>
      </c>
      <c r="D134" s="5">
        <v>18000</v>
      </c>
      <c r="E134" s="5">
        <v>9000</v>
      </c>
      <c r="F134" s="5">
        <v>22916.15</v>
      </c>
      <c r="G134" s="5">
        <f>F134/C134*100</f>
        <v>244.68322506523853</v>
      </c>
      <c r="H134" s="5">
        <f t="shared" si="3"/>
        <v>254.6238888888889</v>
      </c>
    </row>
    <row r="135" spans="1:8">
      <c r="A135" s="6">
        <v>3431</v>
      </c>
      <c r="B135" s="6" t="s">
        <v>91</v>
      </c>
      <c r="C135" s="7"/>
      <c r="D135" s="7"/>
      <c r="E135" s="7"/>
      <c r="F135" s="7">
        <v>9006.93</v>
      </c>
      <c r="G135" s="22"/>
      <c r="H135" s="22"/>
    </row>
    <row r="136" spans="1:8">
      <c r="A136" s="6">
        <v>3434</v>
      </c>
      <c r="B136" s="6" t="s">
        <v>92</v>
      </c>
      <c r="C136" s="7"/>
      <c r="D136" s="7"/>
      <c r="E136" s="7"/>
      <c r="F136" s="7">
        <v>13909.22</v>
      </c>
      <c r="G136" s="22"/>
      <c r="H136" s="22"/>
    </row>
    <row r="137" spans="1:8">
      <c r="A137" s="4">
        <v>36</v>
      </c>
      <c r="B137" s="4" t="s">
        <v>93</v>
      </c>
      <c r="C137" s="5">
        <v>312841.40999999997</v>
      </c>
      <c r="D137" s="5">
        <v>704000</v>
      </c>
      <c r="E137" s="5">
        <f>E138+E140</f>
        <v>352000</v>
      </c>
      <c r="F137" s="5">
        <v>301889.89</v>
      </c>
      <c r="G137" s="5">
        <f>F137/C137*100</f>
        <v>96.499338115117197</v>
      </c>
      <c r="H137" s="5">
        <f t="shared" si="3"/>
        <v>85.764173295454555</v>
      </c>
    </row>
    <row r="138" spans="1:8">
      <c r="A138" s="4">
        <v>363</v>
      </c>
      <c r="B138" s="4" t="s">
        <v>94</v>
      </c>
      <c r="C138" s="5">
        <v>1889.28</v>
      </c>
      <c r="D138" s="5">
        <v>4000</v>
      </c>
      <c r="E138" s="5">
        <v>2000</v>
      </c>
      <c r="F138" s="5">
        <v>1889.28</v>
      </c>
      <c r="G138" s="5">
        <f>F138/C138*100</f>
        <v>100</v>
      </c>
      <c r="H138" s="5">
        <f t="shared" si="3"/>
        <v>94.463999999999999</v>
      </c>
    </row>
    <row r="139" spans="1:8">
      <c r="A139" s="6">
        <v>3631</v>
      </c>
      <c r="B139" s="6" t="s">
        <v>95</v>
      </c>
      <c r="C139" s="7"/>
      <c r="D139" s="7"/>
      <c r="E139" s="7"/>
      <c r="F139" s="7"/>
      <c r="G139" s="5"/>
      <c r="H139" s="5"/>
    </row>
    <row r="140" spans="1:8" s="19" customFormat="1">
      <c r="A140" s="51">
        <v>366</v>
      </c>
      <c r="B140" s="13" t="s">
        <v>157</v>
      </c>
      <c r="C140" s="98">
        <v>310952.13</v>
      </c>
      <c r="D140" s="14">
        <v>700000</v>
      </c>
      <c r="E140" s="14">
        <v>350000</v>
      </c>
      <c r="F140" s="14">
        <v>300000</v>
      </c>
      <c r="G140" s="5"/>
      <c r="H140" s="5">
        <f t="shared" si="3"/>
        <v>85.714285714285708</v>
      </c>
    </row>
    <row r="141" spans="1:8">
      <c r="A141" s="31">
        <v>3661</v>
      </c>
      <c r="B141" s="50" t="s">
        <v>158</v>
      </c>
      <c r="C141" s="3"/>
      <c r="D141" s="3"/>
      <c r="E141" s="3"/>
      <c r="F141" s="32">
        <v>300000</v>
      </c>
      <c r="G141" s="5"/>
      <c r="H141" s="5"/>
    </row>
    <row r="142" spans="1:8">
      <c r="A142" s="4">
        <v>37</v>
      </c>
      <c r="B142" s="4" t="s">
        <v>96</v>
      </c>
      <c r="C142" s="5">
        <v>26584.25</v>
      </c>
      <c r="D142" s="5">
        <v>383000</v>
      </c>
      <c r="E142" s="5">
        <v>191500</v>
      </c>
      <c r="F142" s="5">
        <v>107537.54</v>
      </c>
      <c r="G142" s="5">
        <f>F142/C142*100</f>
        <v>404.51598220751004</v>
      </c>
      <c r="H142" s="5">
        <f>F142/E142*100</f>
        <v>56.155373368146208</v>
      </c>
    </row>
    <row r="143" spans="1:8">
      <c r="A143" s="4">
        <v>372</v>
      </c>
      <c r="B143" s="4" t="s">
        <v>97</v>
      </c>
      <c r="C143" s="5">
        <v>26584.25</v>
      </c>
      <c r="D143" s="5">
        <v>383000</v>
      </c>
      <c r="E143" s="5">
        <v>191500</v>
      </c>
      <c r="F143" s="5">
        <v>107537.54</v>
      </c>
      <c r="G143" s="5">
        <f>F143/C143*100</f>
        <v>404.51598220751004</v>
      </c>
      <c r="H143" s="5">
        <f>F143/E143*100</f>
        <v>56.155373368146208</v>
      </c>
    </row>
    <row r="144" spans="1:8">
      <c r="A144" s="21">
        <v>3721</v>
      </c>
      <c r="B144" s="21" t="s">
        <v>98</v>
      </c>
      <c r="C144" s="22"/>
      <c r="D144" s="22"/>
      <c r="E144" s="22"/>
      <c r="F144" s="22">
        <v>63595.8</v>
      </c>
      <c r="G144" s="29"/>
      <c r="H144" s="5"/>
    </row>
    <row r="145" spans="1:8">
      <c r="A145" s="21">
        <v>3722</v>
      </c>
      <c r="B145" s="120" t="s">
        <v>97</v>
      </c>
      <c r="C145" s="22"/>
      <c r="D145" s="22"/>
      <c r="E145" s="22"/>
      <c r="F145" s="22">
        <v>43942.74</v>
      </c>
      <c r="G145" s="29"/>
      <c r="H145" s="5"/>
    </row>
    <row r="146" spans="1:8">
      <c r="A146" s="4">
        <v>38</v>
      </c>
      <c r="B146" s="4" t="s">
        <v>99</v>
      </c>
      <c r="C146" s="5">
        <v>280387.28999999998</v>
      </c>
      <c r="D146" s="5">
        <v>711000</v>
      </c>
      <c r="E146" s="5">
        <v>355500</v>
      </c>
      <c r="F146" s="5">
        <v>421478.81</v>
      </c>
      <c r="G146" s="5">
        <f>F146/C146*100</f>
        <v>150.32022671213093</v>
      </c>
      <c r="H146" s="5">
        <f>F146/E146*100</f>
        <v>118.55944022503515</v>
      </c>
    </row>
    <row r="147" spans="1:8">
      <c r="A147" s="4">
        <v>381</v>
      </c>
      <c r="B147" s="4" t="s">
        <v>100</v>
      </c>
      <c r="C147" s="5">
        <v>204387.29</v>
      </c>
      <c r="D147" s="5">
        <v>391000</v>
      </c>
      <c r="E147" s="5">
        <v>195500</v>
      </c>
      <c r="F147" s="5">
        <v>148008.82</v>
      </c>
      <c r="G147" s="5">
        <f>F147/C147*100</f>
        <v>72.415863041190093</v>
      </c>
      <c r="H147" s="5">
        <f>F147/E147*100</f>
        <v>75.707836317135559</v>
      </c>
    </row>
    <row r="148" spans="1:8">
      <c r="A148" s="6">
        <v>3811</v>
      </c>
      <c r="B148" s="6" t="s">
        <v>101</v>
      </c>
      <c r="C148" s="7"/>
      <c r="D148" s="7"/>
      <c r="E148" s="7"/>
      <c r="F148" s="7">
        <v>148008.82</v>
      </c>
      <c r="G148" s="5"/>
      <c r="H148" s="5"/>
    </row>
    <row r="149" spans="1:8" s="19" customFormat="1">
      <c r="A149" s="4">
        <v>382</v>
      </c>
      <c r="B149" s="4" t="s">
        <v>169</v>
      </c>
      <c r="C149" s="5">
        <v>76000</v>
      </c>
      <c r="D149" s="5">
        <v>320000</v>
      </c>
      <c r="E149" s="5">
        <v>160000</v>
      </c>
      <c r="F149" s="5">
        <v>273469.99</v>
      </c>
      <c r="G149" s="5">
        <f>F149/C149*100</f>
        <v>359.82893421052631</v>
      </c>
      <c r="H149" s="5">
        <f>F149/E149*100</f>
        <v>170.91874375</v>
      </c>
    </row>
    <row r="150" spans="1:8">
      <c r="A150" s="6">
        <v>3821</v>
      </c>
      <c r="B150" s="6" t="s">
        <v>170</v>
      </c>
      <c r="C150" s="7"/>
      <c r="D150" s="7"/>
      <c r="E150" s="7"/>
      <c r="F150" s="7">
        <v>273469.99</v>
      </c>
      <c r="G150" s="29"/>
      <c r="H150" s="5"/>
    </row>
    <row r="151" spans="1:8">
      <c r="A151" s="6"/>
      <c r="B151" s="6"/>
      <c r="C151" s="7"/>
      <c r="D151" s="7"/>
      <c r="E151" s="7"/>
      <c r="F151" s="7"/>
      <c r="G151" s="29"/>
      <c r="H151" s="5"/>
    </row>
    <row r="152" spans="1:8">
      <c r="A152" s="4">
        <v>4</v>
      </c>
      <c r="B152" s="4" t="s">
        <v>6</v>
      </c>
      <c r="C152" s="5">
        <v>220469.83</v>
      </c>
      <c r="D152" s="5">
        <v>6106000</v>
      </c>
      <c r="E152" s="5">
        <v>3053000</v>
      </c>
      <c r="F152" s="5">
        <v>101843.9</v>
      </c>
      <c r="G152" s="5">
        <f>F152/C152*100</f>
        <v>46.194030267089154</v>
      </c>
      <c r="H152" s="5">
        <v>3.33</v>
      </c>
    </row>
    <row r="153" spans="1:8">
      <c r="A153" s="4">
        <v>41</v>
      </c>
      <c r="B153" s="4" t="s">
        <v>102</v>
      </c>
      <c r="C153" s="5">
        <v>31325</v>
      </c>
      <c r="D153" s="5">
        <v>530000</v>
      </c>
      <c r="E153" s="5">
        <v>265000</v>
      </c>
      <c r="F153" s="5">
        <v>14462.5</v>
      </c>
      <c r="G153" s="5">
        <v>46.16</v>
      </c>
      <c r="H153" s="5">
        <v>5.46</v>
      </c>
    </row>
    <row r="154" spans="1:8">
      <c r="A154" s="4">
        <v>412</v>
      </c>
      <c r="B154" s="4" t="s">
        <v>160</v>
      </c>
      <c r="C154" s="5">
        <v>31325</v>
      </c>
      <c r="D154" s="5">
        <v>530000</v>
      </c>
      <c r="E154" s="5">
        <v>265000</v>
      </c>
      <c r="F154" s="5">
        <v>14462.5</v>
      </c>
      <c r="G154" s="5">
        <v>46.16</v>
      </c>
      <c r="H154" s="5">
        <v>5.46</v>
      </c>
    </row>
    <row r="155" spans="1:8">
      <c r="A155" s="6">
        <v>4126</v>
      </c>
      <c r="B155" s="6" t="s">
        <v>159</v>
      </c>
      <c r="C155" s="7">
        <v>0</v>
      </c>
      <c r="D155" s="7"/>
      <c r="E155" s="7"/>
      <c r="F155" s="7">
        <v>14462.5</v>
      </c>
      <c r="G155" s="5"/>
      <c r="H155" s="5"/>
    </row>
    <row r="156" spans="1:8" ht="60">
      <c r="A156" s="1" t="s">
        <v>13</v>
      </c>
      <c r="B156" s="2" t="s">
        <v>14</v>
      </c>
      <c r="C156" s="2" t="s">
        <v>225</v>
      </c>
      <c r="D156" s="2" t="s">
        <v>226</v>
      </c>
      <c r="E156" s="2" t="s">
        <v>227</v>
      </c>
      <c r="F156" s="2" t="s">
        <v>224</v>
      </c>
      <c r="G156" s="2" t="s">
        <v>15</v>
      </c>
      <c r="H156" s="2" t="s">
        <v>16</v>
      </c>
    </row>
    <row r="157" spans="1:8">
      <c r="A157" s="3">
        <v>1</v>
      </c>
      <c r="B157" s="3">
        <v>2</v>
      </c>
      <c r="C157" s="3">
        <v>3</v>
      </c>
      <c r="D157" s="3">
        <v>4</v>
      </c>
      <c r="E157" s="3">
        <v>5</v>
      </c>
      <c r="F157" s="3">
        <v>6</v>
      </c>
      <c r="G157" s="3">
        <v>7</v>
      </c>
      <c r="H157" s="3">
        <v>8</v>
      </c>
    </row>
    <row r="158" spans="1:8">
      <c r="A158" s="4">
        <v>42</v>
      </c>
      <c r="B158" s="4" t="s">
        <v>103</v>
      </c>
      <c r="C158" s="5">
        <v>100139.74</v>
      </c>
      <c r="D158" s="5">
        <v>4860000</v>
      </c>
      <c r="E158" s="5">
        <v>2430000</v>
      </c>
      <c r="F158" s="5">
        <v>21888.25</v>
      </c>
      <c r="G158" s="5">
        <f>F158/C158*100</f>
        <v>21.857706041577497</v>
      </c>
      <c r="H158" s="5">
        <v>0.9</v>
      </c>
    </row>
    <row r="159" spans="1:8">
      <c r="A159" s="4">
        <v>421</v>
      </c>
      <c r="B159" s="4" t="s">
        <v>104</v>
      </c>
      <c r="C159" s="5">
        <v>77437.740000000005</v>
      </c>
      <c r="D159" s="5">
        <v>4750000</v>
      </c>
      <c r="E159" s="5">
        <v>2375000</v>
      </c>
      <c r="F159" s="5">
        <f>F160+F161</f>
        <v>0</v>
      </c>
      <c r="G159" s="5">
        <f>F159/C159*100</f>
        <v>0</v>
      </c>
      <c r="H159" s="5">
        <f>F159/E159*100</f>
        <v>0</v>
      </c>
    </row>
    <row r="160" spans="1:8">
      <c r="A160" s="21">
        <v>4212</v>
      </c>
      <c r="B160" s="21" t="s">
        <v>105</v>
      </c>
      <c r="C160" s="22">
        <v>0</v>
      </c>
      <c r="D160" s="22"/>
      <c r="E160" s="22"/>
      <c r="F160" s="22"/>
      <c r="G160" s="5"/>
      <c r="H160" s="5"/>
    </row>
    <row r="161" spans="1:8">
      <c r="A161" s="6">
        <v>4214</v>
      </c>
      <c r="B161" s="6" t="s">
        <v>168</v>
      </c>
      <c r="C161" s="7"/>
      <c r="D161" s="7"/>
      <c r="E161" s="7"/>
      <c r="F161" s="7"/>
      <c r="G161" s="29"/>
      <c r="H161" s="5"/>
    </row>
    <row r="162" spans="1:8">
      <c r="A162" s="4">
        <v>422</v>
      </c>
      <c r="B162" s="4" t="s">
        <v>107</v>
      </c>
      <c r="C162" s="5">
        <v>22702</v>
      </c>
      <c r="D162" s="5">
        <v>80000</v>
      </c>
      <c r="E162" s="5">
        <v>40000</v>
      </c>
      <c r="F162" s="5">
        <v>21888.25</v>
      </c>
      <c r="G162" s="5">
        <f>F162/C162*100</f>
        <v>96.415514051625408</v>
      </c>
      <c r="H162" s="5">
        <f>F162/E162*100</f>
        <v>54.720624999999998</v>
      </c>
    </row>
    <row r="163" spans="1:8">
      <c r="A163" s="6">
        <v>4221</v>
      </c>
      <c r="B163" s="6" t="s">
        <v>108</v>
      </c>
      <c r="C163" s="7"/>
      <c r="D163" s="7"/>
      <c r="E163" s="7"/>
      <c r="F163" s="7"/>
      <c r="G163" s="5"/>
      <c r="H163" s="5"/>
    </row>
    <row r="164" spans="1:8">
      <c r="A164" s="6">
        <v>4223</v>
      </c>
      <c r="B164" s="6" t="s">
        <v>190</v>
      </c>
      <c r="C164" s="7"/>
      <c r="D164" s="7"/>
      <c r="E164" s="7"/>
      <c r="F164" s="7">
        <v>6301.25</v>
      </c>
      <c r="G164" s="5"/>
      <c r="H164" s="5"/>
    </row>
    <row r="165" spans="1:8">
      <c r="A165" s="6">
        <v>4227</v>
      </c>
      <c r="B165" s="6" t="s">
        <v>109</v>
      </c>
      <c r="C165" s="7"/>
      <c r="D165" s="7"/>
      <c r="E165" s="7"/>
      <c r="F165" s="7">
        <v>15587</v>
      </c>
      <c r="G165" s="5"/>
      <c r="H165" s="5"/>
    </row>
    <row r="166" spans="1:8" s="19" customFormat="1" ht="14.25" customHeight="1">
      <c r="A166" s="4">
        <v>426</v>
      </c>
      <c r="B166" s="4" t="s">
        <v>171</v>
      </c>
      <c r="C166" s="5">
        <v>0</v>
      </c>
      <c r="D166" s="5">
        <v>30000</v>
      </c>
      <c r="E166" s="5">
        <v>15000</v>
      </c>
      <c r="F166" s="5">
        <f>F167</f>
        <v>0</v>
      </c>
      <c r="G166" s="5"/>
      <c r="H166" s="5"/>
    </row>
    <row r="167" spans="1:8" ht="14.25" customHeight="1">
      <c r="A167" s="6">
        <v>4262</v>
      </c>
      <c r="B167" s="6" t="s">
        <v>171</v>
      </c>
      <c r="C167" s="7"/>
      <c r="D167" s="7"/>
      <c r="E167" s="7"/>
      <c r="F167" s="7">
        <v>0</v>
      </c>
      <c r="G167" s="29"/>
      <c r="H167" s="5"/>
    </row>
    <row r="168" spans="1:8">
      <c r="A168" s="4">
        <v>45</v>
      </c>
      <c r="B168" s="4" t="s">
        <v>110</v>
      </c>
      <c r="C168" s="5">
        <v>89005.09</v>
      </c>
      <c r="D168" s="5">
        <v>716000</v>
      </c>
      <c r="E168" s="5">
        <v>358000</v>
      </c>
      <c r="F168" s="5">
        <v>65493.15</v>
      </c>
      <c r="G168" s="5"/>
      <c r="H168" s="5">
        <f>F168/E168*100</f>
        <v>18.29417597765363</v>
      </c>
    </row>
    <row r="169" spans="1:8">
      <c r="A169" s="4">
        <v>451</v>
      </c>
      <c r="B169" s="4" t="s">
        <v>111</v>
      </c>
      <c r="C169" s="5">
        <v>89005.09</v>
      </c>
      <c r="D169" s="5">
        <v>716000</v>
      </c>
      <c r="E169" s="5">
        <v>358000</v>
      </c>
      <c r="F169" s="5">
        <v>65493.15</v>
      </c>
      <c r="G169" s="5"/>
      <c r="H169" s="5">
        <f>F169/E169*100</f>
        <v>18.29417597765363</v>
      </c>
    </row>
    <row r="170" spans="1:8">
      <c r="A170" s="6">
        <v>4511</v>
      </c>
      <c r="B170" s="6" t="s">
        <v>111</v>
      </c>
      <c r="C170" s="7">
        <v>0</v>
      </c>
      <c r="D170" s="7"/>
      <c r="E170" s="7"/>
      <c r="F170" s="7">
        <v>65493.15</v>
      </c>
      <c r="G170" s="5"/>
      <c r="H170" s="5"/>
    </row>
    <row r="174" spans="1:8">
      <c r="A174" s="30" t="s">
        <v>53</v>
      </c>
      <c r="B174" s="10" t="s">
        <v>151</v>
      </c>
      <c r="C174" s="11"/>
      <c r="D174" s="11"/>
      <c r="E174" s="11"/>
      <c r="F174" s="11"/>
      <c r="G174" s="11"/>
      <c r="H174" s="11"/>
    </row>
    <row r="175" spans="1:8">
      <c r="A175" s="10"/>
      <c r="B175" s="10"/>
      <c r="C175" s="10"/>
      <c r="D175" s="10"/>
      <c r="E175" s="10"/>
      <c r="F175" s="10"/>
      <c r="G175" s="10"/>
      <c r="H175" s="10"/>
    </row>
    <row r="176" spans="1:8" ht="60">
      <c r="A176" s="1" t="s">
        <v>13</v>
      </c>
      <c r="B176" s="2" t="s">
        <v>14</v>
      </c>
      <c r="C176" s="2" t="s">
        <v>217</v>
      </c>
      <c r="D176" s="2" t="s">
        <v>226</v>
      </c>
      <c r="E176" s="2" t="s">
        <v>228</v>
      </c>
      <c r="F176" s="2" t="s">
        <v>229</v>
      </c>
      <c r="G176" s="2" t="s">
        <v>15</v>
      </c>
      <c r="H176" s="2" t="s">
        <v>16</v>
      </c>
    </row>
    <row r="177" spans="1:8">
      <c r="A177" s="3">
        <v>1</v>
      </c>
      <c r="B177" s="3">
        <v>2</v>
      </c>
      <c r="C177" s="3">
        <v>3</v>
      </c>
      <c r="D177" s="3">
        <v>4</v>
      </c>
      <c r="E177" s="3">
        <v>5</v>
      </c>
      <c r="F177" s="3">
        <v>6</v>
      </c>
      <c r="G177" s="3">
        <v>7</v>
      </c>
      <c r="H177" s="3">
        <v>8</v>
      </c>
    </row>
    <row r="178" spans="1:8">
      <c r="A178" s="8">
        <v>8</v>
      </c>
      <c r="B178" s="5" t="s">
        <v>8</v>
      </c>
      <c r="C178" s="5">
        <v>7000</v>
      </c>
      <c r="D178" s="5">
        <f t="shared" ref="D178:E179" si="4">D179</f>
        <v>6000</v>
      </c>
      <c r="E178" s="5">
        <f t="shared" si="4"/>
        <v>3000</v>
      </c>
      <c r="F178" s="5">
        <v>7000</v>
      </c>
      <c r="G178" s="5">
        <v>100</v>
      </c>
      <c r="H178" s="5">
        <f>F178/E178*100</f>
        <v>233.33333333333334</v>
      </c>
    </row>
    <row r="179" spans="1:8">
      <c r="A179" s="8">
        <v>81</v>
      </c>
      <c r="B179" s="5" t="s">
        <v>163</v>
      </c>
      <c r="C179" s="5">
        <v>7000</v>
      </c>
      <c r="D179" s="5">
        <f t="shared" si="4"/>
        <v>6000</v>
      </c>
      <c r="E179" s="5">
        <f t="shared" si="4"/>
        <v>3000</v>
      </c>
      <c r="F179" s="5">
        <v>7000</v>
      </c>
      <c r="G179" s="5">
        <v>100</v>
      </c>
      <c r="H179" s="5">
        <f>F179/E179*100</f>
        <v>233.33333333333334</v>
      </c>
    </row>
    <row r="180" spans="1:8">
      <c r="A180" s="8">
        <v>812</v>
      </c>
      <c r="B180" s="5" t="s">
        <v>162</v>
      </c>
      <c r="C180" s="5">
        <v>7000</v>
      </c>
      <c r="D180" s="5">
        <v>6000</v>
      </c>
      <c r="E180" s="5">
        <v>3000</v>
      </c>
      <c r="F180" s="5">
        <v>7000</v>
      </c>
      <c r="G180" s="5">
        <v>100</v>
      </c>
      <c r="H180" s="5">
        <f>F180/E180*100</f>
        <v>233.33333333333334</v>
      </c>
    </row>
    <row r="181" spans="1:8">
      <c r="A181" s="9">
        <v>8121</v>
      </c>
      <c r="B181" s="7" t="s">
        <v>161</v>
      </c>
      <c r="C181" s="7">
        <v>0</v>
      </c>
      <c r="D181" s="7"/>
      <c r="E181" s="7"/>
      <c r="F181" s="7">
        <v>7000</v>
      </c>
      <c r="G181" s="5">
        <v>100</v>
      </c>
      <c r="H181" s="5"/>
    </row>
    <row r="182" spans="1:8">
      <c r="A182" s="49"/>
      <c r="B182" s="11"/>
      <c r="C182" s="11"/>
      <c r="D182" s="11"/>
      <c r="E182" s="11"/>
      <c r="F182" s="11"/>
      <c r="G182" s="10"/>
      <c r="H182" s="10"/>
    </row>
    <row r="183" spans="1:8">
      <c r="A183" s="18"/>
      <c r="B183" s="19" t="s">
        <v>284</v>
      </c>
    </row>
    <row r="184" spans="1:8">
      <c r="A184" s="151" t="s">
        <v>112</v>
      </c>
      <c r="B184" s="151"/>
      <c r="C184" s="151"/>
      <c r="D184" s="151"/>
      <c r="E184" s="151"/>
      <c r="F184" s="151"/>
      <c r="G184" s="151"/>
      <c r="H184" s="151"/>
    </row>
    <row r="186" spans="1:8">
      <c r="B186" t="s">
        <v>287</v>
      </c>
    </row>
    <row r="189" spans="1:8">
      <c r="B189" t="s">
        <v>288</v>
      </c>
    </row>
    <row r="193" spans="1:8" ht="15" customHeight="1">
      <c r="A193" s="163" t="s">
        <v>113</v>
      </c>
      <c r="B193" s="164"/>
      <c r="C193" s="165"/>
      <c r="D193" s="2" t="s">
        <v>230</v>
      </c>
      <c r="E193" s="2" t="s">
        <v>228</v>
      </c>
      <c r="F193" s="2" t="s">
        <v>231</v>
      </c>
      <c r="G193" s="163" t="s">
        <v>2</v>
      </c>
      <c r="H193" s="165"/>
    </row>
    <row r="194" spans="1:8">
      <c r="A194" s="144" t="s">
        <v>114</v>
      </c>
      <c r="B194" s="166"/>
      <c r="C194" s="152"/>
      <c r="D194" s="5">
        <v>9940000</v>
      </c>
      <c r="E194" s="5">
        <v>4970000</v>
      </c>
      <c r="F194" s="5">
        <v>1593985.58</v>
      </c>
      <c r="G194" s="125">
        <f>F194/E194*100</f>
        <v>32.072144466800808</v>
      </c>
      <c r="H194" s="134"/>
    </row>
    <row r="195" spans="1:8">
      <c r="A195" s="144" t="s">
        <v>116</v>
      </c>
      <c r="B195" s="166"/>
      <c r="C195" s="152"/>
      <c r="D195" s="5">
        <v>295000</v>
      </c>
      <c r="E195" s="5">
        <v>147500</v>
      </c>
      <c r="F195" s="5">
        <f>F196</f>
        <v>70050.600000000006</v>
      </c>
      <c r="G195" s="125">
        <f t="shared" ref="G195:G202" si="5">F195/E195*100</f>
        <v>47.491932203389837</v>
      </c>
      <c r="H195" s="134"/>
    </row>
    <row r="196" spans="1:8">
      <c r="A196" s="127" t="s">
        <v>117</v>
      </c>
      <c r="B196" s="131"/>
      <c r="C196" s="124"/>
      <c r="D196" s="7">
        <v>295000</v>
      </c>
      <c r="E196" s="7">
        <v>147500</v>
      </c>
      <c r="F196" s="7">
        <f>F216</f>
        <v>70050.600000000006</v>
      </c>
      <c r="G196" s="132">
        <f t="shared" si="5"/>
        <v>47.491932203389837</v>
      </c>
      <c r="H196" s="133"/>
    </row>
    <row r="197" spans="1:8">
      <c r="A197" s="123" t="s">
        <v>115</v>
      </c>
      <c r="B197" s="129"/>
      <c r="C197" s="126"/>
      <c r="D197" s="5">
        <v>1433000</v>
      </c>
      <c r="E197" s="5">
        <v>716500</v>
      </c>
      <c r="F197" s="5">
        <f>F242</f>
        <v>387361.11</v>
      </c>
      <c r="G197" s="125">
        <f t="shared" si="5"/>
        <v>54.062960223307741</v>
      </c>
      <c r="H197" s="134"/>
    </row>
    <row r="198" spans="1:8">
      <c r="A198" s="127" t="s">
        <v>118</v>
      </c>
      <c r="B198" s="131"/>
      <c r="C198" s="124"/>
      <c r="D198" s="7">
        <v>1433000</v>
      </c>
      <c r="E198" s="7">
        <v>716500</v>
      </c>
      <c r="F198" s="7">
        <f>F243</f>
        <v>387361.11</v>
      </c>
      <c r="G198" s="132">
        <f t="shared" si="5"/>
        <v>54.062960223307741</v>
      </c>
      <c r="H198" s="133"/>
    </row>
    <row r="199" spans="1:8">
      <c r="A199" s="123" t="s">
        <v>179</v>
      </c>
      <c r="B199" s="129"/>
      <c r="C199" s="126"/>
      <c r="D199" s="5">
        <v>4563000</v>
      </c>
      <c r="E199" s="5">
        <v>2281500</v>
      </c>
      <c r="F199" s="5">
        <f>F200</f>
        <v>260686.16</v>
      </c>
      <c r="G199" s="125">
        <f t="shared" si="5"/>
        <v>11.426086346701732</v>
      </c>
      <c r="H199" s="134"/>
    </row>
    <row r="200" spans="1:8">
      <c r="A200" s="127" t="s">
        <v>180</v>
      </c>
      <c r="B200" s="131"/>
      <c r="C200" s="124"/>
      <c r="D200" s="7">
        <v>4563000</v>
      </c>
      <c r="E200" s="7">
        <v>2281500</v>
      </c>
      <c r="F200" s="7">
        <f>F308</f>
        <v>260686.16</v>
      </c>
      <c r="G200" s="132">
        <f t="shared" si="5"/>
        <v>11.426086346701732</v>
      </c>
      <c r="H200" s="133"/>
    </row>
    <row r="201" spans="1:8">
      <c r="A201" s="123" t="s">
        <v>119</v>
      </c>
      <c r="B201" s="129"/>
      <c r="C201" s="126"/>
      <c r="D201" s="5">
        <v>3599000</v>
      </c>
      <c r="E201" s="5">
        <v>1799500</v>
      </c>
      <c r="F201" s="5">
        <f>F202+F203+F204+F205</f>
        <v>804844.2</v>
      </c>
      <c r="G201" s="125">
        <f t="shared" si="5"/>
        <v>44.725990552931364</v>
      </c>
      <c r="H201" s="134"/>
    </row>
    <row r="202" spans="1:8">
      <c r="A202" s="127" t="s">
        <v>120</v>
      </c>
      <c r="B202" s="131"/>
      <c r="C202" s="124"/>
      <c r="D202" s="7">
        <v>2585000</v>
      </c>
      <c r="E202" s="7">
        <v>1292500</v>
      </c>
      <c r="F202" s="7">
        <f>F398</f>
        <v>329123.84999999998</v>
      </c>
      <c r="G202" s="132">
        <f t="shared" si="5"/>
        <v>25.464127659574466</v>
      </c>
      <c r="H202" s="133"/>
    </row>
    <row r="203" spans="1:8">
      <c r="A203" s="127" t="s">
        <v>121</v>
      </c>
      <c r="B203" s="131"/>
      <c r="C203" s="124"/>
      <c r="D203" s="7">
        <v>283000</v>
      </c>
      <c r="E203" s="7">
        <v>141500</v>
      </c>
      <c r="F203" s="7">
        <f>F437</f>
        <v>74050.36</v>
      </c>
      <c r="G203" s="132">
        <f>F203/E203*100</f>
        <v>52.332409893992939</v>
      </c>
      <c r="H203" s="133"/>
    </row>
    <row r="204" spans="1:8">
      <c r="A204" s="127" t="s">
        <v>122</v>
      </c>
      <c r="B204" s="131"/>
      <c r="C204" s="124"/>
      <c r="D204" s="7">
        <v>297000</v>
      </c>
      <c r="E204" s="7">
        <v>148500</v>
      </c>
      <c r="F204" s="7">
        <v>176500</v>
      </c>
      <c r="G204" s="132">
        <f>F204/E204*100</f>
        <v>118.85521885521885</v>
      </c>
      <c r="H204" s="133"/>
    </row>
    <row r="205" spans="1:8">
      <c r="A205" s="127" t="s">
        <v>123</v>
      </c>
      <c r="B205" s="131"/>
      <c r="C205" s="124"/>
      <c r="D205" s="7">
        <v>434000</v>
      </c>
      <c r="E205" s="7">
        <v>217000</v>
      </c>
      <c r="F205" s="7">
        <f>F466</f>
        <v>225169.99</v>
      </c>
      <c r="G205" s="132">
        <f>F205/E205*100</f>
        <v>103.76497235023041</v>
      </c>
      <c r="H205" s="133"/>
    </row>
    <row r="206" spans="1:8">
      <c r="A206" s="25"/>
      <c r="B206" s="25"/>
      <c r="C206" s="25"/>
      <c r="D206" s="11"/>
      <c r="E206" s="11"/>
      <c r="F206" s="11"/>
      <c r="G206" s="26"/>
      <c r="H206" s="26"/>
    </row>
    <row r="207" spans="1:8">
      <c r="A207" s="25"/>
      <c r="B207" s="25"/>
      <c r="C207" s="25"/>
      <c r="D207" s="11"/>
      <c r="E207" s="11"/>
      <c r="F207" s="11"/>
      <c r="G207" s="26"/>
      <c r="H207" s="26"/>
    </row>
    <row r="208" spans="1:8">
      <c r="A208" s="25"/>
      <c r="B208" s="25" t="s">
        <v>289</v>
      </c>
      <c r="C208" s="25"/>
      <c r="D208" s="11"/>
      <c r="E208" s="11"/>
      <c r="F208" s="11"/>
      <c r="G208" s="26"/>
      <c r="H208" s="26"/>
    </row>
    <row r="209" spans="1:8">
      <c r="A209" s="25"/>
      <c r="B209" s="25"/>
      <c r="C209" s="25"/>
      <c r="D209" s="11"/>
      <c r="E209" s="11"/>
      <c r="F209" s="11"/>
      <c r="G209" s="26"/>
      <c r="H209" s="26"/>
    </row>
    <row r="212" spans="1:8" ht="30">
      <c r="A212" s="1" t="s">
        <v>124</v>
      </c>
      <c r="B212" s="154" t="s">
        <v>125</v>
      </c>
      <c r="C212" s="155"/>
      <c r="D212" s="2" t="s">
        <v>232</v>
      </c>
      <c r="E212" s="2" t="s">
        <v>228</v>
      </c>
      <c r="F212" s="2" t="s">
        <v>229</v>
      </c>
      <c r="G212" s="154" t="s">
        <v>126</v>
      </c>
      <c r="H212" s="155"/>
    </row>
    <row r="213" spans="1:8">
      <c r="A213" s="3">
        <v>1</v>
      </c>
      <c r="B213" s="156">
        <v>2</v>
      </c>
      <c r="C213" s="157"/>
      <c r="D213" s="3">
        <v>3</v>
      </c>
      <c r="E213" s="3">
        <v>4</v>
      </c>
      <c r="F213" s="3">
        <v>5</v>
      </c>
      <c r="G213" s="156">
        <v>6</v>
      </c>
      <c r="H213" s="157"/>
    </row>
    <row r="214" spans="1:8">
      <c r="A214" s="4"/>
      <c r="B214" s="144" t="s">
        <v>114</v>
      </c>
      <c r="C214" s="145"/>
      <c r="D214" s="5">
        <v>9940000</v>
      </c>
      <c r="E214" s="5">
        <v>4970000</v>
      </c>
      <c r="F214" s="5">
        <v>1593985.58</v>
      </c>
      <c r="G214" s="146">
        <v>32.07</v>
      </c>
      <c r="H214" s="145"/>
    </row>
    <row r="215" spans="1:8">
      <c r="A215" s="4"/>
      <c r="B215" s="144" t="s">
        <v>127</v>
      </c>
      <c r="C215" s="145"/>
      <c r="D215" s="5">
        <v>295000</v>
      </c>
      <c r="E215" s="5">
        <v>142500</v>
      </c>
      <c r="F215" s="5">
        <v>70050.600000000006</v>
      </c>
      <c r="G215" s="146">
        <v>49.16</v>
      </c>
      <c r="H215" s="145"/>
    </row>
    <row r="216" spans="1:8">
      <c r="A216" s="4"/>
      <c r="B216" s="144" t="s">
        <v>173</v>
      </c>
      <c r="C216" s="152"/>
      <c r="D216" s="5">
        <v>295000</v>
      </c>
      <c r="E216" s="5">
        <v>142500</v>
      </c>
      <c r="F216" s="5">
        <v>70050.600000000006</v>
      </c>
      <c r="G216" s="146">
        <v>49.16</v>
      </c>
      <c r="H216" s="145"/>
    </row>
    <row r="217" spans="1:8">
      <c r="A217" s="4"/>
      <c r="B217" s="45" t="s">
        <v>135</v>
      </c>
      <c r="C217" s="46"/>
      <c r="D217" s="5">
        <v>295000</v>
      </c>
      <c r="E217" s="5">
        <v>142500</v>
      </c>
      <c r="F217" s="5">
        <v>70050.600000000006</v>
      </c>
      <c r="G217" s="47"/>
      <c r="H217" s="91">
        <v>49.16</v>
      </c>
    </row>
    <row r="218" spans="1:8">
      <c r="A218" s="4"/>
      <c r="B218" s="45" t="s">
        <v>164</v>
      </c>
      <c r="C218" s="46"/>
      <c r="D218" s="5">
        <f t="shared" ref="D218:F219" si="6">D219</f>
        <v>285000</v>
      </c>
      <c r="E218" s="5">
        <f t="shared" si="6"/>
        <v>142500</v>
      </c>
      <c r="F218" s="5">
        <f t="shared" si="6"/>
        <v>70050.600000000006</v>
      </c>
      <c r="G218" s="47"/>
      <c r="H218" s="91">
        <v>49.16</v>
      </c>
    </row>
    <row r="219" spans="1:8">
      <c r="A219" s="4">
        <v>3</v>
      </c>
      <c r="B219" s="144" t="s">
        <v>5</v>
      </c>
      <c r="C219" s="152"/>
      <c r="D219" s="5">
        <f t="shared" si="6"/>
        <v>285000</v>
      </c>
      <c r="E219" s="5">
        <f t="shared" si="6"/>
        <v>142500</v>
      </c>
      <c r="F219" s="5">
        <f t="shared" si="6"/>
        <v>70050.600000000006</v>
      </c>
      <c r="G219" s="146">
        <f t="shared" ref="G219:G225" si="7">F219/E219*100</f>
        <v>49.15831578947369</v>
      </c>
      <c r="H219" s="145"/>
    </row>
    <row r="220" spans="1:8">
      <c r="A220" s="4">
        <v>32</v>
      </c>
      <c r="B220" s="144" t="s">
        <v>65</v>
      </c>
      <c r="C220" s="152"/>
      <c r="D220" s="5">
        <f>D223+D225+D221</f>
        <v>285000</v>
      </c>
      <c r="E220" s="5">
        <f>E223+E225+E221</f>
        <v>142500</v>
      </c>
      <c r="F220" s="5">
        <f>F223+F225</f>
        <v>70050.600000000006</v>
      </c>
      <c r="G220" s="146">
        <f t="shared" si="7"/>
        <v>49.15831578947369</v>
      </c>
      <c r="H220" s="145"/>
    </row>
    <row r="221" spans="1:8">
      <c r="A221" s="4">
        <v>321</v>
      </c>
      <c r="B221" s="61" t="s">
        <v>66</v>
      </c>
      <c r="C221" s="64"/>
      <c r="D221" s="5">
        <v>10000</v>
      </c>
      <c r="E221" s="5">
        <v>5000</v>
      </c>
      <c r="F221" s="5">
        <v>473.2</v>
      </c>
      <c r="G221" s="60"/>
      <c r="H221" s="59">
        <v>9.4600000000000009</v>
      </c>
    </row>
    <row r="222" spans="1:8" s="68" customFormat="1">
      <c r="A222" s="66">
        <v>3211</v>
      </c>
      <c r="B222" s="69" t="s">
        <v>67</v>
      </c>
      <c r="C222" s="70"/>
      <c r="D222" s="67"/>
      <c r="E222" s="67"/>
      <c r="F222" s="67">
        <v>473.2</v>
      </c>
      <c r="G222" s="71"/>
      <c r="H222" s="70"/>
    </row>
    <row r="223" spans="1:8">
      <c r="A223" s="4">
        <v>323</v>
      </c>
      <c r="B223" s="144" t="s">
        <v>76</v>
      </c>
      <c r="C223" s="152"/>
      <c r="D223" s="5">
        <v>15000</v>
      </c>
      <c r="E223" s="5">
        <v>7500</v>
      </c>
      <c r="F223" s="5">
        <v>562.5</v>
      </c>
      <c r="G223" s="146">
        <f t="shared" si="7"/>
        <v>7.5</v>
      </c>
      <c r="H223" s="145"/>
    </row>
    <row r="224" spans="1:8">
      <c r="A224" s="6">
        <v>3233</v>
      </c>
      <c r="B224" s="153" t="s">
        <v>79</v>
      </c>
      <c r="C224" s="145"/>
      <c r="D224" s="7"/>
      <c r="E224" s="7"/>
      <c r="F224" s="7">
        <v>562.5</v>
      </c>
      <c r="G224" s="146"/>
      <c r="H224" s="145"/>
    </row>
    <row r="225" spans="1:8">
      <c r="A225" s="4">
        <v>329</v>
      </c>
      <c r="B225" s="144" t="s">
        <v>84</v>
      </c>
      <c r="C225" s="145"/>
      <c r="D225" s="5">
        <v>260000</v>
      </c>
      <c r="E225" s="5">
        <v>130000</v>
      </c>
      <c r="F225" s="5">
        <f>F226+F227+F228</f>
        <v>69488.100000000006</v>
      </c>
      <c r="G225" s="146">
        <f t="shared" si="7"/>
        <v>53.452384615384616</v>
      </c>
      <c r="H225" s="145"/>
    </row>
    <row r="226" spans="1:8">
      <c r="A226" s="23">
        <v>3291</v>
      </c>
      <c r="B226" s="147" t="s">
        <v>128</v>
      </c>
      <c r="C226" s="148"/>
      <c r="D226" s="24"/>
      <c r="E226" s="24"/>
      <c r="F226" s="24">
        <v>55250.720000000001</v>
      </c>
      <c r="G226" s="146"/>
      <c r="H226" s="145"/>
    </row>
    <row r="227" spans="1:8">
      <c r="A227" s="23">
        <v>3293</v>
      </c>
      <c r="B227" s="147" t="s">
        <v>86</v>
      </c>
      <c r="C227" s="148"/>
      <c r="D227" s="24"/>
      <c r="E227" s="24"/>
      <c r="F227" s="24">
        <v>7188.06</v>
      </c>
      <c r="G227" s="146"/>
      <c r="H227" s="145"/>
    </row>
    <row r="228" spans="1:8">
      <c r="A228" s="23">
        <v>3299</v>
      </c>
      <c r="B228" s="147" t="s">
        <v>129</v>
      </c>
      <c r="C228" s="148"/>
      <c r="D228" s="24"/>
      <c r="E228" s="24"/>
      <c r="F228" s="24">
        <v>7049.32</v>
      </c>
      <c r="G228" s="167"/>
      <c r="H228" s="168"/>
    </row>
    <row r="229" spans="1:8">
      <c r="A229" s="4"/>
      <c r="B229" s="144" t="s">
        <v>136</v>
      </c>
      <c r="C229" s="152"/>
      <c r="D229" s="5">
        <f t="shared" ref="D229:F233" si="8">D230</f>
        <v>10000</v>
      </c>
      <c r="E229" s="5">
        <f t="shared" si="8"/>
        <v>5000</v>
      </c>
      <c r="F229" s="5">
        <v>9380</v>
      </c>
      <c r="G229" s="146">
        <f>F229/E229*100</f>
        <v>187.6</v>
      </c>
      <c r="H229" s="145"/>
    </row>
    <row r="230" spans="1:8">
      <c r="A230" s="4"/>
      <c r="B230" s="144" t="s">
        <v>137</v>
      </c>
      <c r="C230" s="152"/>
      <c r="D230" s="5">
        <f>D232</f>
        <v>10000</v>
      </c>
      <c r="E230" s="5">
        <f>E232</f>
        <v>5000</v>
      </c>
      <c r="F230" s="5">
        <f>F232</f>
        <v>9380</v>
      </c>
      <c r="G230" s="146">
        <f>F230/E230*100</f>
        <v>187.6</v>
      </c>
      <c r="H230" s="145"/>
    </row>
    <row r="231" spans="1:8">
      <c r="A231" s="4"/>
      <c r="B231" s="105" t="s">
        <v>256</v>
      </c>
      <c r="C231" s="108"/>
      <c r="D231" s="5"/>
      <c r="E231" s="5"/>
      <c r="F231" s="5"/>
      <c r="G231" s="107"/>
      <c r="H231" s="106"/>
    </row>
    <row r="232" spans="1:8">
      <c r="A232" s="4">
        <v>3</v>
      </c>
      <c r="B232" s="144" t="s">
        <v>5</v>
      </c>
      <c r="C232" s="152"/>
      <c r="D232" s="5">
        <f t="shared" si="8"/>
        <v>10000</v>
      </c>
      <c r="E232" s="5">
        <f t="shared" si="8"/>
        <v>5000</v>
      </c>
      <c r="F232" s="5">
        <f t="shared" si="8"/>
        <v>9380</v>
      </c>
      <c r="G232" s="146">
        <f>F232/E232*100</f>
        <v>187.6</v>
      </c>
      <c r="H232" s="145"/>
    </row>
    <row r="233" spans="1:8">
      <c r="A233" s="4">
        <v>38</v>
      </c>
      <c r="B233" s="144" t="s">
        <v>99</v>
      </c>
      <c r="C233" s="152"/>
      <c r="D233" s="5">
        <f t="shared" si="8"/>
        <v>10000</v>
      </c>
      <c r="E233" s="5">
        <f t="shared" si="8"/>
        <v>5000</v>
      </c>
      <c r="F233" s="5">
        <f t="shared" si="8"/>
        <v>9380</v>
      </c>
      <c r="G233" s="146">
        <f>F233/E233*100</f>
        <v>187.6</v>
      </c>
      <c r="H233" s="145"/>
    </row>
    <row r="234" spans="1:8">
      <c r="A234" s="4">
        <v>381</v>
      </c>
      <c r="B234" s="144" t="s">
        <v>100</v>
      </c>
      <c r="C234" s="152"/>
      <c r="D234" s="5">
        <v>10000</v>
      </c>
      <c r="E234" s="5">
        <v>5000</v>
      </c>
      <c r="F234" s="5">
        <v>9380</v>
      </c>
      <c r="G234" s="146">
        <f>F234/E234*100</f>
        <v>187.6</v>
      </c>
      <c r="H234" s="145"/>
    </row>
    <row r="235" spans="1:8">
      <c r="A235" s="6">
        <v>3811</v>
      </c>
      <c r="B235" s="153" t="s">
        <v>101</v>
      </c>
      <c r="C235" s="145"/>
      <c r="D235" s="7"/>
      <c r="E235" s="7"/>
      <c r="F235" s="7">
        <v>9380</v>
      </c>
      <c r="G235" s="146"/>
      <c r="H235" s="145"/>
    </row>
    <row r="236" spans="1:8">
      <c r="A236" s="38"/>
      <c r="B236" s="39"/>
      <c r="C236" s="39"/>
      <c r="D236" s="40"/>
      <c r="E236" s="40"/>
      <c r="F236" s="40"/>
      <c r="G236" s="41"/>
      <c r="H236" s="42"/>
    </row>
    <row r="237" spans="1:8">
      <c r="A237" s="33"/>
      <c r="B237" s="34"/>
      <c r="C237" s="34"/>
      <c r="D237" s="35"/>
      <c r="E237" s="35"/>
      <c r="F237" s="35"/>
      <c r="G237" s="36"/>
      <c r="H237" s="37"/>
    </row>
    <row r="238" spans="1:8">
      <c r="A238" s="33"/>
      <c r="B238" s="34"/>
      <c r="C238" s="34"/>
      <c r="D238" s="35"/>
      <c r="E238" s="35"/>
      <c r="F238" s="35"/>
      <c r="G238" s="36"/>
      <c r="H238" s="37"/>
    </row>
    <row r="239" spans="1:8" ht="30">
      <c r="A239" s="1" t="s">
        <v>124</v>
      </c>
      <c r="B239" s="154" t="s">
        <v>125</v>
      </c>
      <c r="C239" s="155"/>
      <c r="D239" s="2" t="s">
        <v>233</v>
      </c>
      <c r="E239" s="2" t="s">
        <v>234</v>
      </c>
      <c r="F239" s="2" t="s">
        <v>231</v>
      </c>
      <c r="G239" s="154" t="s">
        <v>126</v>
      </c>
      <c r="H239" s="155"/>
    </row>
    <row r="240" spans="1:8">
      <c r="A240" s="3">
        <v>1</v>
      </c>
      <c r="B240" s="156">
        <v>2</v>
      </c>
      <c r="C240" s="157"/>
      <c r="D240" s="3">
        <v>3</v>
      </c>
      <c r="E240" s="3">
        <v>4</v>
      </c>
      <c r="F240" s="3">
        <v>5</v>
      </c>
      <c r="G240" s="156">
        <v>6</v>
      </c>
      <c r="H240" s="157"/>
    </row>
    <row r="241" spans="1:8">
      <c r="A241" s="6"/>
      <c r="B241" s="153"/>
      <c r="C241" s="145"/>
      <c r="D241" s="7"/>
      <c r="E241" s="7"/>
      <c r="F241" s="7"/>
      <c r="G241" s="146"/>
      <c r="H241" s="145"/>
    </row>
    <row r="242" spans="1:8">
      <c r="A242" s="4"/>
      <c r="B242" s="144" t="s">
        <v>115</v>
      </c>
      <c r="C242" s="152"/>
      <c r="D242" s="5">
        <f t="shared" ref="D242:F243" si="9">D243</f>
        <v>1433000</v>
      </c>
      <c r="E242" s="5">
        <v>716500</v>
      </c>
      <c r="F242" s="5">
        <f t="shared" si="9"/>
        <v>387361.11</v>
      </c>
      <c r="G242" s="146">
        <f t="shared" ref="G242:G258" si="10">F242/E242*100</f>
        <v>54.062960223307741</v>
      </c>
      <c r="H242" s="145"/>
    </row>
    <row r="243" spans="1:8">
      <c r="A243" s="4"/>
      <c r="B243" s="144" t="s">
        <v>118</v>
      </c>
      <c r="C243" s="145"/>
      <c r="D243" s="5">
        <f t="shared" si="9"/>
        <v>1433000</v>
      </c>
      <c r="E243" s="5">
        <v>716500</v>
      </c>
      <c r="F243" s="5">
        <f t="shared" si="9"/>
        <v>387361.11</v>
      </c>
      <c r="G243" s="146">
        <f t="shared" si="10"/>
        <v>54.062960223307741</v>
      </c>
      <c r="H243" s="145"/>
    </row>
    <row r="244" spans="1:8">
      <c r="A244" s="4"/>
      <c r="B244" s="144" t="s">
        <v>174</v>
      </c>
      <c r="C244" s="145"/>
      <c r="D244" s="5">
        <f>D245+D286+D299</f>
        <v>1433000</v>
      </c>
      <c r="E244" s="5">
        <v>716500</v>
      </c>
      <c r="F244" s="5">
        <f>F245+F286+F299</f>
        <v>387361.11</v>
      </c>
      <c r="G244" s="146">
        <f t="shared" si="10"/>
        <v>54.062960223307741</v>
      </c>
      <c r="H244" s="145"/>
    </row>
    <row r="245" spans="1:8">
      <c r="A245" s="4"/>
      <c r="B245" s="144" t="s">
        <v>175</v>
      </c>
      <c r="C245" s="145"/>
      <c r="D245" s="5">
        <f>D247</f>
        <v>913000</v>
      </c>
      <c r="E245" s="5">
        <v>456500</v>
      </c>
      <c r="F245" s="5">
        <f>F247</f>
        <v>357311.61</v>
      </c>
      <c r="G245" s="146">
        <f t="shared" si="10"/>
        <v>78.271984665936472</v>
      </c>
      <c r="H245" s="145"/>
    </row>
    <row r="246" spans="1:8">
      <c r="A246" s="4"/>
      <c r="B246" s="105" t="s">
        <v>256</v>
      </c>
      <c r="C246" s="106"/>
      <c r="D246" s="5"/>
      <c r="E246" s="5"/>
      <c r="F246" s="5"/>
      <c r="G246" s="107"/>
      <c r="H246" s="106"/>
    </row>
    <row r="247" spans="1:8">
      <c r="A247" s="4">
        <v>3</v>
      </c>
      <c r="B247" s="144" t="s">
        <v>138</v>
      </c>
      <c r="C247" s="145"/>
      <c r="D247" s="5">
        <v>913000</v>
      </c>
      <c r="E247" s="5">
        <v>456500</v>
      </c>
      <c r="F247" s="5">
        <f>F248+F257+F278+F282</f>
        <v>357311.61</v>
      </c>
      <c r="G247" s="146">
        <f t="shared" si="10"/>
        <v>78.271984665936472</v>
      </c>
      <c r="H247" s="145"/>
    </row>
    <row r="248" spans="1:8">
      <c r="A248" s="4">
        <v>31</v>
      </c>
      <c r="B248" s="144" t="s">
        <v>58</v>
      </c>
      <c r="C248" s="145"/>
      <c r="D248" s="5">
        <v>457000</v>
      </c>
      <c r="E248" s="5">
        <v>228500</v>
      </c>
      <c r="F248" s="5">
        <f>F249+F251+F253</f>
        <v>200736.52</v>
      </c>
      <c r="G248" s="146">
        <f t="shared" si="10"/>
        <v>87.849680525164104</v>
      </c>
      <c r="H248" s="145"/>
    </row>
    <row r="249" spans="1:8">
      <c r="A249" s="4">
        <v>311</v>
      </c>
      <c r="B249" s="144" t="s">
        <v>59</v>
      </c>
      <c r="C249" s="152"/>
      <c r="D249" s="5">
        <v>300000</v>
      </c>
      <c r="E249" s="5">
        <v>150000</v>
      </c>
      <c r="F249" s="5">
        <v>135592.32999999999</v>
      </c>
      <c r="G249" s="146">
        <f t="shared" si="10"/>
        <v>90.394886666666665</v>
      </c>
      <c r="H249" s="145"/>
    </row>
    <row r="250" spans="1:8">
      <c r="A250" s="6">
        <v>3111</v>
      </c>
      <c r="B250" s="153" t="s">
        <v>60</v>
      </c>
      <c r="C250" s="145"/>
      <c r="D250" s="5"/>
      <c r="E250" s="5"/>
      <c r="F250" s="27"/>
      <c r="G250" s="146"/>
      <c r="H250" s="145"/>
    </row>
    <row r="251" spans="1:8">
      <c r="A251" s="4">
        <v>312</v>
      </c>
      <c r="B251" s="144" t="s">
        <v>61</v>
      </c>
      <c r="C251" s="152"/>
      <c r="D251" s="5">
        <v>25000</v>
      </c>
      <c r="E251" s="5">
        <v>10000</v>
      </c>
      <c r="F251" s="5">
        <f>F252</f>
        <v>2004.25</v>
      </c>
      <c r="G251" s="146">
        <f t="shared" si="10"/>
        <v>20.0425</v>
      </c>
      <c r="H251" s="145"/>
    </row>
    <row r="252" spans="1:8">
      <c r="A252" s="23">
        <v>3121</v>
      </c>
      <c r="B252" s="147" t="s">
        <v>61</v>
      </c>
      <c r="C252" s="148"/>
      <c r="D252" s="24"/>
      <c r="E252" s="24"/>
      <c r="F252" s="24">
        <v>2004.25</v>
      </c>
      <c r="G252" s="146"/>
      <c r="H252" s="145"/>
    </row>
    <row r="253" spans="1:8">
      <c r="A253" s="4">
        <v>313</v>
      </c>
      <c r="B253" s="144" t="s">
        <v>62</v>
      </c>
      <c r="C253" s="152"/>
      <c r="D253" s="5">
        <v>132000</v>
      </c>
      <c r="E253" s="5">
        <v>55500</v>
      </c>
      <c r="F253" s="5">
        <f>F255+F256+F254</f>
        <v>63139.94</v>
      </c>
      <c r="G253" s="146">
        <f t="shared" si="10"/>
        <v>113.76565765765767</v>
      </c>
      <c r="H253" s="145"/>
    </row>
    <row r="254" spans="1:8" s="68" customFormat="1">
      <c r="A254" s="66">
        <v>3131</v>
      </c>
      <c r="B254" s="69" t="s">
        <v>172</v>
      </c>
      <c r="C254" s="70"/>
      <c r="D254" s="67"/>
      <c r="E254" s="67"/>
      <c r="F254" s="67">
        <v>33946.18</v>
      </c>
      <c r="G254" s="71"/>
      <c r="H254" s="70"/>
    </row>
    <row r="255" spans="1:8">
      <c r="A255" s="6">
        <v>3132</v>
      </c>
      <c r="B255" s="153" t="s">
        <v>63</v>
      </c>
      <c r="C255" s="145"/>
      <c r="D255" s="5"/>
      <c r="E255" s="5"/>
      <c r="F255" s="27">
        <v>26308.29</v>
      </c>
      <c r="G255" s="146"/>
      <c r="H255" s="145"/>
    </row>
    <row r="256" spans="1:8">
      <c r="A256" s="23">
        <v>3133</v>
      </c>
      <c r="B256" s="147" t="s">
        <v>139</v>
      </c>
      <c r="C256" s="148"/>
      <c r="D256" s="24"/>
      <c r="E256" s="24"/>
      <c r="F256" s="24">
        <v>2885.47</v>
      </c>
      <c r="G256" s="146"/>
      <c r="H256" s="145"/>
    </row>
    <row r="257" spans="1:8">
      <c r="A257" s="4">
        <v>32</v>
      </c>
      <c r="B257" s="144" t="s">
        <v>65</v>
      </c>
      <c r="C257" s="145"/>
      <c r="D257" s="5">
        <v>434000</v>
      </c>
      <c r="E257" s="5">
        <f>E258+E266+E270+E275</f>
        <v>218000</v>
      </c>
      <c r="F257" s="5">
        <f>F258+F266+F270+F275</f>
        <v>134094.24</v>
      </c>
      <c r="G257" s="146">
        <f t="shared" si="10"/>
        <v>61.511119266055033</v>
      </c>
      <c r="H257" s="145"/>
    </row>
    <row r="258" spans="1:8">
      <c r="A258" s="4">
        <v>321</v>
      </c>
      <c r="B258" s="144" t="s">
        <v>66</v>
      </c>
      <c r="C258" s="152"/>
      <c r="D258" s="5">
        <v>46000</v>
      </c>
      <c r="E258" s="5">
        <v>23000</v>
      </c>
      <c r="F258" s="5">
        <f>F259+F260+F261</f>
        <v>17790</v>
      </c>
      <c r="G258" s="146">
        <f t="shared" si="10"/>
        <v>77.347826086956516</v>
      </c>
      <c r="H258" s="145"/>
    </row>
    <row r="259" spans="1:8">
      <c r="A259" s="23">
        <v>3212</v>
      </c>
      <c r="B259" s="147" t="s">
        <v>140</v>
      </c>
      <c r="C259" s="148"/>
      <c r="D259" s="24"/>
      <c r="E259" s="24"/>
      <c r="F259" s="24">
        <v>8704</v>
      </c>
      <c r="G259" s="158"/>
      <c r="H259" s="148"/>
    </row>
    <row r="260" spans="1:8">
      <c r="A260" s="23">
        <v>3213</v>
      </c>
      <c r="B260" s="147" t="s">
        <v>69</v>
      </c>
      <c r="C260" s="148"/>
      <c r="D260" s="24"/>
      <c r="E260" s="24"/>
      <c r="F260" s="24">
        <v>1900</v>
      </c>
      <c r="G260" s="158"/>
      <c r="H260" s="148"/>
    </row>
    <row r="261" spans="1:8">
      <c r="A261" s="21">
        <v>3214</v>
      </c>
      <c r="B261" s="147" t="s">
        <v>70</v>
      </c>
      <c r="C261" s="145"/>
      <c r="D261" s="22"/>
      <c r="E261" s="22"/>
      <c r="F261" s="22">
        <v>7186</v>
      </c>
      <c r="G261" s="158"/>
      <c r="H261" s="148"/>
    </row>
    <row r="262" spans="1:8">
      <c r="A262" s="21"/>
      <c r="B262" s="79"/>
      <c r="C262" s="72"/>
      <c r="D262" s="22"/>
      <c r="E262" s="22"/>
      <c r="F262" s="22"/>
      <c r="G262" s="80"/>
      <c r="H262" s="75"/>
    </row>
    <row r="263" spans="1:8" ht="30">
      <c r="A263" s="1" t="s">
        <v>124</v>
      </c>
      <c r="B263" s="154" t="s">
        <v>125</v>
      </c>
      <c r="C263" s="155"/>
      <c r="D263" s="2" t="s">
        <v>232</v>
      </c>
      <c r="E263" s="2" t="s">
        <v>228</v>
      </c>
      <c r="F263" s="2" t="s">
        <v>229</v>
      </c>
      <c r="G263" s="154" t="s">
        <v>126</v>
      </c>
      <c r="H263" s="155"/>
    </row>
    <row r="264" spans="1:8">
      <c r="A264" s="3">
        <v>1</v>
      </c>
      <c r="B264" s="156">
        <v>2</v>
      </c>
      <c r="C264" s="157"/>
      <c r="D264" s="3">
        <v>3</v>
      </c>
      <c r="E264" s="3">
        <v>4</v>
      </c>
      <c r="F264" s="3">
        <v>5</v>
      </c>
      <c r="G264" s="156">
        <v>6</v>
      </c>
      <c r="H264" s="157"/>
    </row>
    <row r="265" spans="1:8">
      <c r="A265" s="3"/>
      <c r="B265" s="77"/>
      <c r="C265" s="78"/>
      <c r="D265" s="3"/>
      <c r="E265" s="3"/>
      <c r="F265" s="3"/>
      <c r="G265" s="77"/>
      <c r="H265" s="78"/>
    </row>
    <row r="266" spans="1:8">
      <c r="A266" s="4">
        <v>322</v>
      </c>
      <c r="B266" s="144" t="s">
        <v>71</v>
      </c>
      <c r="C266" s="152"/>
      <c r="D266" s="5">
        <v>115000</v>
      </c>
      <c r="E266" s="5">
        <v>57500</v>
      </c>
      <c r="F266" s="5">
        <f>F267+F268+F269</f>
        <v>50991.87</v>
      </c>
      <c r="G266" s="146">
        <f>F266/E266*100</f>
        <v>88.681513043478262</v>
      </c>
      <c r="H266" s="152"/>
    </row>
    <row r="267" spans="1:8">
      <c r="A267" s="23">
        <v>3221</v>
      </c>
      <c r="B267" s="147" t="s">
        <v>72</v>
      </c>
      <c r="C267" s="148"/>
      <c r="D267" s="24"/>
      <c r="E267" s="24"/>
      <c r="F267" s="24">
        <v>4734.3</v>
      </c>
      <c r="G267" s="158"/>
      <c r="H267" s="148"/>
    </row>
    <row r="268" spans="1:8">
      <c r="A268" s="23">
        <v>3223</v>
      </c>
      <c r="B268" s="159" t="s">
        <v>263</v>
      </c>
      <c r="C268" s="148"/>
      <c r="D268" s="24"/>
      <c r="E268" s="24"/>
      <c r="F268" s="24">
        <v>45707.57</v>
      </c>
      <c r="G268" s="158"/>
      <c r="H268" s="148"/>
    </row>
    <row r="269" spans="1:8">
      <c r="A269" s="6">
        <v>3225</v>
      </c>
      <c r="B269" s="153" t="s">
        <v>75</v>
      </c>
      <c r="C269" s="145"/>
      <c r="D269" s="7"/>
      <c r="E269" s="7"/>
      <c r="F269" s="7">
        <v>550</v>
      </c>
      <c r="G269" s="158"/>
      <c r="H269" s="148"/>
    </row>
    <row r="270" spans="1:8">
      <c r="A270" s="4">
        <v>323</v>
      </c>
      <c r="B270" s="144" t="s">
        <v>76</v>
      </c>
      <c r="C270" s="152"/>
      <c r="D270" s="5">
        <v>260000</v>
      </c>
      <c r="E270" s="5">
        <v>130000</v>
      </c>
      <c r="F270" s="5">
        <f>F271+F272+F273+F274</f>
        <v>64719.869999999995</v>
      </c>
      <c r="G270" s="146">
        <f>F270/E270*100</f>
        <v>49.784515384615382</v>
      </c>
      <c r="H270" s="152"/>
    </row>
    <row r="271" spans="1:8">
      <c r="A271" s="6">
        <v>3231</v>
      </c>
      <c r="B271" s="153" t="s">
        <v>132</v>
      </c>
      <c r="C271" s="145"/>
      <c r="D271" s="7"/>
      <c r="E271" s="7"/>
      <c r="F271" s="7">
        <v>10131.129999999999</v>
      </c>
      <c r="G271" s="158"/>
      <c r="H271" s="148"/>
    </row>
    <row r="272" spans="1:8">
      <c r="A272" s="23">
        <v>3234</v>
      </c>
      <c r="B272" s="147" t="s">
        <v>80</v>
      </c>
      <c r="C272" s="148"/>
      <c r="D272" s="24"/>
      <c r="E272" s="24"/>
      <c r="F272" s="24">
        <v>3083.74</v>
      </c>
      <c r="G272" s="158"/>
      <c r="H272" s="148"/>
    </row>
    <row r="273" spans="1:8">
      <c r="A273" s="23">
        <v>3237</v>
      </c>
      <c r="B273" s="147" t="s">
        <v>82</v>
      </c>
      <c r="C273" s="148"/>
      <c r="D273" s="24"/>
      <c r="E273" s="24"/>
      <c r="F273" s="24">
        <v>43267.5</v>
      </c>
      <c r="G273" s="158"/>
      <c r="H273" s="148"/>
    </row>
    <row r="274" spans="1:8">
      <c r="A274" s="23">
        <v>3238</v>
      </c>
      <c r="B274" s="147" t="s">
        <v>83</v>
      </c>
      <c r="C274" s="148"/>
      <c r="D274" s="24"/>
      <c r="E274" s="24"/>
      <c r="F274" s="24">
        <v>8237.5</v>
      </c>
      <c r="G274" s="158"/>
      <c r="H274" s="148"/>
    </row>
    <row r="275" spans="1:8">
      <c r="A275" s="4">
        <v>329</v>
      </c>
      <c r="B275" s="144" t="s">
        <v>84</v>
      </c>
      <c r="C275" s="152"/>
      <c r="D275" s="5">
        <v>13000</v>
      </c>
      <c r="E275" s="5">
        <v>7500</v>
      </c>
      <c r="F275" s="5">
        <f>F276+F277</f>
        <v>592.5</v>
      </c>
      <c r="G275" s="146">
        <f>F275/E275*100</f>
        <v>7.9</v>
      </c>
      <c r="H275" s="145"/>
    </row>
    <row r="276" spans="1:8" s="87" customFormat="1">
      <c r="A276" s="82">
        <v>3294</v>
      </c>
      <c r="B276" s="83" t="s">
        <v>87</v>
      </c>
      <c r="C276" s="84"/>
      <c r="D276" s="85"/>
      <c r="E276" s="85"/>
      <c r="F276" s="85"/>
      <c r="G276" s="86"/>
      <c r="H276" s="84"/>
    </row>
    <row r="277" spans="1:8" s="87" customFormat="1">
      <c r="A277" s="82">
        <v>3295</v>
      </c>
      <c r="B277" s="83" t="s">
        <v>88</v>
      </c>
      <c r="C277" s="84"/>
      <c r="D277" s="85"/>
      <c r="E277" s="85"/>
      <c r="F277" s="85">
        <v>592.5</v>
      </c>
      <c r="G277" s="86"/>
      <c r="H277" s="84"/>
    </row>
    <row r="278" spans="1:8">
      <c r="A278" s="4">
        <v>34</v>
      </c>
      <c r="B278" s="144" t="s">
        <v>89</v>
      </c>
      <c r="C278" s="152"/>
      <c r="D278" s="5">
        <v>18000</v>
      </c>
      <c r="E278" s="5">
        <f>E279</f>
        <v>9000</v>
      </c>
      <c r="F278" s="5">
        <f>F279</f>
        <v>19961.809999999998</v>
      </c>
      <c r="G278" s="146">
        <f>F278/E278*100</f>
        <v>221.79788888888888</v>
      </c>
      <c r="H278" s="152"/>
    </row>
    <row r="279" spans="1:8">
      <c r="A279" s="4">
        <v>343</v>
      </c>
      <c r="B279" s="144" t="s">
        <v>90</v>
      </c>
      <c r="C279" s="145"/>
      <c r="D279" s="5">
        <v>18000</v>
      </c>
      <c r="E279" s="5">
        <v>9000</v>
      </c>
      <c r="F279" s="5">
        <f>F280+F281</f>
        <v>19961.809999999998</v>
      </c>
      <c r="G279" s="146">
        <f>F279/E279*100</f>
        <v>221.79788888888888</v>
      </c>
      <c r="H279" s="152"/>
    </row>
    <row r="280" spans="1:8">
      <c r="A280" s="21">
        <v>3431</v>
      </c>
      <c r="B280" s="147" t="s">
        <v>91</v>
      </c>
      <c r="C280" s="145"/>
      <c r="D280" s="5"/>
      <c r="E280" s="5"/>
      <c r="F280" s="27">
        <v>6268.93</v>
      </c>
      <c r="G280" s="158"/>
      <c r="H280" s="148"/>
    </row>
    <row r="281" spans="1:8">
      <c r="A281" s="23">
        <v>3434</v>
      </c>
      <c r="B281" s="147" t="s">
        <v>92</v>
      </c>
      <c r="C281" s="148"/>
      <c r="D281" s="24"/>
      <c r="E281" s="24"/>
      <c r="F281" s="24">
        <v>13692.88</v>
      </c>
      <c r="G281" s="158"/>
      <c r="H281" s="148"/>
    </row>
    <row r="282" spans="1:8">
      <c r="A282" s="4">
        <v>36</v>
      </c>
      <c r="B282" s="144" t="s">
        <v>133</v>
      </c>
      <c r="C282" s="145"/>
      <c r="D282" s="5">
        <v>4000</v>
      </c>
      <c r="E282" s="5">
        <v>2000</v>
      </c>
      <c r="F282" s="5">
        <f>F283</f>
        <v>2519.04</v>
      </c>
      <c r="G282" s="146">
        <f>F282/E282*100</f>
        <v>125.952</v>
      </c>
      <c r="H282" s="152"/>
    </row>
    <row r="283" spans="1:8">
      <c r="A283" s="4">
        <v>363</v>
      </c>
      <c r="B283" s="144" t="s">
        <v>94</v>
      </c>
      <c r="C283" s="152"/>
      <c r="D283" s="5">
        <v>4000</v>
      </c>
      <c r="E283" s="5">
        <v>2000</v>
      </c>
      <c r="F283" s="5">
        <f>F284</f>
        <v>2519.04</v>
      </c>
      <c r="G283" s="146">
        <f>F283/E283*100</f>
        <v>125.952</v>
      </c>
      <c r="H283" s="152"/>
    </row>
    <row r="284" spans="1:8">
      <c r="A284" s="23">
        <v>3631</v>
      </c>
      <c r="B284" s="147" t="s">
        <v>141</v>
      </c>
      <c r="C284" s="148"/>
      <c r="D284" s="24"/>
      <c r="E284" s="24"/>
      <c r="F284" s="24">
        <v>2519.04</v>
      </c>
      <c r="G284" s="158"/>
      <c r="H284" s="148"/>
    </row>
    <row r="285" spans="1:8">
      <c r="A285" s="23"/>
      <c r="B285" s="79"/>
      <c r="C285" s="75"/>
      <c r="D285" s="24"/>
      <c r="E285" s="24"/>
      <c r="F285" s="24"/>
      <c r="G285" s="80"/>
      <c r="H285" s="75"/>
    </row>
    <row r="286" spans="1:8">
      <c r="A286" s="4"/>
      <c r="B286" s="144" t="s">
        <v>176</v>
      </c>
      <c r="C286" s="152"/>
      <c r="D286" s="5">
        <v>90000</v>
      </c>
      <c r="E286" s="5">
        <v>45000</v>
      </c>
      <c r="F286" s="5">
        <f>F288</f>
        <v>15587</v>
      </c>
      <c r="G286" s="146">
        <f>F286/E286*100</f>
        <v>34.637777777777778</v>
      </c>
      <c r="H286" s="145"/>
    </row>
    <row r="287" spans="1:8">
      <c r="A287" s="4"/>
      <c r="B287" s="105" t="s">
        <v>256</v>
      </c>
      <c r="C287" s="108"/>
      <c r="D287" s="5"/>
      <c r="E287" s="5"/>
      <c r="F287" s="5"/>
      <c r="G287" s="107"/>
      <c r="H287" s="106"/>
    </row>
    <row r="288" spans="1:8">
      <c r="A288" s="4">
        <v>4</v>
      </c>
      <c r="B288" s="144" t="s">
        <v>6</v>
      </c>
      <c r="C288" s="152"/>
      <c r="D288" s="5">
        <v>90000</v>
      </c>
      <c r="E288" s="5">
        <v>45000</v>
      </c>
      <c r="F288" s="5">
        <f>F289</f>
        <v>15587</v>
      </c>
      <c r="G288" s="146">
        <f>F288/E288*100</f>
        <v>34.637777777777778</v>
      </c>
      <c r="H288" s="145"/>
    </row>
    <row r="289" spans="1:8">
      <c r="A289" s="4">
        <v>42</v>
      </c>
      <c r="B289" s="144" t="s">
        <v>130</v>
      </c>
      <c r="C289" s="152"/>
      <c r="D289" s="5">
        <v>90000</v>
      </c>
      <c r="E289" s="5">
        <v>45000</v>
      </c>
      <c r="F289" s="5">
        <f>F290+F292</f>
        <v>15587</v>
      </c>
      <c r="G289" s="146">
        <f>F289/E289*100</f>
        <v>34.637777777777778</v>
      </c>
      <c r="H289" s="145"/>
    </row>
    <row r="290" spans="1:8">
      <c r="A290" s="4">
        <v>422</v>
      </c>
      <c r="B290" s="144" t="s">
        <v>107</v>
      </c>
      <c r="C290" s="145"/>
      <c r="D290" s="5">
        <v>60000</v>
      </c>
      <c r="E290" s="5">
        <v>30000</v>
      </c>
      <c r="F290" s="5">
        <f>F291</f>
        <v>15587</v>
      </c>
      <c r="G290" s="146">
        <f>F290/E290*100</f>
        <v>51.956666666666663</v>
      </c>
      <c r="H290" s="145"/>
    </row>
    <row r="291" spans="1:8">
      <c r="A291" s="23">
        <v>4221</v>
      </c>
      <c r="B291" s="149" t="s">
        <v>108</v>
      </c>
      <c r="C291" s="148"/>
      <c r="D291" s="24"/>
      <c r="E291" s="24"/>
      <c r="F291" s="24">
        <v>15587</v>
      </c>
      <c r="G291" s="146"/>
      <c r="H291" s="145"/>
    </row>
    <row r="292" spans="1:8">
      <c r="A292" s="4">
        <v>426</v>
      </c>
      <c r="B292" s="144" t="s">
        <v>177</v>
      </c>
      <c r="C292" s="145"/>
      <c r="D292" s="5">
        <v>30000</v>
      </c>
      <c r="E292" s="5">
        <v>15000</v>
      </c>
      <c r="F292" s="5">
        <f>F293</f>
        <v>0</v>
      </c>
      <c r="G292" s="146">
        <f>F292/E292*100</f>
        <v>0</v>
      </c>
      <c r="H292" s="145"/>
    </row>
    <row r="293" spans="1:8">
      <c r="A293" s="23">
        <v>4262</v>
      </c>
      <c r="B293" s="149" t="s">
        <v>177</v>
      </c>
      <c r="C293" s="148"/>
      <c r="D293" s="24"/>
      <c r="E293" s="24"/>
      <c r="F293" s="24">
        <v>0</v>
      </c>
      <c r="G293" s="146"/>
      <c r="H293" s="145"/>
    </row>
    <row r="294" spans="1:8">
      <c r="A294" s="23"/>
      <c r="B294" s="74"/>
      <c r="C294" s="75"/>
      <c r="D294" s="24"/>
      <c r="E294" s="24"/>
      <c r="F294" s="24"/>
      <c r="G294" s="73"/>
      <c r="H294" s="72"/>
    </row>
    <row r="295" spans="1:8">
      <c r="A295" s="23"/>
      <c r="B295" s="74"/>
      <c r="C295" s="75"/>
      <c r="D295" s="24"/>
      <c r="E295" s="24"/>
      <c r="F295" s="24"/>
      <c r="G295" s="73"/>
      <c r="H295" s="72"/>
    </row>
    <row r="296" spans="1:8" ht="30">
      <c r="A296" s="1" t="s">
        <v>124</v>
      </c>
      <c r="B296" s="154" t="s">
        <v>125</v>
      </c>
      <c r="C296" s="155"/>
      <c r="D296" s="2" t="s">
        <v>232</v>
      </c>
      <c r="E296" s="2" t="s">
        <v>228</v>
      </c>
      <c r="F296" s="2" t="s">
        <v>229</v>
      </c>
      <c r="G296" s="154" t="s">
        <v>126</v>
      </c>
      <c r="H296" s="155"/>
    </row>
    <row r="297" spans="1:8">
      <c r="A297" s="3">
        <v>1</v>
      </c>
      <c r="B297" s="156">
        <v>2</v>
      </c>
      <c r="C297" s="157"/>
      <c r="D297" s="3">
        <v>3</v>
      </c>
      <c r="E297" s="3">
        <v>4</v>
      </c>
      <c r="F297" s="3">
        <v>5</v>
      </c>
      <c r="G297" s="156">
        <v>6</v>
      </c>
      <c r="H297" s="157"/>
    </row>
    <row r="298" spans="1:8">
      <c r="A298" s="3"/>
      <c r="B298" s="77"/>
      <c r="C298" s="78"/>
      <c r="D298" s="3"/>
      <c r="E298" s="3"/>
      <c r="F298" s="3"/>
      <c r="G298" s="77"/>
      <c r="H298" s="78"/>
    </row>
    <row r="299" spans="1:8">
      <c r="A299" s="4"/>
      <c r="B299" s="144" t="s">
        <v>178</v>
      </c>
      <c r="C299" s="152"/>
      <c r="D299" s="5">
        <v>430000</v>
      </c>
      <c r="E299" s="5">
        <v>215000</v>
      </c>
      <c r="F299" s="5">
        <f>F301</f>
        <v>14462.5</v>
      </c>
      <c r="G299" s="146">
        <f>F299/E299*100</f>
        <v>6.7267441860465116</v>
      </c>
      <c r="H299" s="145"/>
    </row>
    <row r="300" spans="1:8">
      <c r="A300" s="4"/>
      <c r="B300" s="105" t="s">
        <v>256</v>
      </c>
      <c r="C300" s="108"/>
      <c r="D300" s="5"/>
      <c r="E300" s="5"/>
      <c r="F300" s="5"/>
      <c r="G300" s="107"/>
      <c r="H300" s="106"/>
    </row>
    <row r="301" spans="1:8">
      <c r="A301" s="4">
        <v>4</v>
      </c>
      <c r="B301" s="144" t="s">
        <v>6</v>
      </c>
      <c r="C301" s="152"/>
      <c r="D301" s="5">
        <v>430000</v>
      </c>
      <c r="E301" s="5">
        <v>215000</v>
      </c>
      <c r="F301" s="5">
        <f>F302</f>
        <v>14462.5</v>
      </c>
      <c r="G301" s="146">
        <f>F301/E301*100</f>
        <v>6.7267441860465116</v>
      </c>
      <c r="H301" s="145"/>
    </row>
    <row r="302" spans="1:8">
      <c r="A302" s="4">
        <v>41</v>
      </c>
      <c r="B302" s="144" t="s">
        <v>165</v>
      </c>
      <c r="C302" s="152"/>
      <c r="D302" s="5">
        <v>430000</v>
      </c>
      <c r="E302" s="5">
        <v>215000</v>
      </c>
      <c r="F302" s="5">
        <f>F303</f>
        <v>14462.5</v>
      </c>
      <c r="G302" s="146">
        <f>F302/E302*100</f>
        <v>6.7267441860465116</v>
      </c>
      <c r="H302" s="145"/>
    </row>
    <row r="303" spans="1:8">
      <c r="A303" s="4">
        <v>412</v>
      </c>
      <c r="B303" s="144" t="s">
        <v>166</v>
      </c>
      <c r="C303" s="145"/>
      <c r="D303" s="5">
        <v>430000</v>
      </c>
      <c r="E303" s="5">
        <v>215000</v>
      </c>
      <c r="F303" s="5">
        <f>F304</f>
        <v>14462.5</v>
      </c>
      <c r="G303" s="146">
        <f>F303/E303*100</f>
        <v>6.7267441860465116</v>
      </c>
      <c r="H303" s="145"/>
    </row>
    <row r="304" spans="1:8">
      <c r="A304" s="66">
        <v>4126</v>
      </c>
      <c r="B304" s="149" t="s">
        <v>167</v>
      </c>
      <c r="C304" s="160"/>
      <c r="D304" s="67"/>
      <c r="E304" s="67"/>
      <c r="F304" s="67">
        <v>14462.5</v>
      </c>
      <c r="G304" s="146"/>
      <c r="H304" s="145"/>
    </row>
    <row r="305" spans="1:8">
      <c r="A305" s="66"/>
      <c r="B305" s="74"/>
      <c r="C305" s="81"/>
      <c r="D305" s="67"/>
      <c r="E305" s="67"/>
      <c r="F305" s="67"/>
      <c r="G305" s="73"/>
      <c r="H305" s="72"/>
    </row>
    <row r="306" spans="1:8">
      <c r="A306" s="3"/>
      <c r="B306" s="77"/>
      <c r="C306" s="78"/>
      <c r="D306" s="3"/>
      <c r="E306" s="3"/>
      <c r="F306" s="3"/>
      <c r="G306" s="77"/>
      <c r="H306" s="78"/>
    </row>
    <row r="307" spans="1:8">
      <c r="A307" s="4"/>
      <c r="B307" s="144" t="s">
        <v>179</v>
      </c>
      <c r="C307" s="145"/>
      <c r="D307" s="5">
        <v>4563000</v>
      </c>
      <c r="E307" s="5">
        <v>2281500</v>
      </c>
      <c r="F307" s="5">
        <f>F308</f>
        <v>260686.16</v>
      </c>
      <c r="G307" s="146">
        <f>F307/E307*100</f>
        <v>11.426086346701732</v>
      </c>
      <c r="H307" s="145"/>
    </row>
    <row r="308" spans="1:8">
      <c r="A308" s="4"/>
      <c r="B308" s="144" t="s">
        <v>180</v>
      </c>
      <c r="C308" s="145"/>
      <c r="D308" s="5">
        <v>4563000</v>
      </c>
      <c r="E308" s="5">
        <v>2281500</v>
      </c>
      <c r="F308" s="5">
        <f>F309+F342+F349+F363</f>
        <v>260686.16</v>
      </c>
      <c r="G308" s="146">
        <f>F308/E308*100</f>
        <v>11.426086346701732</v>
      </c>
      <c r="H308" s="145"/>
    </row>
    <row r="309" spans="1:8">
      <c r="A309" s="4"/>
      <c r="B309" s="144" t="s">
        <v>181</v>
      </c>
      <c r="C309" s="152"/>
      <c r="D309" s="5">
        <v>777000</v>
      </c>
      <c r="E309" s="5">
        <v>388500</v>
      </c>
      <c r="F309" s="5">
        <f>F310+F323+F333</f>
        <v>188891.76</v>
      </c>
      <c r="G309" s="146">
        <f>F309/E309*100</f>
        <v>48.620787644787647</v>
      </c>
      <c r="H309" s="145"/>
    </row>
    <row r="310" spans="1:8">
      <c r="A310" s="4"/>
      <c r="B310" s="144" t="s">
        <v>182</v>
      </c>
      <c r="C310" s="152"/>
      <c r="D310" s="5">
        <v>342000</v>
      </c>
      <c r="E310" s="5">
        <v>171000</v>
      </c>
      <c r="F310" s="5">
        <f>F313</f>
        <v>56367.59</v>
      </c>
      <c r="G310" s="146">
        <f t="shared" ref="G310:G315" si="11">F310/E310*100</f>
        <v>32.963502923976606</v>
      </c>
      <c r="H310" s="145"/>
    </row>
    <row r="311" spans="1:8">
      <c r="A311" s="4"/>
      <c r="B311" s="105" t="s">
        <v>257</v>
      </c>
      <c r="C311" s="108"/>
      <c r="D311" s="5"/>
      <c r="E311" s="5"/>
      <c r="F311" s="5"/>
      <c r="G311" s="107"/>
      <c r="H311" s="106"/>
    </row>
    <row r="312" spans="1:8">
      <c r="A312" s="4"/>
      <c r="B312" s="105" t="s">
        <v>258</v>
      </c>
      <c r="C312" s="108"/>
      <c r="D312" s="5"/>
      <c r="E312" s="5"/>
      <c r="F312" s="5"/>
      <c r="G312" s="107"/>
      <c r="H312" s="106"/>
    </row>
    <row r="313" spans="1:8">
      <c r="A313" s="4">
        <v>3</v>
      </c>
      <c r="B313" s="144" t="s">
        <v>5</v>
      </c>
      <c r="C313" s="152"/>
      <c r="D313" s="5">
        <v>342000</v>
      </c>
      <c r="E313" s="5">
        <v>171000</v>
      </c>
      <c r="F313" s="5">
        <f>F314</f>
        <v>56367.59</v>
      </c>
      <c r="G313" s="146">
        <f t="shared" si="11"/>
        <v>32.963502923976606</v>
      </c>
      <c r="H313" s="145"/>
    </row>
    <row r="314" spans="1:8">
      <c r="A314" s="4">
        <v>32</v>
      </c>
      <c r="B314" s="144" t="s">
        <v>65</v>
      </c>
      <c r="C314" s="145"/>
      <c r="D314" s="5">
        <v>342000</v>
      </c>
      <c r="E314" s="5">
        <v>171000</v>
      </c>
      <c r="F314" s="5">
        <v>56367.59</v>
      </c>
      <c r="G314" s="146">
        <f t="shared" si="11"/>
        <v>32.963502923976606</v>
      </c>
      <c r="H314" s="145"/>
    </row>
    <row r="315" spans="1:8">
      <c r="A315" s="4">
        <v>322</v>
      </c>
      <c r="B315" s="144" t="s">
        <v>71</v>
      </c>
      <c r="C315" s="145"/>
      <c r="D315" s="5">
        <v>67000</v>
      </c>
      <c r="E315" s="5">
        <v>33500</v>
      </c>
      <c r="F315" s="5">
        <f>F316+F317</f>
        <v>3832.26</v>
      </c>
      <c r="G315" s="146">
        <f t="shared" si="11"/>
        <v>11.439582089552239</v>
      </c>
      <c r="H315" s="145"/>
    </row>
    <row r="316" spans="1:8">
      <c r="A316" s="23">
        <v>3223</v>
      </c>
      <c r="B316" s="147" t="s">
        <v>73</v>
      </c>
      <c r="C316" s="148"/>
      <c r="D316" s="24"/>
      <c r="E316" s="24"/>
      <c r="F316" s="24">
        <v>2992.3</v>
      </c>
      <c r="G316" s="146"/>
      <c r="H316" s="145"/>
    </row>
    <row r="317" spans="1:8">
      <c r="A317" s="23">
        <v>3224</v>
      </c>
      <c r="B317" s="147" t="s">
        <v>131</v>
      </c>
      <c r="C317" s="148"/>
      <c r="D317" s="24"/>
      <c r="E317" s="24"/>
      <c r="F317" s="24">
        <v>839.96</v>
      </c>
      <c r="G317" s="146"/>
      <c r="H317" s="145"/>
    </row>
    <row r="318" spans="1:8">
      <c r="A318" s="4">
        <v>323</v>
      </c>
      <c r="B318" s="144" t="s">
        <v>76</v>
      </c>
      <c r="C318" s="145"/>
      <c r="D318" s="5">
        <v>275000</v>
      </c>
      <c r="E318" s="5">
        <v>137500</v>
      </c>
      <c r="F318" s="5">
        <f>F320+F319+F321</f>
        <v>52535.33</v>
      </c>
      <c r="G318" s="146">
        <f>F318/E318*100</f>
        <v>38.207512727272729</v>
      </c>
      <c r="H318" s="145"/>
    </row>
    <row r="319" spans="1:8">
      <c r="A319" s="6">
        <v>3232</v>
      </c>
      <c r="B319" s="153" t="s">
        <v>78</v>
      </c>
      <c r="C319" s="145"/>
      <c r="D319" s="5"/>
      <c r="E319" s="5"/>
      <c r="F319" s="27">
        <v>8253.2999999999993</v>
      </c>
      <c r="G319" s="146"/>
      <c r="H319" s="145"/>
    </row>
    <row r="320" spans="1:8">
      <c r="A320" s="6">
        <v>3234</v>
      </c>
      <c r="B320" s="153" t="s">
        <v>80</v>
      </c>
      <c r="C320" s="145"/>
      <c r="D320" s="5"/>
      <c r="E320" s="5"/>
      <c r="F320" s="27">
        <v>44282.03</v>
      </c>
      <c r="G320" s="146"/>
      <c r="H320" s="145"/>
    </row>
    <row r="321" spans="1:8">
      <c r="A321" s="6">
        <v>3236</v>
      </c>
      <c r="B321" s="76" t="s">
        <v>81</v>
      </c>
      <c r="C321" s="72"/>
      <c r="D321" s="5"/>
      <c r="E321" s="5"/>
      <c r="F321" s="27"/>
      <c r="G321" s="73"/>
      <c r="H321" s="72"/>
    </row>
    <row r="322" spans="1:8">
      <c r="A322" s="6"/>
      <c r="B322" s="153"/>
      <c r="C322" s="145"/>
      <c r="D322" s="5"/>
      <c r="E322" s="5"/>
      <c r="F322" s="5"/>
      <c r="G322" s="146"/>
      <c r="H322" s="145"/>
    </row>
    <row r="323" spans="1:8">
      <c r="A323" s="4"/>
      <c r="B323" s="144" t="s">
        <v>183</v>
      </c>
      <c r="C323" s="145"/>
      <c r="D323" s="5">
        <v>205000</v>
      </c>
      <c r="E323" s="5">
        <v>102500</v>
      </c>
      <c r="F323" s="5">
        <f>F325</f>
        <v>104318.13</v>
      </c>
      <c r="G323" s="146">
        <f>F323/E323*100</f>
        <v>101.77378536585367</v>
      </c>
      <c r="H323" s="145"/>
    </row>
    <row r="324" spans="1:8">
      <c r="A324" s="4"/>
      <c r="B324" s="105" t="s">
        <v>259</v>
      </c>
      <c r="C324" s="106"/>
      <c r="D324" s="5"/>
      <c r="E324" s="5"/>
      <c r="F324" s="5"/>
      <c r="G324" s="107"/>
      <c r="H324" s="106"/>
    </row>
    <row r="325" spans="1:8">
      <c r="A325" s="4">
        <v>3</v>
      </c>
      <c r="B325" s="144" t="s">
        <v>5</v>
      </c>
      <c r="C325" s="152"/>
      <c r="D325" s="5">
        <v>205000</v>
      </c>
      <c r="E325" s="5">
        <v>102500</v>
      </c>
      <c r="F325" s="5">
        <f>F326</f>
        <v>104318.13</v>
      </c>
      <c r="G325" s="146">
        <f>F325/E325*100</f>
        <v>101.77378536585367</v>
      </c>
      <c r="H325" s="145"/>
    </row>
    <row r="326" spans="1:8">
      <c r="A326" s="4">
        <v>32</v>
      </c>
      <c r="B326" s="144" t="s">
        <v>65</v>
      </c>
      <c r="C326" s="152"/>
      <c r="D326" s="5">
        <v>205000</v>
      </c>
      <c r="E326" s="5">
        <v>102500</v>
      </c>
      <c r="F326" s="5">
        <f>F327</f>
        <v>104318.13</v>
      </c>
      <c r="G326" s="146">
        <f>F326/E326*100</f>
        <v>101.77378536585367</v>
      </c>
      <c r="H326" s="145"/>
    </row>
    <row r="327" spans="1:8">
      <c r="A327" s="4">
        <v>323</v>
      </c>
      <c r="B327" s="144" t="s">
        <v>76</v>
      </c>
      <c r="C327" s="145"/>
      <c r="D327" s="5">
        <v>205000</v>
      </c>
      <c r="E327" s="5">
        <v>102500</v>
      </c>
      <c r="F327" s="5">
        <f>F328</f>
        <v>104318.13</v>
      </c>
      <c r="G327" s="146">
        <f>F327/E327*100</f>
        <v>101.77378536585367</v>
      </c>
      <c r="H327" s="145"/>
    </row>
    <row r="328" spans="1:8">
      <c r="A328" s="21">
        <v>3234</v>
      </c>
      <c r="B328" s="147" t="s">
        <v>80</v>
      </c>
      <c r="C328" s="145"/>
      <c r="D328" s="22"/>
      <c r="E328" s="22"/>
      <c r="F328" s="22">
        <v>104318.13</v>
      </c>
      <c r="G328" s="146"/>
      <c r="H328" s="145"/>
    </row>
    <row r="329" spans="1:8">
      <c r="A329" s="21"/>
      <c r="B329" s="62"/>
      <c r="C329" s="59"/>
      <c r="D329" s="22"/>
      <c r="E329" s="22"/>
      <c r="F329" s="22"/>
      <c r="G329" s="60"/>
      <c r="H329" s="59"/>
    </row>
    <row r="330" spans="1:8" ht="30">
      <c r="A330" s="1" t="s">
        <v>124</v>
      </c>
      <c r="B330" s="154" t="s">
        <v>125</v>
      </c>
      <c r="C330" s="155"/>
      <c r="D330" s="2" t="s">
        <v>232</v>
      </c>
      <c r="E330" s="2" t="s">
        <v>228</v>
      </c>
      <c r="F330" s="2" t="s">
        <v>229</v>
      </c>
      <c r="G330" s="154" t="s">
        <v>126</v>
      </c>
      <c r="H330" s="155"/>
    </row>
    <row r="331" spans="1:8">
      <c r="A331" s="3">
        <v>1</v>
      </c>
      <c r="B331" s="156">
        <v>2</v>
      </c>
      <c r="C331" s="157"/>
      <c r="D331" s="3">
        <v>3</v>
      </c>
      <c r="E331" s="3">
        <v>4</v>
      </c>
      <c r="F331" s="3">
        <v>5</v>
      </c>
      <c r="G331" s="156">
        <v>6</v>
      </c>
      <c r="H331" s="157"/>
    </row>
    <row r="332" spans="1:8">
      <c r="A332" s="3"/>
      <c r="B332" s="77"/>
      <c r="C332" s="78"/>
      <c r="D332" s="3"/>
      <c r="E332" s="3"/>
      <c r="F332" s="3"/>
      <c r="G332" s="77"/>
      <c r="H332" s="78"/>
    </row>
    <row r="333" spans="1:8">
      <c r="A333" s="4"/>
      <c r="B333" s="144" t="s">
        <v>236</v>
      </c>
      <c r="C333" s="145"/>
      <c r="D333" s="5">
        <v>230000</v>
      </c>
      <c r="E333" s="5">
        <v>115000</v>
      </c>
      <c r="F333" s="5">
        <f>F335</f>
        <v>28206.04</v>
      </c>
      <c r="G333" s="146">
        <f>F333/E333*100</f>
        <v>24.526991304347824</v>
      </c>
      <c r="H333" s="145"/>
    </row>
    <row r="334" spans="1:8">
      <c r="A334" s="4"/>
      <c r="B334" s="105" t="s">
        <v>260</v>
      </c>
      <c r="C334" s="106"/>
      <c r="D334" s="5"/>
      <c r="E334" s="5"/>
      <c r="F334" s="5"/>
      <c r="G334" s="107"/>
      <c r="H334" s="106"/>
    </row>
    <row r="335" spans="1:8">
      <c r="A335" s="4">
        <v>3</v>
      </c>
      <c r="B335" s="144" t="s">
        <v>5</v>
      </c>
      <c r="C335" s="145"/>
      <c r="D335" s="5">
        <v>230000</v>
      </c>
      <c r="E335" s="5">
        <v>115000</v>
      </c>
      <c r="F335" s="5">
        <f>F336</f>
        <v>28206.04</v>
      </c>
      <c r="G335" s="146">
        <f>F335/E335*100</f>
        <v>24.526991304347824</v>
      </c>
      <c r="H335" s="145"/>
    </row>
    <row r="336" spans="1:8">
      <c r="A336" s="4">
        <v>32</v>
      </c>
      <c r="B336" s="144" t="s">
        <v>65</v>
      </c>
      <c r="C336" s="152"/>
      <c r="D336" s="5">
        <v>230000</v>
      </c>
      <c r="E336" s="5">
        <v>115000</v>
      </c>
      <c r="F336" s="5">
        <f>F337+F339</f>
        <v>28206.04</v>
      </c>
      <c r="G336" s="146">
        <f>F336/E336*100</f>
        <v>24.526991304347824</v>
      </c>
      <c r="H336" s="145"/>
    </row>
    <row r="337" spans="1:8">
      <c r="A337" s="4">
        <v>322</v>
      </c>
      <c r="B337" s="144" t="s">
        <v>71</v>
      </c>
      <c r="C337" s="152"/>
      <c r="D337" s="5">
        <v>150000</v>
      </c>
      <c r="E337" s="5">
        <v>75000</v>
      </c>
      <c r="F337" s="5">
        <f>F338</f>
        <v>28206.04</v>
      </c>
      <c r="G337" s="146">
        <f>F337/E337*100</f>
        <v>37.608053333333338</v>
      </c>
      <c r="H337" s="145"/>
    </row>
    <row r="338" spans="1:8">
      <c r="A338" s="23">
        <v>3223</v>
      </c>
      <c r="B338" s="147" t="s">
        <v>73</v>
      </c>
      <c r="C338" s="148"/>
      <c r="D338" s="24"/>
      <c r="E338" s="24"/>
      <c r="F338" s="24">
        <v>28206.04</v>
      </c>
      <c r="G338" s="146"/>
      <c r="H338" s="145"/>
    </row>
    <row r="339" spans="1:8">
      <c r="A339" s="4">
        <v>323</v>
      </c>
      <c r="B339" s="144" t="s">
        <v>76</v>
      </c>
      <c r="C339" s="145"/>
      <c r="D339" s="5">
        <v>80000</v>
      </c>
      <c r="E339" s="5">
        <v>40000</v>
      </c>
      <c r="F339" s="5">
        <f>F340</f>
        <v>0</v>
      </c>
      <c r="G339" s="146">
        <f>F339/E339*100</f>
        <v>0</v>
      </c>
      <c r="H339" s="145"/>
    </row>
    <row r="340" spans="1:8">
      <c r="A340" s="6">
        <v>3234</v>
      </c>
      <c r="B340" s="153" t="s">
        <v>80</v>
      </c>
      <c r="C340" s="145"/>
      <c r="D340" s="7"/>
      <c r="E340" s="7"/>
      <c r="F340" s="7"/>
      <c r="G340" s="146"/>
      <c r="H340" s="145"/>
    </row>
    <row r="341" spans="1:8">
      <c r="A341" s="6"/>
      <c r="B341" s="153"/>
      <c r="C341" s="145"/>
      <c r="D341" s="7"/>
      <c r="E341" s="7"/>
      <c r="F341" s="7"/>
      <c r="G341" s="146"/>
      <c r="H341" s="145"/>
    </row>
    <row r="342" spans="1:8">
      <c r="A342" s="4"/>
      <c r="B342" s="144" t="s">
        <v>184</v>
      </c>
      <c r="C342" s="152"/>
      <c r="D342" s="5">
        <v>900000</v>
      </c>
      <c r="E342" s="5">
        <v>450000</v>
      </c>
      <c r="F342" s="5">
        <f t="shared" ref="F342:F345" si="12">F343</f>
        <v>0</v>
      </c>
      <c r="G342" s="146">
        <f>F342/E342*100</f>
        <v>0</v>
      </c>
      <c r="H342" s="145"/>
    </row>
    <row r="343" spans="1:8">
      <c r="A343" s="4"/>
      <c r="B343" s="144" t="s">
        <v>185</v>
      </c>
      <c r="C343" s="152"/>
      <c r="D343" s="5">
        <v>900000</v>
      </c>
      <c r="E343" s="5">
        <v>450000</v>
      </c>
      <c r="F343" s="5">
        <f t="shared" si="12"/>
        <v>0</v>
      </c>
      <c r="G343" s="146">
        <f>F343/E343*100</f>
        <v>0</v>
      </c>
      <c r="H343" s="145"/>
    </row>
    <row r="344" spans="1:8">
      <c r="A344" s="4">
        <v>4</v>
      </c>
      <c r="B344" s="144" t="s">
        <v>6</v>
      </c>
      <c r="C344" s="145"/>
      <c r="D344" s="5">
        <v>900000</v>
      </c>
      <c r="E344" s="5">
        <v>450000</v>
      </c>
      <c r="F344" s="5">
        <f t="shared" si="12"/>
        <v>0</v>
      </c>
      <c r="G344" s="146">
        <f>F344/E344*100</f>
        <v>0</v>
      </c>
      <c r="H344" s="145"/>
    </row>
    <row r="345" spans="1:8">
      <c r="A345" s="4">
        <v>42</v>
      </c>
      <c r="B345" s="144" t="s">
        <v>130</v>
      </c>
      <c r="C345" s="145"/>
      <c r="D345" s="5">
        <v>900000</v>
      </c>
      <c r="E345" s="5">
        <v>450000</v>
      </c>
      <c r="F345" s="5">
        <f t="shared" si="12"/>
        <v>0</v>
      </c>
      <c r="G345" s="146">
        <f>F345/E345*100</f>
        <v>0</v>
      </c>
      <c r="H345" s="145"/>
    </row>
    <row r="346" spans="1:8">
      <c r="A346" s="4">
        <v>421</v>
      </c>
      <c r="B346" s="144" t="s">
        <v>104</v>
      </c>
      <c r="C346" s="152"/>
      <c r="D346" s="5">
        <v>900000</v>
      </c>
      <c r="E346" s="5">
        <v>450000</v>
      </c>
      <c r="F346" s="5">
        <f>F347</f>
        <v>0</v>
      </c>
      <c r="G346" s="146">
        <f>F346/E346*100</f>
        <v>0</v>
      </c>
      <c r="H346" s="145"/>
    </row>
    <row r="347" spans="1:8">
      <c r="A347" s="23">
        <v>4213</v>
      </c>
      <c r="B347" s="147" t="s">
        <v>147</v>
      </c>
      <c r="C347" s="148"/>
      <c r="D347" s="24"/>
      <c r="E347" s="24"/>
      <c r="F347" s="24">
        <v>0</v>
      </c>
      <c r="G347" s="146"/>
      <c r="H347" s="145"/>
    </row>
    <row r="348" spans="1:8">
      <c r="A348" s="23"/>
      <c r="B348" s="62"/>
      <c r="C348" s="63"/>
      <c r="D348" s="24"/>
      <c r="E348" s="24"/>
      <c r="F348" s="24"/>
      <c r="G348" s="60"/>
      <c r="H348" s="59"/>
    </row>
    <row r="349" spans="1:8" ht="30.75" customHeight="1">
      <c r="A349" s="4"/>
      <c r="B349" s="169" t="s">
        <v>186</v>
      </c>
      <c r="C349" s="170"/>
      <c r="D349" s="5">
        <v>600000</v>
      </c>
      <c r="E349" s="5">
        <v>300000</v>
      </c>
      <c r="F349" s="5">
        <f t="shared" ref="F349:F352" si="13">F350</f>
        <v>0</v>
      </c>
      <c r="G349" s="146">
        <f>F349/E349*100</f>
        <v>0</v>
      </c>
      <c r="H349" s="145"/>
    </row>
    <row r="350" spans="1:8">
      <c r="A350" s="4"/>
      <c r="B350" s="144" t="s">
        <v>213</v>
      </c>
      <c r="C350" s="152"/>
      <c r="D350" s="5">
        <v>400000</v>
      </c>
      <c r="E350" s="5">
        <v>200000</v>
      </c>
      <c r="F350" s="5">
        <f t="shared" si="13"/>
        <v>0</v>
      </c>
      <c r="G350" s="146">
        <f>F350/E350*100</f>
        <v>0</v>
      </c>
      <c r="H350" s="145"/>
    </row>
    <row r="351" spans="1:8">
      <c r="A351" s="4">
        <v>4</v>
      </c>
      <c r="B351" s="144" t="s">
        <v>6</v>
      </c>
      <c r="C351" s="152"/>
      <c r="D351" s="5">
        <v>400000</v>
      </c>
      <c r="E351" s="5">
        <v>200000</v>
      </c>
      <c r="F351" s="5">
        <f t="shared" si="13"/>
        <v>0</v>
      </c>
      <c r="G351" s="146">
        <f>F351/E351*100</f>
        <v>0</v>
      </c>
      <c r="H351" s="145"/>
    </row>
    <row r="352" spans="1:8">
      <c r="A352" s="4">
        <v>42</v>
      </c>
      <c r="B352" s="144" t="s">
        <v>130</v>
      </c>
      <c r="C352" s="152"/>
      <c r="D352" s="5">
        <v>400000</v>
      </c>
      <c r="E352" s="5">
        <v>200000</v>
      </c>
      <c r="F352" s="5">
        <f t="shared" si="13"/>
        <v>0</v>
      </c>
      <c r="G352" s="146">
        <f>F352/E352*100</f>
        <v>0</v>
      </c>
      <c r="H352" s="145"/>
    </row>
    <row r="353" spans="1:8">
      <c r="A353" s="4">
        <v>421</v>
      </c>
      <c r="B353" s="144" t="s">
        <v>104</v>
      </c>
      <c r="C353" s="145"/>
      <c r="D353" s="5">
        <v>400000</v>
      </c>
      <c r="E353" s="5">
        <v>200000</v>
      </c>
      <c r="F353" s="5">
        <f>F354</f>
        <v>0</v>
      </c>
      <c r="G353" s="146">
        <f>F353/E353*100</f>
        <v>0</v>
      </c>
      <c r="H353" s="145"/>
    </row>
    <row r="354" spans="1:8">
      <c r="A354" s="21">
        <v>4214</v>
      </c>
      <c r="B354" s="161" t="s">
        <v>168</v>
      </c>
      <c r="C354" s="145"/>
      <c r="D354" s="5"/>
      <c r="E354" s="5"/>
      <c r="F354" s="28"/>
      <c r="G354" s="146"/>
      <c r="H354" s="145"/>
    </row>
    <row r="355" spans="1:8">
      <c r="A355" s="21"/>
      <c r="B355" s="104"/>
      <c r="C355" s="103"/>
      <c r="D355" s="5"/>
      <c r="E355" s="5"/>
      <c r="F355" s="28"/>
      <c r="G355" s="102"/>
      <c r="H355" s="103"/>
    </row>
    <row r="356" spans="1:8">
      <c r="A356" s="4"/>
      <c r="B356" s="100" t="s">
        <v>237</v>
      </c>
      <c r="C356" s="101"/>
      <c r="D356" s="5">
        <v>200000</v>
      </c>
      <c r="E356" s="5">
        <v>100000</v>
      </c>
      <c r="F356" s="28">
        <v>0</v>
      </c>
      <c r="G356" s="102"/>
      <c r="H356" s="103">
        <v>0</v>
      </c>
    </row>
    <row r="357" spans="1:8">
      <c r="A357" s="4"/>
      <c r="B357" s="100" t="s">
        <v>238</v>
      </c>
      <c r="C357" s="101"/>
      <c r="D357" s="5">
        <v>200000</v>
      </c>
      <c r="E357" s="5">
        <v>100000</v>
      </c>
      <c r="F357" s="28">
        <v>0</v>
      </c>
      <c r="G357" s="102"/>
      <c r="H357" s="103">
        <v>0</v>
      </c>
    </row>
    <row r="358" spans="1:8">
      <c r="A358" s="4">
        <v>4</v>
      </c>
      <c r="B358" s="100" t="s">
        <v>6</v>
      </c>
      <c r="C358" s="101"/>
      <c r="D358" s="5">
        <v>200000</v>
      </c>
      <c r="E358" s="5">
        <v>100000</v>
      </c>
      <c r="F358" s="28">
        <v>0</v>
      </c>
      <c r="G358" s="102"/>
      <c r="H358" s="103">
        <v>0</v>
      </c>
    </row>
    <row r="359" spans="1:8">
      <c r="A359" s="4">
        <v>42</v>
      </c>
      <c r="B359" s="100" t="s">
        <v>130</v>
      </c>
      <c r="C359" s="101"/>
      <c r="D359" s="5">
        <v>200000</v>
      </c>
      <c r="E359" s="5">
        <v>100000</v>
      </c>
      <c r="F359" s="28">
        <v>0</v>
      </c>
      <c r="G359" s="102"/>
      <c r="H359" s="103">
        <v>0</v>
      </c>
    </row>
    <row r="360" spans="1:8">
      <c r="A360" s="4">
        <v>421</v>
      </c>
      <c r="B360" s="100" t="s">
        <v>104</v>
      </c>
      <c r="C360" s="101"/>
      <c r="D360" s="5">
        <v>200000</v>
      </c>
      <c r="E360" s="5">
        <v>100000</v>
      </c>
      <c r="F360" s="28">
        <v>0</v>
      </c>
      <c r="G360" s="102"/>
      <c r="H360" s="103">
        <v>0</v>
      </c>
    </row>
    <row r="361" spans="1:8">
      <c r="A361" s="21">
        <v>4214</v>
      </c>
      <c r="B361" s="111" t="s">
        <v>239</v>
      </c>
      <c r="C361" s="103"/>
      <c r="D361" s="5"/>
      <c r="E361" s="5"/>
      <c r="F361" s="28"/>
      <c r="G361" s="102"/>
      <c r="H361" s="103"/>
    </row>
    <row r="362" spans="1:8">
      <c r="A362" s="21"/>
      <c r="B362" s="65"/>
      <c r="C362" s="59"/>
      <c r="D362" s="5"/>
      <c r="E362" s="5"/>
      <c r="F362" s="28"/>
      <c r="G362" s="60"/>
      <c r="H362" s="59"/>
    </row>
    <row r="363" spans="1:8" s="19" customFormat="1">
      <c r="A363" s="4"/>
      <c r="B363" s="61" t="s">
        <v>187</v>
      </c>
      <c r="C363" s="46"/>
      <c r="D363" s="5">
        <v>2286000</v>
      </c>
      <c r="E363" s="5">
        <v>1143000</v>
      </c>
      <c r="F363" s="5">
        <f>F364+F372+F378</f>
        <v>71794.399999999994</v>
      </c>
      <c r="G363" s="47"/>
      <c r="H363" s="46">
        <f>F363/E363*100</f>
        <v>6.281224846894137</v>
      </c>
    </row>
    <row r="364" spans="1:8">
      <c r="A364" s="4"/>
      <c r="B364" s="144" t="s">
        <v>188</v>
      </c>
      <c r="C364" s="145"/>
      <c r="D364" s="5">
        <f t="shared" ref="D364:F366" si="14">D365</f>
        <v>1450000</v>
      </c>
      <c r="E364" s="5">
        <f t="shared" si="14"/>
        <v>725000</v>
      </c>
      <c r="F364" s="5">
        <f t="shared" si="14"/>
        <v>0</v>
      </c>
      <c r="G364" s="146">
        <f>F364/E364*100</f>
        <v>0</v>
      </c>
      <c r="H364" s="145"/>
    </row>
    <row r="365" spans="1:8">
      <c r="A365" s="4">
        <v>4</v>
      </c>
      <c r="B365" s="144" t="s">
        <v>6</v>
      </c>
      <c r="C365" s="145"/>
      <c r="D365" s="5">
        <f t="shared" si="14"/>
        <v>1450000</v>
      </c>
      <c r="E365" s="5">
        <f t="shared" si="14"/>
        <v>725000</v>
      </c>
      <c r="F365" s="5">
        <f t="shared" si="14"/>
        <v>0</v>
      </c>
      <c r="G365" s="146">
        <f>F365/E365*100</f>
        <v>0</v>
      </c>
      <c r="H365" s="145"/>
    </row>
    <row r="366" spans="1:8">
      <c r="A366" s="4">
        <v>42</v>
      </c>
      <c r="B366" s="144" t="s">
        <v>130</v>
      </c>
      <c r="C366" s="152"/>
      <c r="D366" s="5">
        <f t="shared" si="14"/>
        <v>1450000</v>
      </c>
      <c r="E366" s="5">
        <f t="shared" si="14"/>
        <v>725000</v>
      </c>
      <c r="F366" s="5">
        <f t="shared" si="14"/>
        <v>0</v>
      </c>
      <c r="G366" s="146">
        <f>F366/E366*100</f>
        <v>0</v>
      </c>
      <c r="H366" s="145"/>
    </row>
    <row r="367" spans="1:8">
      <c r="A367" s="4">
        <v>421</v>
      </c>
      <c r="B367" s="144" t="s">
        <v>104</v>
      </c>
      <c r="C367" s="152"/>
      <c r="D367" s="5">
        <v>1450000</v>
      </c>
      <c r="E367" s="5">
        <v>725000</v>
      </c>
      <c r="F367" s="5">
        <f>F368</f>
        <v>0</v>
      </c>
      <c r="G367" s="146">
        <f>F367/E367*100</f>
        <v>0</v>
      </c>
      <c r="H367" s="145"/>
    </row>
    <row r="368" spans="1:8">
      <c r="A368" s="6">
        <v>4213</v>
      </c>
      <c r="B368" s="153" t="s">
        <v>106</v>
      </c>
      <c r="C368" s="145"/>
      <c r="D368" s="5"/>
      <c r="E368" s="5"/>
      <c r="F368" s="28">
        <v>0</v>
      </c>
      <c r="G368" s="146"/>
      <c r="H368" s="145"/>
    </row>
    <row r="369" spans="1:8" ht="30">
      <c r="A369" s="1" t="s">
        <v>124</v>
      </c>
      <c r="B369" s="154" t="s">
        <v>125</v>
      </c>
      <c r="C369" s="155"/>
      <c r="D369" s="2" t="s">
        <v>232</v>
      </c>
      <c r="E369" s="2" t="s">
        <v>228</v>
      </c>
      <c r="F369" s="2" t="s">
        <v>229</v>
      </c>
      <c r="G369" s="154" t="s">
        <v>126</v>
      </c>
      <c r="H369" s="155"/>
    </row>
    <row r="370" spans="1:8">
      <c r="A370" s="3">
        <v>1</v>
      </c>
      <c r="B370" s="156">
        <v>2</v>
      </c>
      <c r="C370" s="157"/>
      <c r="D370" s="3">
        <v>3</v>
      </c>
      <c r="E370" s="3">
        <v>4</v>
      </c>
      <c r="F370" s="3">
        <v>5</v>
      </c>
      <c r="G370" s="156">
        <v>6</v>
      </c>
      <c r="H370" s="157"/>
    </row>
    <row r="371" spans="1:8">
      <c r="A371" s="6"/>
      <c r="B371" s="58"/>
      <c r="C371" s="59"/>
      <c r="D371" s="5"/>
      <c r="E371" s="5"/>
      <c r="F371" s="28"/>
      <c r="G371" s="60"/>
      <c r="H371" s="59"/>
    </row>
    <row r="372" spans="1:8">
      <c r="A372" s="4"/>
      <c r="B372" s="144" t="s">
        <v>189</v>
      </c>
      <c r="C372" s="152"/>
      <c r="D372" s="5">
        <v>20000</v>
      </c>
      <c r="E372" s="5">
        <v>10000</v>
      </c>
      <c r="F372" s="5">
        <f t="shared" ref="F372:F374" si="15">F373</f>
        <v>6301.25</v>
      </c>
      <c r="G372" s="146">
        <f>F372/E372*100</f>
        <v>63.012500000000003</v>
      </c>
      <c r="H372" s="145"/>
    </row>
    <row r="373" spans="1:8">
      <c r="A373" s="4">
        <v>4</v>
      </c>
      <c r="B373" s="144" t="s">
        <v>6</v>
      </c>
      <c r="C373" s="152"/>
      <c r="D373" s="5">
        <v>20000</v>
      </c>
      <c r="E373" s="5">
        <v>10000</v>
      </c>
      <c r="F373" s="5">
        <f t="shared" si="15"/>
        <v>6301.25</v>
      </c>
      <c r="G373" s="146">
        <f>F373/E373*100</f>
        <v>63.012500000000003</v>
      </c>
      <c r="H373" s="145"/>
    </row>
    <row r="374" spans="1:8">
      <c r="A374" s="4">
        <v>42</v>
      </c>
      <c r="B374" s="144" t="s">
        <v>130</v>
      </c>
      <c r="C374" s="152"/>
      <c r="D374" s="5">
        <v>20000</v>
      </c>
      <c r="E374" s="5">
        <v>10000</v>
      </c>
      <c r="F374" s="5">
        <f t="shared" si="15"/>
        <v>6301.25</v>
      </c>
      <c r="G374" s="146">
        <f>F374/E374*100</f>
        <v>63.012500000000003</v>
      </c>
      <c r="H374" s="145"/>
    </row>
    <row r="375" spans="1:8">
      <c r="A375" s="4">
        <v>422</v>
      </c>
      <c r="B375" s="144" t="s">
        <v>107</v>
      </c>
      <c r="C375" s="145"/>
      <c r="D375" s="5">
        <v>20000</v>
      </c>
      <c r="E375" s="5">
        <v>10000</v>
      </c>
      <c r="F375" s="5">
        <f>F376</f>
        <v>6301.25</v>
      </c>
      <c r="G375" s="146">
        <f>F375/E375*100</f>
        <v>63.012500000000003</v>
      </c>
      <c r="H375" s="145"/>
    </row>
    <row r="376" spans="1:8">
      <c r="A376" s="21">
        <v>4223</v>
      </c>
      <c r="B376" s="149" t="s">
        <v>190</v>
      </c>
      <c r="C376" s="145"/>
      <c r="D376" s="5"/>
      <c r="E376" s="5"/>
      <c r="F376" s="28">
        <v>6301.25</v>
      </c>
      <c r="G376" s="146"/>
      <c r="H376" s="145"/>
    </row>
    <row r="377" spans="1:8">
      <c r="A377" s="21"/>
      <c r="B377" s="74"/>
      <c r="C377" s="72"/>
      <c r="D377" s="5"/>
      <c r="E377" s="5"/>
      <c r="F377" s="28"/>
      <c r="G377" s="73"/>
      <c r="H377" s="72"/>
    </row>
    <row r="378" spans="1:8">
      <c r="A378" s="4"/>
      <c r="B378" s="144" t="s">
        <v>191</v>
      </c>
      <c r="C378" s="152"/>
      <c r="D378" s="5">
        <v>816000</v>
      </c>
      <c r="E378" s="5">
        <v>408000</v>
      </c>
      <c r="F378" s="5">
        <f>F379</f>
        <v>65493.15</v>
      </c>
      <c r="G378" s="146">
        <f t="shared" ref="G378:G384" si="16">F378/E378*100</f>
        <v>16.052242647058822</v>
      </c>
      <c r="H378" s="145"/>
    </row>
    <row r="379" spans="1:8">
      <c r="A379" s="4">
        <v>4</v>
      </c>
      <c r="B379" s="144" t="s">
        <v>6</v>
      </c>
      <c r="C379" s="152"/>
      <c r="D379" s="5">
        <v>816000</v>
      </c>
      <c r="E379" s="5">
        <v>408000</v>
      </c>
      <c r="F379" s="5">
        <f>F383+F386</f>
        <v>65493.15</v>
      </c>
      <c r="G379" s="146">
        <f t="shared" si="16"/>
        <v>16.052242647058822</v>
      </c>
      <c r="H379" s="145"/>
    </row>
    <row r="380" spans="1:8">
      <c r="A380" s="4">
        <v>41</v>
      </c>
      <c r="B380" s="100" t="s">
        <v>240</v>
      </c>
      <c r="C380" s="101"/>
      <c r="D380" s="5">
        <v>50000</v>
      </c>
      <c r="E380" s="5">
        <v>25000</v>
      </c>
      <c r="F380" s="5"/>
      <c r="G380" s="102"/>
      <c r="H380" s="103"/>
    </row>
    <row r="381" spans="1:8">
      <c r="A381" s="4">
        <v>411</v>
      </c>
      <c r="B381" s="100" t="s">
        <v>241</v>
      </c>
      <c r="C381" s="101"/>
      <c r="D381" s="5">
        <v>50000</v>
      </c>
      <c r="E381" s="5">
        <v>25000</v>
      </c>
      <c r="F381" s="5"/>
      <c r="G381" s="102"/>
      <c r="H381" s="103"/>
    </row>
    <row r="382" spans="1:8">
      <c r="A382" s="112">
        <v>4111</v>
      </c>
      <c r="B382" s="111" t="s">
        <v>241</v>
      </c>
      <c r="C382" s="113"/>
      <c r="D382" s="114">
        <v>50000</v>
      </c>
      <c r="E382" s="5"/>
      <c r="F382" s="5"/>
      <c r="G382" s="102"/>
      <c r="H382" s="103"/>
    </row>
    <row r="383" spans="1:8">
      <c r="A383" s="4">
        <v>42</v>
      </c>
      <c r="B383" s="144" t="s">
        <v>130</v>
      </c>
      <c r="C383" s="152"/>
      <c r="D383" s="5">
        <f>D384</f>
        <v>50000</v>
      </c>
      <c r="E383" s="5">
        <f>E384</f>
        <v>25000</v>
      </c>
      <c r="F383" s="5">
        <f>F384</f>
        <v>0</v>
      </c>
      <c r="G383" s="146">
        <f t="shared" si="16"/>
        <v>0</v>
      </c>
      <c r="H383" s="145"/>
    </row>
    <row r="384" spans="1:8">
      <c r="A384" s="4">
        <v>421</v>
      </c>
      <c r="B384" s="144" t="s">
        <v>104</v>
      </c>
      <c r="C384" s="145"/>
      <c r="D384" s="5">
        <v>50000</v>
      </c>
      <c r="E384" s="5">
        <v>25000</v>
      </c>
      <c r="F384" s="5">
        <f>F385</f>
        <v>0</v>
      </c>
      <c r="G384" s="146">
        <f t="shared" si="16"/>
        <v>0</v>
      </c>
      <c r="H384" s="145"/>
    </row>
    <row r="385" spans="1:8">
      <c r="A385" s="21">
        <v>4214</v>
      </c>
      <c r="B385" s="149" t="s">
        <v>168</v>
      </c>
      <c r="C385" s="145"/>
      <c r="D385" s="5"/>
      <c r="E385" s="5"/>
      <c r="F385" s="28">
        <v>0</v>
      </c>
      <c r="G385" s="146"/>
      <c r="H385" s="145"/>
    </row>
    <row r="386" spans="1:8">
      <c r="A386" s="4">
        <v>45</v>
      </c>
      <c r="B386" s="144" t="s">
        <v>142</v>
      </c>
      <c r="C386" s="152"/>
      <c r="D386" s="5">
        <v>716000</v>
      </c>
      <c r="E386" s="5">
        <v>358000</v>
      </c>
      <c r="F386" s="5">
        <f>F387</f>
        <v>65493.15</v>
      </c>
      <c r="G386" s="146">
        <f>F386/E386*100</f>
        <v>18.29417597765363</v>
      </c>
      <c r="H386" s="145"/>
    </row>
    <row r="387" spans="1:8">
      <c r="A387" s="4">
        <v>451</v>
      </c>
      <c r="B387" s="144" t="s">
        <v>111</v>
      </c>
      <c r="C387" s="145"/>
      <c r="D387" s="5">
        <v>716000</v>
      </c>
      <c r="E387" s="5">
        <v>358000</v>
      </c>
      <c r="F387" s="5">
        <f>F388</f>
        <v>65493.15</v>
      </c>
      <c r="G387" s="146">
        <f>F387/E387*100</f>
        <v>18.29417597765363</v>
      </c>
      <c r="H387" s="145"/>
    </row>
    <row r="388" spans="1:8">
      <c r="A388" s="23">
        <v>4511</v>
      </c>
      <c r="B388" s="147" t="s">
        <v>111</v>
      </c>
      <c r="C388" s="148"/>
      <c r="D388" s="24"/>
      <c r="E388" s="24"/>
      <c r="F388" s="24">
        <v>65493.15</v>
      </c>
      <c r="G388" s="146"/>
      <c r="H388" s="145"/>
    </row>
    <row r="389" spans="1:8">
      <c r="A389" s="23"/>
      <c r="B389" s="79"/>
      <c r="C389" s="75"/>
      <c r="D389" s="24"/>
      <c r="E389" s="24"/>
      <c r="F389" s="24"/>
      <c r="G389" s="73"/>
      <c r="H389" s="72"/>
    </row>
    <row r="390" spans="1:8">
      <c r="A390" s="4"/>
      <c r="B390" s="100" t="s">
        <v>242</v>
      </c>
      <c r="C390" s="101"/>
      <c r="D390" s="5"/>
      <c r="E390" s="24"/>
      <c r="F390" s="24"/>
      <c r="G390" s="102"/>
      <c r="H390" s="103"/>
    </row>
    <row r="391" spans="1:8">
      <c r="A391" s="4"/>
      <c r="B391" s="100" t="s">
        <v>243</v>
      </c>
      <c r="C391" s="101"/>
      <c r="D391" s="5">
        <v>50000</v>
      </c>
      <c r="E391" s="24">
        <v>25000</v>
      </c>
      <c r="F391" s="24">
        <v>0</v>
      </c>
      <c r="G391" s="102"/>
      <c r="H391" s="103"/>
    </row>
    <row r="392" spans="1:8">
      <c r="A392" s="4">
        <v>4</v>
      </c>
      <c r="B392" s="100" t="s">
        <v>6</v>
      </c>
      <c r="C392" s="101"/>
      <c r="D392" s="5">
        <v>50000</v>
      </c>
      <c r="E392" s="24">
        <v>25000</v>
      </c>
      <c r="F392" s="24">
        <v>0</v>
      </c>
      <c r="G392" s="102"/>
      <c r="H392" s="103"/>
    </row>
    <row r="393" spans="1:8">
      <c r="A393" s="4">
        <v>41</v>
      </c>
      <c r="B393" s="100" t="s">
        <v>244</v>
      </c>
      <c r="C393" s="101"/>
      <c r="D393" s="5">
        <v>50000</v>
      </c>
      <c r="E393" s="24">
        <v>25000</v>
      </c>
      <c r="F393" s="24">
        <v>0</v>
      </c>
      <c r="G393" s="102"/>
      <c r="H393" s="103"/>
    </row>
    <row r="394" spans="1:8">
      <c r="A394" s="4">
        <v>412</v>
      </c>
      <c r="B394" s="100" t="s">
        <v>160</v>
      </c>
      <c r="C394" s="101"/>
      <c r="D394" s="5">
        <v>50000</v>
      </c>
      <c r="E394" s="24">
        <v>25000</v>
      </c>
      <c r="F394" s="24">
        <v>0</v>
      </c>
      <c r="G394" s="102"/>
      <c r="H394" s="103"/>
    </row>
    <row r="395" spans="1:8">
      <c r="A395" s="21">
        <v>4121</v>
      </c>
      <c r="B395" s="172" t="s">
        <v>245</v>
      </c>
      <c r="C395" s="145"/>
      <c r="D395" s="114">
        <v>50000</v>
      </c>
      <c r="E395" s="5"/>
      <c r="F395" s="5"/>
      <c r="G395" s="146"/>
      <c r="H395" s="145"/>
    </row>
    <row r="396" spans="1:8">
      <c r="A396" s="21"/>
      <c r="B396" s="111"/>
      <c r="C396" s="103"/>
      <c r="D396" s="114"/>
      <c r="E396" s="5"/>
      <c r="F396" s="5"/>
      <c r="G396" s="102"/>
      <c r="H396" s="103"/>
    </row>
    <row r="397" spans="1:8">
      <c r="A397" s="4"/>
      <c r="B397" s="144" t="s">
        <v>119</v>
      </c>
      <c r="C397" s="152"/>
      <c r="D397" s="5">
        <v>2585000</v>
      </c>
      <c r="E397" s="5">
        <v>1292500</v>
      </c>
      <c r="F397" s="5">
        <f>F398+F437+F449+F466</f>
        <v>628344.19999999995</v>
      </c>
      <c r="G397" s="146">
        <f t="shared" ref="G397:G406" si="17">F397/E397*100</f>
        <v>48.614638297872339</v>
      </c>
      <c r="H397" s="145"/>
    </row>
    <row r="398" spans="1:8">
      <c r="A398" s="4"/>
      <c r="B398" s="144" t="s">
        <v>120</v>
      </c>
      <c r="C398" s="145"/>
      <c r="D398" s="5">
        <v>2585000</v>
      </c>
      <c r="E398" s="5">
        <v>1292500</v>
      </c>
      <c r="F398" s="5">
        <f>F399+F415+F430</f>
        <v>329123.84999999998</v>
      </c>
      <c r="G398" s="146">
        <f t="shared" si="17"/>
        <v>25.464127659574466</v>
      </c>
      <c r="H398" s="145"/>
    </row>
    <row r="399" spans="1:8">
      <c r="A399" s="4"/>
      <c r="B399" s="144" t="s">
        <v>192</v>
      </c>
      <c r="C399" s="152"/>
      <c r="D399" s="5">
        <v>720000</v>
      </c>
      <c r="E399" s="5">
        <v>360000</v>
      </c>
      <c r="F399" s="5">
        <f>F400</f>
        <v>300000</v>
      </c>
      <c r="G399" s="146">
        <f t="shared" si="17"/>
        <v>83.333333333333343</v>
      </c>
      <c r="H399" s="145"/>
    </row>
    <row r="400" spans="1:8">
      <c r="A400" s="4"/>
      <c r="B400" s="144" t="s">
        <v>193</v>
      </c>
      <c r="C400" s="152"/>
      <c r="D400" s="5">
        <v>720000</v>
      </c>
      <c r="E400" s="5">
        <v>360000</v>
      </c>
      <c r="F400" s="5">
        <f>F401+F408</f>
        <v>300000</v>
      </c>
      <c r="G400" s="146">
        <f t="shared" si="17"/>
        <v>83.333333333333343</v>
      </c>
      <c r="H400" s="145"/>
    </row>
    <row r="401" spans="1:8">
      <c r="A401" s="4">
        <v>3</v>
      </c>
      <c r="B401" s="144" t="s">
        <v>5</v>
      </c>
      <c r="C401" s="152"/>
      <c r="D401" s="5">
        <v>670000</v>
      </c>
      <c r="E401" s="5">
        <v>335000</v>
      </c>
      <c r="F401" s="5">
        <f>F405</f>
        <v>300000</v>
      </c>
      <c r="G401" s="146">
        <f t="shared" si="17"/>
        <v>89.552238805970148</v>
      </c>
      <c r="H401" s="145"/>
    </row>
    <row r="402" spans="1:8">
      <c r="A402" s="4">
        <v>32</v>
      </c>
      <c r="B402" s="105" t="s">
        <v>76</v>
      </c>
      <c r="C402" s="108"/>
      <c r="D402" s="5">
        <v>20000</v>
      </c>
      <c r="E402" s="5">
        <v>10000</v>
      </c>
      <c r="F402" s="5">
        <v>21804.69</v>
      </c>
      <c r="G402" s="107"/>
      <c r="H402" s="106"/>
    </row>
    <row r="403" spans="1:8">
      <c r="A403" s="4">
        <v>323</v>
      </c>
      <c r="B403" s="105" t="s">
        <v>76</v>
      </c>
      <c r="C403" s="108"/>
      <c r="D403" s="5">
        <v>20000</v>
      </c>
      <c r="E403" s="5">
        <v>10000</v>
      </c>
      <c r="F403" s="5">
        <v>21804.69</v>
      </c>
      <c r="G403" s="107"/>
      <c r="H403" s="106"/>
    </row>
    <row r="404" spans="1:8">
      <c r="A404" s="115">
        <v>3237</v>
      </c>
      <c r="B404" s="116" t="s">
        <v>246</v>
      </c>
      <c r="C404" s="117"/>
      <c r="D404" s="118"/>
      <c r="E404" s="118"/>
      <c r="F404" s="118">
        <v>21804.69</v>
      </c>
      <c r="G404" s="119"/>
      <c r="H404" s="106"/>
    </row>
    <row r="405" spans="1:8">
      <c r="A405" s="4">
        <v>36</v>
      </c>
      <c r="B405" s="144" t="s">
        <v>144</v>
      </c>
      <c r="C405" s="152"/>
      <c r="D405" s="5">
        <v>650000</v>
      </c>
      <c r="E405" s="5">
        <v>325000</v>
      </c>
      <c r="F405" s="5">
        <f>F406</f>
        <v>300000</v>
      </c>
      <c r="G405" s="146">
        <f t="shared" si="17"/>
        <v>92.307692307692307</v>
      </c>
      <c r="H405" s="145"/>
    </row>
    <row r="406" spans="1:8">
      <c r="A406" s="4">
        <v>366</v>
      </c>
      <c r="B406" s="144" t="s">
        <v>195</v>
      </c>
      <c r="C406" s="152"/>
      <c r="D406" s="5">
        <v>650000</v>
      </c>
      <c r="E406" s="5">
        <v>325000</v>
      </c>
      <c r="F406" s="5">
        <f>F407</f>
        <v>300000</v>
      </c>
      <c r="G406" s="146">
        <f t="shared" si="17"/>
        <v>92.307692307692307</v>
      </c>
      <c r="H406" s="145"/>
    </row>
    <row r="407" spans="1:8">
      <c r="A407" s="6">
        <v>3661</v>
      </c>
      <c r="B407" s="153" t="s">
        <v>194</v>
      </c>
      <c r="C407" s="145"/>
      <c r="D407" s="7"/>
      <c r="E407" s="7"/>
      <c r="F407" s="7">
        <v>300000</v>
      </c>
      <c r="G407" s="146"/>
      <c r="H407" s="145"/>
    </row>
    <row r="408" spans="1:8">
      <c r="A408" s="4">
        <v>4</v>
      </c>
      <c r="B408" s="144" t="s">
        <v>6</v>
      </c>
      <c r="C408" s="152"/>
      <c r="D408" s="5">
        <v>50000</v>
      </c>
      <c r="E408" s="5">
        <v>25000</v>
      </c>
      <c r="F408" s="5">
        <f>F409</f>
        <v>0</v>
      </c>
      <c r="G408" s="146">
        <f>F408/E408*100</f>
        <v>0</v>
      </c>
      <c r="H408" s="145"/>
    </row>
    <row r="409" spans="1:8">
      <c r="A409" s="4">
        <v>42</v>
      </c>
      <c r="B409" s="144" t="s">
        <v>130</v>
      </c>
      <c r="C409" s="152"/>
      <c r="D409" s="5">
        <v>50000</v>
      </c>
      <c r="E409" s="5">
        <v>25000</v>
      </c>
      <c r="F409" s="5">
        <f>F410</f>
        <v>0</v>
      </c>
      <c r="G409" s="146">
        <f>F409/E409*100</f>
        <v>0</v>
      </c>
      <c r="H409" s="145"/>
    </row>
    <row r="410" spans="1:8">
      <c r="A410" s="4">
        <v>421</v>
      </c>
      <c r="B410" s="144" t="s">
        <v>104</v>
      </c>
      <c r="C410" s="145"/>
      <c r="D410" s="5">
        <v>50000</v>
      </c>
      <c r="E410" s="5">
        <v>25000</v>
      </c>
      <c r="F410" s="5">
        <f>F411</f>
        <v>0</v>
      </c>
      <c r="G410" s="146">
        <f>F410/E410*100</f>
        <v>0</v>
      </c>
      <c r="H410" s="145"/>
    </row>
    <row r="411" spans="1:8">
      <c r="A411" s="21">
        <v>4212</v>
      </c>
      <c r="B411" s="149" t="s">
        <v>105</v>
      </c>
      <c r="C411" s="145"/>
      <c r="D411" s="5"/>
      <c r="E411" s="5"/>
      <c r="F411" s="28"/>
      <c r="G411" s="146"/>
      <c r="H411" s="145"/>
    </row>
    <row r="412" spans="1:8">
      <c r="A412" s="21"/>
      <c r="B412" s="69"/>
      <c r="C412" s="59"/>
      <c r="D412" s="5"/>
      <c r="E412" s="5"/>
      <c r="F412" s="28"/>
      <c r="G412" s="60"/>
      <c r="H412" s="59"/>
    </row>
    <row r="413" spans="1:8" ht="30">
      <c r="A413" s="1" t="s">
        <v>124</v>
      </c>
      <c r="B413" s="154" t="s">
        <v>125</v>
      </c>
      <c r="C413" s="155"/>
      <c r="D413" s="2" t="s">
        <v>235</v>
      </c>
      <c r="E413" s="2" t="s">
        <v>228</v>
      </c>
      <c r="F413" s="2" t="s">
        <v>220</v>
      </c>
      <c r="G413" s="154" t="s">
        <v>126</v>
      </c>
      <c r="H413" s="155"/>
    </row>
    <row r="414" spans="1:8">
      <c r="A414" s="3">
        <v>1</v>
      </c>
      <c r="B414" s="156">
        <v>2</v>
      </c>
      <c r="C414" s="157"/>
      <c r="D414" s="3">
        <v>3</v>
      </c>
      <c r="E414" s="3">
        <v>4</v>
      </c>
      <c r="F414" s="3">
        <v>5</v>
      </c>
      <c r="G414" s="156">
        <v>6</v>
      </c>
      <c r="H414" s="157"/>
    </row>
    <row r="415" spans="1:8">
      <c r="A415" s="4"/>
      <c r="B415" s="144" t="s">
        <v>196</v>
      </c>
      <c r="C415" s="152"/>
      <c r="D415" s="5">
        <f>D416+D425</f>
        <v>1700000</v>
      </c>
      <c r="E415" s="5">
        <f>E416+E425</f>
        <v>875000</v>
      </c>
      <c r="F415" s="5">
        <f>F416+F424</f>
        <v>5123.8500000000004</v>
      </c>
      <c r="G415" s="146">
        <f>F415/E415*100</f>
        <v>0.58558285714285718</v>
      </c>
      <c r="H415" s="145"/>
    </row>
    <row r="416" spans="1:8">
      <c r="A416" s="4"/>
      <c r="B416" s="144" t="s">
        <v>197</v>
      </c>
      <c r="C416" s="152"/>
      <c r="D416" s="5"/>
      <c r="E416" s="5">
        <f t="shared" ref="E416:F418" si="18">E417</f>
        <v>25000</v>
      </c>
      <c r="F416" s="5">
        <f t="shared" si="18"/>
        <v>5123.8500000000004</v>
      </c>
      <c r="G416" s="146">
        <f>F416/E416*100</f>
        <v>20.495400000000004</v>
      </c>
      <c r="H416" s="145"/>
    </row>
    <row r="417" spans="1:8">
      <c r="A417" s="4">
        <v>3</v>
      </c>
      <c r="B417" s="144" t="s">
        <v>5</v>
      </c>
      <c r="C417" s="152"/>
      <c r="D417" s="5">
        <v>115000</v>
      </c>
      <c r="E417" s="5">
        <f t="shared" si="18"/>
        <v>25000</v>
      </c>
      <c r="F417" s="5">
        <f t="shared" si="18"/>
        <v>5123.8500000000004</v>
      </c>
      <c r="G417" s="146">
        <f>F417/E417*100</f>
        <v>20.495400000000004</v>
      </c>
      <c r="H417" s="145"/>
    </row>
    <row r="418" spans="1:8">
      <c r="A418" s="4">
        <v>36</v>
      </c>
      <c r="B418" s="144" t="s">
        <v>133</v>
      </c>
      <c r="C418" s="145"/>
      <c r="D418" s="5">
        <v>50000</v>
      </c>
      <c r="E418" s="5">
        <f t="shared" si="18"/>
        <v>25000</v>
      </c>
      <c r="F418" s="5">
        <f t="shared" si="18"/>
        <v>5123.8500000000004</v>
      </c>
      <c r="G418" s="146">
        <f>F418/E418*100</f>
        <v>20.495400000000004</v>
      </c>
      <c r="H418" s="145"/>
    </row>
    <row r="419" spans="1:8">
      <c r="A419" s="4">
        <v>366</v>
      </c>
      <c r="B419" s="144" t="s">
        <v>198</v>
      </c>
      <c r="C419" s="152"/>
      <c r="D419" s="5">
        <v>50000</v>
      </c>
      <c r="E419" s="5">
        <v>25000</v>
      </c>
      <c r="F419" s="5">
        <f>F420</f>
        <v>5123.8500000000004</v>
      </c>
      <c r="G419" s="146">
        <f>F419/E419*100</f>
        <v>20.495400000000004</v>
      </c>
      <c r="H419" s="145"/>
    </row>
    <row r="420" spans="1:8">
      <c r="A420" s="23">
        <v>3661</v>
      </c>
      <c r="B420" s="149" t="s">
        <v>194</v>
      </c>
      <c r="C420" s="148"/>
      <c r="D420" s="24"/>
      <c r="E420" s="24"/>
      <c r="F420" s="24">
        <v>5123.8500000000004</v>
      </c>
      <c r="G420" s="146"/>
      <c r="H420" s="145"/>
    </row>
    <row r="421" spans="1:8">
      <c r="A421" s="4">
        <v>37</v>
      </c>
      <c r="B421" s="105" t="s">
        <v>248</v>
      </c>
      <c r="C421" s="108"/>
      <c r="D421" s="5">
        <v>65000</v>
      </c>
      <c r="E421" s="5">
        <v>32500</v>
      </c>
      <c r="F421" s="5">
        <v>27030</v>
      </c>
      <c r="G421" s="107"/>
      <c r="H421" s="108"/>
    </row>
    <row r="422" spans="1:8">
      <c r="A422" s="4">
        <v>372</v>
      </c>
      <c r="B422" s="105" t="s">
        <v>247</v>
      </c>
      <c r="C422" s="108"/>
      <c r="D422" s="5">
        <v>65000</v>
      </c>
      <c r="E422" s="5">
        <v>32500</v>
      </c>
      <c r="F422" s="5">
        <v>27030</v>
      </c>
      <c r="G422" s="107"/>
      <c r="H422" s="108"/>
    </row>
    <row r="423" spans="1:8">
      <c r="A423" s="23">
        <v>3722</v>
      </c>
      <c r="B423" s="116" t="s">
        <v>247</v>
      </c>
      <c r="C423" s="75"/>
      <c r="D423" s="24"/>
      <c r="E423" s="24"/>
      <c r="F423" s="24">
        <v>27030</v>
      </c>
      <c r="G423" s="73"/>
      <c r="H423" s="72"/>
    </row>
    <row r="424" spans="1:8" s="19" customFormat="1">
      <c r="A424" s="4"/>
      <c r="B424" s="61" t="s">
        <v>199</v>
      </c>
      <c r="C424" s="64"/>
      <c r="D424" s="5">
        <v>1700000</v>
      </c>
      <c r="E424" s="5">
        <v>850000</v>
      </c>
      <c r="F424" s="5">
        <f>F425</f>
        <v>0</v>
      </c>
      <c r="G424" s="60"/>
      <c r="H424" s="64">
        <v>0.6</v>
      </c>
    </row>
    <row r="425" spans="1:8">
      <c r="A425" s="4">
        <v>4</v>
      </c>
      <c r="B425" s="144" t="s">
        <v>6</v>
      </c>
      <c r="C425" s="152"/>
      <c r="D425" s="5">
        <v>1700000</v>
      </c>
      <c r="E425" s="5">
        <v>850000</v>
      </c>
      <c r="F425" s="5">
        <f>F426</f>
        <v>0</v>
      </c>
      <c r="G425" s="146">
        <f>F425/E425*100</f>
        <v>0</v>
      </c>
      <c r="H425" s="145"/>
    </row>
    <row r="426" spans="1:8">
      <c r="A426" s="4">
        <v>42</v>
      </c>
      <c r="B426" s="144" t="s">
        <v>130</v>
      </c>
      <c r="C426" s="152"/>
      <c r="D426" s="5">
        <v>1700000</v>
      </c>
      <c r="E426" s="5">
        <v>850000</v>
      </c>
      <c r="F426" s="5">
        <f>F427</f>
        <v>0</v>
      </c>
      <c r="G426" s="146">
        <f>F426/E426*100</f>
        <v>0</v>
      </c>
      <c r="H426" s="145"/>
    </row>
    <row r="427" spans="1:8">
      <c r="A427" s="4">
        <v>421</v>
      </c>
      <c r="B427" s="144" t="s">
        <v>104</v>
      </c>
      <c r="C427" s="145"/>
      <c r="D427" s="5">
        <v>1700000</v>
      </c>
      <c r="E427" s="5">
        <v>850000</v>
      </c>
      <c r="F427" s="5">
        <f>F428</f>
        <v>0</v>
      </c>
      <c r="G427" s="146">
        <f>F427/E427*100</f>
        <v>0</v>
      </c>
      <c r="H427" s="145"/>
    </row>
    <row r="428" spans="1:8">
      <c r="A428" s="21">
        <v>4212</v>
      </c>
      <c r="B428" s="149" t="s">
        <v>105</v>
      </c>
      <c r="C428" s="145"/>
      <c r="D428" s="5"/>
      <c r="E428" s="5"/>
      <c r="F428" s="28"/>
      <c r="G428" s="146"/>
      <c r="H428" s="145"/>
    </row>
    <row r="429" spans="1:8">
      <c r="A429" s="21"/>
      <c r="B429" s="74"/>
      <c r="C429" s="72"/>
      <c r="D429" s="5"/>
      <c r="E429" s="5"/>
      <c r="F429" s="28"/>
      <c r="G429" s="73"/>
      <c r="H429" s="72"/>
    </row>
    <row r="430" spans="1:8" s="19" customFormat="1">
      <c r="A430" s="4"/>
      <c r="B430" s="61" t="s">
        <v>200</v>
      </c>
      <c r="C430" s="46"/>
      <c r="D430" s="5">
        <f t="shared" ref="D430:E433" si="19">D431</f>
        <v>50000</v>
      </c>
      <c r="E430" s="5">
        <f t="shared" si="19"/>
        <v>25000</v>
      </c>
      <c r="F430" s="5">
        <v>24000</v>
      </c>
      <c r="G430" s="47"/>
      <c r="H430" s="88">
        <f>F430/E430*100</f>
        <v>96</v>
      </c>
    </row>
    <row r="431" spans="1:8" s="19" customFormat="1">
      <c r="A431" s="4"/>
      <c r="B431" s="61" t="s">
        <v>201</v>
      </c>
      <c r="C431" s="46"/>
      <c r="D431" s="5">
        <f t="shared" si="19"/>
        <v>50000</v>
      </c>
      <c r="E431" s="5">
        <f t="shared" si="19"/>
        <v>25000</v>
      </c>
      <c r="F431" s="5">
        <f>F432</f>
        <v>24000</v>
      </c>
      <c r="G431" s="47"/>
      <c r="H431" s="88">
        <f>F431/E431*100</f>
        <v>96</v>
      </c>
    </row>
    <row r="432" spans="1:8" s="19" customFormat="1">
      <c r="A432" s="4">
        <v>3</v>
      </c>
      <c r="B432" s="105" t="s">
        <v>5</v>
      </c>
      <c r="C432" s="46"/>
      <c r="D432" s="5">
        <f t="shared" si="19"/>
        <v>50000</v>
      </c>
      <c r="E432" s="5">
        <f t="shared" si="19"/>
        <v>25000</v>
      </c>
      <c r="F432" s="5">
        <f>F433</f>
        <v>24000</v>
      </c>
      <c r="G432" s="47"/>
      <c r="H432" s="88">
        <f>F432/E432*100</f>
        <v>96</v>
      </c>
    </row>
    <row r="433" spans="1:8" s="19" customFormat="1">
      <c r="A433" s="4">
        <v>37</v>
      </c>
      <c r="B433" s="105" t="s">
        <v>249</v>
      </c>
      <c r="C433" s="46"/>
      <c r="D433" s="5">
        <f t="shared" si="19"/>
        <v>50000</v>
      </c>
      <c r="E433" s="5">
        <f t="shared" si="19"/>
        <v>25000</v>
      </c>
      <c r="F433" s="5">
        <f>F434</f>
        <v>24000</v>
      </c>
      <c r="G433" s="47"/>
      <c r="H433" s="88">
        <f>F433/E433*100</f>
        <v>96</v>
      </c>
    </row>
    <row r="434" spans="1:8" s="19" customFormat="1">
      <c r="A434" s="4">
        <v>372</v>
      </c>
      <c r="B434" s="105" t="s">
        <v>134</v>
      </c>
      <c r="C434" s="46"/>
      <c r="D434" s="5">
        <v>50000</v>
      </c>
      <c r="E434" s="5">
        <v>25000</v>
      </c>
      <c r="F434" s="5">
        <v>24000</v>
      </c>
      <c r="G434" s="47"/>
      <c r="H434" s="88">
        <f>F434/E434*100</f>
        <v>96</v>
      </c>
    </row>
    <row r="435" spans="1:8">
      <c r="A435" s="6">
        <v>3721</v>
      </c>
      <c r="B435" s="110" t="s">
        <v>250</v>
      </c>
      <c r="C435" s="44"/>
      <c r="D435" s="7"/>
      <c r="E435" s="7"/>
      <c r="F435" s="7">
        <v>24000</v>
      </c>
      <c r="G435" s="47"/>
      <c r="H435" s="44"/>
    </row>
    <row r="436" spans="1:8">
      <c r="A436" s="6"/>
      <c r="B436" s="48"/>
      <c r="C436" s="44"/>
      <c r="D436" s="7"/>
      <c r="E436" s="7"/>
      <c r="F436" s="7"/>
      <c r="G436" s="47"/>
      <c r="H436" s="44"/>
    </row>
    <row r="437" spans="1:8">
      <c r="A437" s="4"/>
      <c r="B437" s="144" t="s">
        <v>121</v>
      </c>
      <c r="C437" s="145"/>
      <c r="D437" s="5">
        <v>283000</v>
      </c>
      <c r="E437" s="5">
        <v>141500</v>
      </c>
      <c r="F437" s="5">
        <f t="shared" ref="F437:F439" si="20">F438</f>
        <v>74050.36</v>
      </c>
      <c r="G437" s="146">
        <f t="shared" ref="G437:G442" si="21">F437/E437*100</f>
        <v>52.332409893992939</v>
      </c>
      <c r="H437" s="145"/>
    </row>
    <row r="438" spans="1:8">
      <c r="A438" s="4"/>
      <c r="B438" s="144" t="s">
        <v>202</v>
      </c>
      <c r="C438" s="145"/>
      <c r="D438" s="5">
        <v>283000</v>
      </c>
      <c r="E438" s="5">
        <v>141500</v>
      </c>
      <c r="F438" s="5">
        <f t="shared" si="20"/>
        <v>74050.36</v>
      </c>
      <c r="G438" s="146">
        <f t="shared" si="21"/>
        <v>52.332409893992939</v>
      </c>
      <c r="H438" s="145"/>
    </row>
    <row r="439" spans="1:8">
      <c r="A439" s="4"/>
      <c r="B439" s="144" t="s">
        <v>203</v>
      </c>
      <c r="C439" s="145"/>
      <c r="D439" s="5">
        <v>283000</v>
      </c>
      <c r="E439" s="5">
        <v>141500</v>
      </c>
      <c r="F439" s="5">
        <f t="shared" si="20"/>
        <v>74050.36</v>
      </c>
      <c r="G439" s="146">
        <f t="shared" si="21"/>
        <v>52.332409893992939</v>
      </c>
      <c r="H439" s="145"/>
    </row>
    <row r="440" spans="1:8">
      <c r="A440" s="4">
        <v>3</v>
      </c>
      <c r="B440" s="144" t="s">
        <v>5</v>
      </c>
      <c r="C440" s="152"/>
      <c r="D440" s="5">
        <v>283000</v>
      </c>
      <c r="E440" s="5">
        <v>141500</v>
      </c>
      <c r="F440" s="5">
        <f>F441+F444</f>
        <v>74050.36</v>
      </c>
      <c r="G440" s="146">
        <f t="shared" si="21"/>
        <v>52.332409893992939</v>
      </c>
      <c r="H440" s="145"/>
    </row>
    <row r="441" spans="1:8">
      <c r="A441" s="4">
        <v>37</v>
      </c>
      <c r="B441" s="144" t="s">
        <v>143</v>
      </c>
      <c r="C441" s="152"/>
      <c r="D441" s="5">
        <v>268000</v>
      </c>
      <c r="E441" s="5">
        <v>134000</v>
      </c>
      <c r="F441" s="5">
        <f>F442</f>
        <v>63621.54</v>
      </c>
      <c r="G441" s="146">
        <f t="shared" si="21"/>
        <v>47.47876119402985</v>
      </c>
      <c r="H441" s="145"/>
    </row>
    <row r="442" spans="1:8">
      <c r="A442" s="4">
        <v>372</v>
      </c>
      <c r="B442" s="144" t="s">
        <v>134</v>
      </c>
      <c r="C442" s="152"/>
      <c r="D442" s="5">
        <v>268000</v>
      </c>
      <c r="E442" s="5">
        <v>134000</v>
      </c>
      <c r="F442" s="5">
        <f>F443</f>
        <v>63621.54</v>
      </c>
      <c r="G442" s="146">
        <f t="shared" si="21"/>
        <v>47.47876119402985</v>
      </c>
      <c r="H442" s="145"/>
    </row>
    <row r="443" spans="1:8" s="57" customFormat="1">
      <c r="A443" s="53">
        <v>3721</v>
      </c>
      <c r="B443" s="52" t="s">
        <v>98</v>
      </c>
      <c r="C443" s="54"/>
      <c r="D443" s="55"/>
      <c r="E443" s="55"/>
      <c r="F443" s="55">
        <v>63621.54</v>
      </c>
      <c r="G443" s="56"/>
      <c r="H443" s="54"/>
    </row>
    <row r="444" spans="1:8">
      <c r="A444" s="4">
        <v>38</v>
      </c>
      <c r="B444" s="144" t="s">
        <v>145</v>
      </c>
      <c r="C444" s="152"/>
      <c r="D444" s="5">
        <v>15000</v>
      </c>
      <c r="E444" s="5">
        <v>7500</v>
      </c>
      <c r="F444" s="5">
        <v>10428.82</v>
      </c>
      <c r="G444" s="146">
        <f>F444/E444*100</f>
        <v>139.05093333333335</v>
      </c>
      <c r="H444" s="145"/>
    </row>
    <row r="445" spans="1:8">
      <c r="A445" s="4">
        <v>381</v>
      </c>
      <c r="B445" s="144" t="s">
        <v>100</v>
      </c>
      <c r="C445" s="152"/>
      <c r="D445" s="5">
        <v>15000</v>
      </c>
      <c r="E445" s="5">
        <v>7500</v>
      </c>
      <c r="F445" s="5">
        <v>10428.82</v>
      </c>
      <c r="G445" s="146">
        <f>F445/E445*100</f>
        <v>139.05093333333335</v>
      </c>
      <c r="H445" s="145"/>
    </row>
    <row r="446" spans="1:8">
      <c r="A446" s="6">
        <v>3811</v>
      </c>
      <c r="B446" s="153" t="s">
        <v>101</v>
      </c>
      <c r="C446" s="145"/>
      <c r="D446" s="7"/>
      <c r="E446" s="7"/>
      <c r="F446" s="7">
        <v>10428.82</v>
      </c>
      <c r="G446" s="146"/>
      <c r="H446" s="145"/>
    </row>
    <row r="447" spans="1:8" ht="30">
      <c r="A447" s="1" t="s">
        <v>124</v>
      </c>
      <c r="B447" s="154" t="s">
        <v>125</v>
      </c>
      <c r="C447" s="155"/>
      <c r="D447" s="2" t="s">
        <v>235</v>
      </c>
      <c r="E447" s="2" t="s">
        <v>219</v>
      </c>
      <c r="F447" s="2" t="s">
        <v>220</v>
      </c>
      <c r="G447" s="154" t="s">
        <v>126</v>
      </c>
      <c r="H447" s="155"/>
    </row>
    <row r="448" spans="1:8">
      <c r="A448" s="3">
        <v>1</v>
      </c>
      <c r="B448" s="156">
        <v>2</v>
      </c>
      <c r="C448" s="157"/>
      <c r="D448" s="3">
        <v>3</v>
      </c>
      <c r="E448" s="3">
        <v>4</v>
      </c>
      <c r="F448" s="3">
        <v>5</v>
      </c>
      <c r="G448" s="156">
        <v>6</v>
      </c>
      <c r="H448" s="157"/>
    </row>
    <row r="449" spans="1:8">
      <c r="A449" s="4"/>
      <c r="B449" s="144" t="s">
        <v>122</v>
      </c>
      <c r="C449" s="152"/>
      <c r="D449" s="5">
        <v>297000</v>
      </c>
      <c r="E449" s="5">
        <v>148500</v>
      </c>
      <c r="F449" s="5">
        <f>F450</f>
        <v>0</v>
      </c>
      <c r="G449" s="146">
        <f t="shared" ref="G449:G461" si="22">F449/E449*100</f>
        <v>0</v>
      </c>
      <c r="H449" s="145"/>
    </row>
    <row r="450" spans="1:8">
      <c r="A450" s="4"/>
      <c r="B450" s="144" t="s">
        <v>204</v>
      </c>
      <c r="C450" s="145"/>
      <c r="D450" s="5">
        <v>297000</v>
      </c>
      <c r="E450" s="5">
        <v>148500</v>
      </c>
      <c r="F450" s="5"/>
      <c r="G450" s="146">
        <f t="shared" si="22"/>
        <v>0</v>
      </c>
      <c r="H450" s="145"/>
    </row>
    <row r="451" spans="1:8">
      <c r="A451" s="4"/>
      <c r="B451" s="144" t="s">
        <v>205</v>
      </c>
      <c r="C451" s="145"/>
      <c r="D451" s="5">
        <f>D453</f>
        <v>5000</v>
      </c>
      <c r="E451" s="5">
        <f>E453</f>
        <v>2500</v>
      </c>
      <c r="F451" s="5">
        <f>F453</f>
        <v>0</v>
      </c>
      <c r="G451" s="146">
        <f t="shared" si="22"/>
        <v>0</v>
      </c>
      <c r="H451" s="145"/>
    </row>
    <row r="452" spans="1:8">
      <c r="A452" s="4"/>
      <c r="B452" s="105" t="s">
        <v>251</v>
      </c>
      <c r="C452" s="106"/>
      <c r="D452" s="5"/>
      <c r="E452" s="5"/>
      <c r="F452" s="5"/>
      <c r="G452" s="107"/>
      <c r="H452" s="106"/>
    </row>
    <row r="453" spans="1:8">
      <c r="A453" s="4">
        <v>3</v>
      </c>
      <c r="B453" s="144" t="s">
        <v>5</v>
      </c>
      <c r="C453" s="145"/>
      <c r="D453" s="5">
        <f t="shared" ref="D453:F454" si="23">D454</f>
        <v>5000</v>
      </c>
      <c r="E453" s="5">
        <f t="shared" si="23"/>
        <v>2500</v>
      </c>
      <c r="F453" s="5">
        <f t="shared" si="23"/>
        <v>0</v>
      </c>
      <c r="G453" s="146">
        <f t="shared" si="22"/>
        <v>0</v>
      </c>
      <c r="H453" s="145"/>
    </row>
    <row r="454" spans="1:8">
      <c r="A454" s="4">
        <v>32</v>
      </c>
      <c r="B454" s="144" t="s">
        <v>65</v>
      </c>
      <c r="C454" s="145"/>
      <c r="D454" s="5">
        <f t="shared" si="23"/>
        <v>5000</v>
      </c>
      <c r="E454" s="5">
        <f t="shared" si="23"/>
        <v>2500</v>
      </c>
      <c r="F454" s="5">
        <f t="shared" si="23"/>
        <v>0</v>
      </c>
      <c r="G454" s="146">
        <f t="shared" si="22"/>
        <v>0</v>
      </c>
      <c r="H454" s="145"/>
    </row>
    <row r="455" spans="1:8">
      <c r="A455" s="4">
        <v>329</v>
      </c>
      <c r="B455" s="144" t="s">
        <v>84</v>
      </c>
      <c r="C455" s="145"/>
      <c r="D455" s="5">
        <v>5000</v>
      </c>
      <c r="E455" s="5">
        <v>2500</v>
      </c>
      <c r="F455" s="5">
        <f>F456</f>
        <v>0</v>
      </c>
      <c r="G455" s="146">
        <f>F455/E455*100</f>
        <v>0</v>
      </c>
      <c r="H455" s="145"/>
    </row>
    <row r="456" spans="1:8">
      <c r="A456" s="6">
        <v>3299</v>
      </c>
      <c r="B456" s="153" t="s">
        <v>84</v>
      </c>
      <c r="C456" s="145"/>
      <c r="D456" s="5"/>
      <c r="E456" s="5"/>
      <c r="F456" s="28">
        <v>0</v>
      </c>
      <c r="G456" s="146"/>
      <c r="H456" s="145"/>
    </row>
    <row r="457" spans="1:8">
      <c r="A457" s="3"/>
      <c r="B457" s="77"/>
      <c r="C457" s="78"/>
      <c r="D457" s="3"/>
      <c r="E457" s="3"/>
      <c r="F457" s="3"/>
      <c r="G457" s="77"/>
      <c r="H457" s="78"/>
    </row>
    <row r="458" spans="1:8">
      <c r="A458" s="4"/>
      <c r="B458" s="144" t="s">
        <v>146</v>
      </c>
      <c r="C458" s="145"/>
      <c r="D458" s="5">
        <v>292000</v>
      </c>
      <c r="E458" s="5">
        <v>146000</v>
      </c>
      <c r="F458" s="5">
        <v>176500</v>
      </c>
      <c r="G458" s="146">
        <f t="shared" si="22"/>
        <v>120.89041095890411</v>
      </c>
      <c r="H458" s="145"/>
    </row>
    <row r="459" spans="1:8">
      <c r="A459" s="4"/>
      <c r="B459" s="105" t="s">
        <v>252</v>
      </c>
      <c r="C459" s="106"/>
      <c r="D459" s="5"/>
      <c r="E459" s="5"/>
      <c r="F459" s="5"/>
      <c r="G459" s="107"/>
      <c r="H459" s="106"/>
    </row>
    <row r="460" spans="1:8">
      <c r="A460" s="4">
        <v>3</v>
      </c>
      <c r="B460" s="144" t="s">
        <v>5</v>
      </c>
      <c r="C460" s="152"/>
      <c r="D460" s="5">
        <v>292000</v>
      </c>
      <c r="E460" s="5">
        <v>146000</v>
      </c>
      <c r="F460" s="5">
        <f>F461</f>
        <v>176500</v>
      </c>
      <c r="G460" s="146">
        <f t="shared" si="22"/>
        <v>120.89041095890411</v>
      </c>
      <c r="H460" s="145"/>
    </row>
    <row r="461" spans="1:8">
      <c r="A461" s="4">
        <v>38</v>
      </c>
      <c r="B461" s="144" t="s">
        <v>99</v>
      </c>
      <c r="C461" s="145"/>
      <c r="D461" s="5">
        <v>292000</v>
      </c>
      <c r="E461" s="5">
        <v>146000</v>
      </c>
      <c r="F461" s="5">
        <v>176500</v>
      </c>
      <c r="G461" s="146">
        <f t="shared" si="22"/>
        <v>120.89041095890411</v>
      </c>
      <c r="H461" s="145"/>
    </row>
    <row r="462" spans="1:8">
      <c r="A462" s="4">
        <v>381</v>
      </c>
      <c r="B462" s="144" t="s">
        <v>100</v>
      </c>
      <c r="C462" s="145"/>
      <c r="D462" s="5">
        <v>122000</v>
      </c>
      <c r="E462" s="5">
        <v>61000</v>
      </c>
      <c r="F462" s="5">
        <v>56500</v>
      </c>
      <c r="G462" s="146">
        <f>F462/E462*100</f>
        <v>92.622950819672127</v>
      </c>
      <c r="H462" s="145"/>
    </row>
    <row r="463" spans="1:8">
      <c r="A463" s="23">
        <v>3811</v>
      </c>
      <c r="B463" s="147" t="s">
        <v>101</v>
      </c>
      <c r="C463" s="148"/>
      <c r="D463" s="24">
        <v>122000</v>
      </c>
      <c r="E463" s="24">
        <v>61000</v>
      </c>
      <c r="F463" s="24">
        <v>56500</v>
      </c>
      <c r="G463" s="146">
        <v>92.62</v>
      </c>
      <c r="H463" s="145"/>
    </row>
    <row r="464" spans="1:8">
      <c r="A464" s="23">
        <v>3821</v>
      </c>
      <c r="B464" s="116" t="s">
        <v>169</v>
      </c>
      <c r="C464" s="109"/>
      <c r="D464" s="24">
        <v>170000</v>
      </c>
      <c r="E464" s="24">
        <v>85000</v>
      </c>
      <c r="F464" s="24">
        <v>120000</v>
      </c>
      <c r="G464" s="107"/>
      <c r="H464" s="106">
        <v>141.16999999999999</v>
      </c>
    </row>
    <row r="465" spans="1:8">
      <c r="A465" s="21"/>
      <c r="B465" s="171"/>
      <c r="C465" s="145"/>
      <c r="D465" s="22"/>
      <c r="E465" s="22"/>
      <c r="F465" s="22"/>
      <c r="G465" s="146"/>
      <c r="H465" s="145"/>
    </row>
    <row r="466" spans="1:8">
      <c r="A466" s="4"/>
      <c r="B466" s="144" t="s">
        <v>123</v>
      </c>
      <c r="C466" s="152"/>
      <c r="D466" s="5">
        <v>434000</v>
      </c>
      <c r="E466" s="5">
        <v>217000</v>
      </c>
      <c r="F466" s="5">
        <f>F467+F484+F494</f>
        <v>225169.99</v>
      </c>
      <c r="G466" s="146">
        <f>F466/E466*100</f>
        <v>103.76497235023041</v>
      </c>
      <c r="H466" s="145"/>
    </row>
    <row r="467" spans="1:8">
      <c r="A467" s="4"/>
      <c r="B467" s="144" t="s">
        <v>206</v>
      </c>
      <c r="C467" s="145"/>
      <c r="D467" s="5">
        <v>147000</v>
      </c>
      <c r="E467" s="5">
        <v>73500</v>
      </c>
      <c r="F467" s="5">
        <f>F468</f>
        <v>56700</v>
      </c>
      <c r="G467" s="146">
        <f>F467/E467*100</f>
        <v>77.142857142857153</v>
      </c>
      <c r="H467" s="145"/>
    </row>
    <row r="468" spans="1:8">
      <c r="A468" s="4"/>
      <c r="B468" s="144" t="s">
        <v>207</v>
      </c>
      <c r="C468" s="145"/>
      <c r="D468" s="5">
        <v>147000</v>
      </c>
      <c r="E468" s="5">
        <v>73500</v>
      </c>
      <c r="F468" s="5">
        <f>F470</f>
        <v>56700</v>
      </c>
      <c r="G468" s="146">
        <f>F468/E468*100</f>
        <v>77.142857142857153</v>
      </c>
      <c r="H468" s="145"/>
    </row>
    <row r="469" spans="1:8">
      <c r="A469" s="4"/>
      <c r="B469" s="105" t="s">
        <v>253</v>
      </c>
      <c r="C469" s="106"/>
      <c r="D469" s="5"/>
      <c r="E469" s="5"/>
      <c r="F469" s="5"/>
      <c r="G469" s="107"/>
      <c r="H469" s="106"/>
    </row>
    <row r="470" spans="1:8">
      <c r="A470" s="4">
        <v>3</v>
      </c>
      <c r="B470" s="144" t="s">
        <v>5</v>
      </c>
      <c r="C470" s="152"/>
      <c r="D470" s="5">
        <v>147000</v>
      </c>
      <c r="E470" s="5">
        <v>73500</v>
      </c>
      <c r="F470" s="5">
        <f>F471+F480</f>
        <v>56700</v>
      </c>
      <c r="G470" s="146">
        <f>F470/E470*100</f>
        <v>77.142857142857153</v>
      </c>
      <c r="H470" s="145"/>
    </row>
    <row r="471" spans="1:8">
      <c r="A471" s="4">
        <v>32</v>
      </c>
      <c r="B471" s="61" t="s">
        <v>65</v>
      </c>
      <c r="C471" s="64"/>
      <c r="D471" s="5">
        <v>40000</v>
      </c>
      <c r="E471" s="5">
        <v>20000</v>
      </c>
      <c r="F471" s="5">
        <f>F472+F475</f>
        <v>0</v>
      </c>
      <c r="G471" s="60"/>
      <c r="H471" s="59">
        <f>F471/E471*100</f>
        <v>0</v>
      </c>
    </row>
    <row r="472" spans="1:8">
      <c r="A472" s="4">
        <v>323</v>
      </c>
      <c r="B472" s="61" t="s">
        <v>76</v>
      </c>
      <c r="C472" s="64"/>
      <c r="D472" s="5">
        <v>15000</v>
      </c>
      <c r="E472" s="5">
        <v>7500</v>
      </c>
      <c r="F472" s="5">
        <f>F473</f>
        <v>0</v>
      </c>
      <c r="G472" s="60"/>
      <c r="H472" s="90">
        <f>F472/E472*100</f>
        <v>0</v>
      </c>
    </row>
    <row r="473" spans="1:8">
      <c r="A473" s="115">
        <v>3233</v>
      </c>
      <c r="B473" s="116" t="s">
        <v>79</v>
      </c>
      <c r="C473" s="117"/>
      <c r="D473" s="118"/>
      <c r="E473" s="118"/>
      <c r="F473" s="118">
        <f>F474</f>
        <v>0</v>
      </c>
      <c r="G473" s="60"/>
      <c r="H473" s="59"/>
    </row>
    <row r="474" spans="1:8" s="68" customFormat="1">
      <c r="A474" s="66"/>
      <c r="B474" s="69"/>
      <c r="C474" s="70"/>
      <c r="D474" s="67"/>
      <c r="E474" s="67"/>
      <c r="F474" s="67">
        <v>0</v>
      </c>
      <c r="G474" s="71"/>
      <c r="H474" s="70"/>
    </row>
    <row r="475" spans="1:8" s="19" customFormat="1">
      <c r="A475" s="4">
        <v>329</v>
      </c>
      <c r="B475" s="61" t="s">
        <v>84</v>
      </c>
      <c r="C475" s="64"/>
      <c r="D475" s="5">
        <v>25000</v>
      </c>
      <c r="E475" s="5">
        <v>12500</v>
      </c>
      <c r="F475" s="5">
        <f>F476</f>
        <v>0</v>
      </c>
      <c r="G475" s="60"/>
      <c r="H475" s="64">
        <f>F475/E475*100</f>
        <v>0</v>
      </c>
    </row>
    <row r="476" spans="1:8" s="19" customFormat="1">
      <c r="A476" s="136">
        <v>3299</v>
      </c>
      <c r="B476" s="137" t="s">
        <v>84</v>
      </c>
      <c r="C476" s="138"/>
      <c r="D476" s="139">
        <v>25000</v>
      </c>
      <c r="E476" s="139">
        <v>12500</v>
      </c>
      <c r="F476" s="139">
        <f>F477</f>
        <v>0</v>
      </c>
      <c r="G476" s="60"/>
      <c r="H476" s="64"/>
    </row>
    <row r="477" spans="1:8" s="68" customFormat="1">
      <c r="A477" s="66"/>
      <c r="B477" s="69"/>
      <c r="C477" s="70"/>
      <c r="D477" s="67"/>
      <c r="E477" s="67"/>
      <c r="F477" s="67"/>
      <c r="G477" s="71"/>
      <c r="H477" s="70"/>
    </row>
    <row r="478" spans="1:8" ht="30">
      <c r="A478" s="1" t="s">
        <v>124</v>
      </c>
      <c r="B478" s="154" t="s">
        <v>125</v>
      </c>
      <c r="C478" s="155"/>
      <c r="D478" s="2" t="s">
        <v>235</v>
      </c>
      <c r="E478" s="2" t="s">
        <v>219</v>
      </c>
      <c r="F478" s="2" t="s">
        <v>220</v>
      </c>
      <c r="G478" s="154" t="s">
        <v>126</v>
      </c>
      <c r="H478" s="155"/>
    </row>
    <row r="479" spans="1:8">
      <c r="A479" s="3">
        <v>1</v>
      </c>
      <c r="B479" s="156">
        <v>2</v>
      </c>
      <c r="C479" s="157"/>
      <c r="D479" s="3">
        <v>3</v>
      </c>
      <c r="E479" s="3">
        <v>4</v>
      </c>
      <c r="F479" s="3">
        <v>5</v>
      </c>
      <c r="G479" s="156">
        <v>6</v>
      </c>
      <c r="H479" s="157"/>
    </row>
    <row r="480" spans="1:8">
      <c r="A480" s="4">
        <v>38</v>
      </c>
      <c r="B480" s="144" t="s">
        <v>99</v>
      </c>
      <c r="C480" s="152"/>
      <c r="D480" s="5">
        <v>107000</v>
      </c>
      <c r="E480" s="5">
        <v>53500</v>
      </c>
      <c r="F480" s="5">
        <f>F481</f>
        <v>56700</v>
      </c>
      <c r="G480" s="146">
        <f>F480/E480*100</f>
        <v>105.98130841121495</v>
      </c>
      <c r="H480" s="145"/>
    </row>
    <row r="481" spans="1:8">
      <c r="A481" s="4">
        <v>381</v>
      </c>
      <c r="B481" s="144" t="s">
        <v>100</v>
      </c>
      <c r="C481" s="152"/>
      <c r="D481" s="5">
        <v>107000</v>
      </c>
      <c r="E481" s="5">
        <v>53500</v>
      </c>
      <c r="F481" s="5">
        <f>F482</f>
        <v>56700</v>
      </c>
      <c r="G481" s="146">
        <f>F481/E481*100</f>
        <v>105.98130841121495</v>
      </c>
      <c r="H481" s="145"/>
    </row>
    <row r="482" spans="1:8">
      <c r="A482" s="6">
        <v>3811</v>
      </c>
      <c r="B482" s="153" t="s">
        <v>101</v>
      </c>
      <c r="C482" s="145"/>
      <c r="D482" s="7"/>
      <c r="E482" s="7"/>
      <c r="F482" s="7">
        <v>56700</v>
      </c>
      <c r="G482" s="146"/>
      <c r="H482" s="145"/>
    </row>
    <row r="483" spans="1:8">
      <c r="A483" s="3"/>
      <c r="B483" s="77"/>
      <c r="C483" s="78"/>
      <c r="D483" s="3"/>
      <c r="E483" s="3"/>
      <c r="F483" s="3"/>
      <c r="G483" s="77"/>
      <c r="H483" s="78"/>
    </row>
    <row r="484" spans="1:8">
      <c r="A484" s="4"/>
      <c r="B484" s="144" t="s">
        <v>208</v>
      </c>
      <c r="C484" s="145"/>
      <c r="D484" s="5">
        <v>187000</v>
      </c>
      <c r="E484" s="5">
        <v>93500</v>
      </c>
      <c r="F484" s="5">
        <f t="shared" ref="F484:F487" si="24">F485</f>
        <v>121500</v>
      </c>
      <c r="G484" s="146">
        <f>F484/E484*100</f>
        <v>129.94652406417114</v>
      </c>
      <c r="H484" s="145"/>
    </row>
    <row r="485" spans="1:8">
      <c r="A485" s="4"/>
      <c r="B485" s="144" t="s">
        <v>209</v>
      </c>
      <c r="C485" s="145"/>
      <c r="D485" s="5">
        <v>187000</v>
      </c>
      <c r="E485" s="5">
        <v>93500</v>
      </c>
      <c r="F485" s="5">
        <f>F487</f>
        <v>121500</v>
      </c>
      <c r="G485" s="146">
        <f>F485/E485*100</f>
        <v>129.94652406417114</v>
      </c>
      <c r="H485" s="145"/>
    </row>
    <row r="486" spans="1:8">
      <c r="A486" s="4"/>
      <c r="B486" s="105" t="s">
        <v>254</v>
      </c>
      <c r="C486" s="106"/>
      <c r="D486" s="5"/>
      <c r="E486" s="5"/>
      <c r="F486" s="5"/>
      <c r="G486" s="107"/>
      <c r="H486" s="106"/>
    </row>
    <row r="487" spans="1:8">
      <c r="A487" s="4">
        <v>3</v>
      </c>
      <c r="B487" s="144" t="s">
        <v>5</v>
      </c>
      <c r="C487" s="145"/>
      <c r="D487" s="5">
        <v>187000</v>
      </c>
      <c r="E487" s="5">
        <v>93500</v>
      </c>
      <c r="F487" s="5">
        <f t="shared" si="24"/>
        <v>121500</v>
      </c>
      <c r="G487" s="146">
        <f>F487/E487*100</f>
        <v>129.94652406417114</v>
      </c>
      <c r="H487" s="145"/>
    </row>
    <row r="488" spans="1:8">
      <c r="A488" s="4">
        <v>38</v>
      </c>
      <c r="B488" s="144" t="s">
        <v>99</v>
      </c>
      <c r="C488" s="145"/>
      <c r="D488" s="5">
        <v>187000</v>
      </c>
      <c r="E488" s="5">
        <v>93500</v>
      </c>
      <c r="F488" s="5">
        <f>F489+F491</f>
        <v>121500</v>
      </c>
      <c r="G488" s="146">
        <f>F488/E488*100</f>
        <v>129.94652406417114</v>
      </c>
      <c r="H488" s="145"/>
    </row>
    <row r="489" spans="1:8" ht="16.5" customHeight="1">
      <c r="A489" s="4">
        <v>381</v>
      </c>
      <c r="B489" s="144" t="s">
        <v>100</v>
      </c>
      <c r="C489" s="145"/>
      <c r="D489" s="5">
        <v>137000</v>
      </c>
      <c r="E489" s="5">
        <v>68500</v>
      </c>
      <c r="F489" s="5">
        <f>F490</f>
        <v>71500</v>
      </c>
      <c r="G489" s="146">
        <f>F489/E489*100</f>
        <v>104.37956204379562</v>
      </c>
      <c r="H489" s="145"/>
    </row>
    <row r="490" spans="1:8">
      <c r="A490" s="6">
        <v>3811</v>
      </c>
      <c r="B490" s="153" t="s">
        <v>101</v>
      </c>
      <c r="C490" s="145"/>
      <c r="D490" s="5"/>
      <c r="E490" s="5"/>
      <c r="F490" s="27">
        <v>71500</v>
      </c>
      <c r="G490" s="146"/>
      <c r="H490" s="145"/>
    </row>
    <row r="491" spans="1:8" ht="16.5" customHeight="1">
      <c r="A491" s="4">
        <v>382</v>
      </c>
      <c r="B491" s="144" t="s">
        <v>169</v>
      </c>
      <c r="C491" s="145"/>
      <c r="D491" s="5">
        <v>50000</v>
      </c>
      <c r="E491" s="5">
        <v>25000</v>
      </c>
      <c r="F491" s="5">
        <f>F492</f>
        <v>50000</v>
      </c>
      <c r="G491" s="146">
        <f>F491/E491*100</f>
        <v>200</v>
      </c>
      <c r="H491" s="145"/>
    </row>
    <row r="492" spans="1:8">
      <c r="A492" s="6">
        <v>3821</v>
      </c>
      <c r="B492" s="153" t="s">
        <v>210</v>
      </c>
      <c r="C492" s="145"/>
      <c r="D492" s="5"/>
      <c r="E492" s="5"/>
      <c r="F492" s="27">
        <v>50000</v>
      </c>
      <c r="G492" s="146"/>
      <c r="H492" s="145"/>
    </row>
    <row r="493" spans="1:8">
      <c r="A493" s="6"/>
      <c r="B493" s="153"/>
      <c r="C493" s="145"/>
      <c r="D493" s="5"/>
      <c r="E493" s="5"/>
      <c r="F493" s="5"/>
      <c r="G493" s="146"/>
      <c r="H493" s="145"/>
    </row>
    <row r="494" spans="1:8">
      <c r="A494" s="4"/>
      <c r="B494" s="144" t="s">
        <v>211</v>
      </c>
      <c r="C494" s="152"/>
      <c r="D494" s="5">
        <v>100000</v>
      </c>
      <c r="E494" s="5">
        <f>E495</f>
        <v>50000</v>
      </c>
      <c r="F494" s="5">
        <f>F495</f>
        <v>46969.99</v>
      </c>
      <c r="G494" s="146">
        <f>F494/E494*100</f>
        <v>93.939980000000006</v>
      </c>
      <c r="H494" s="145"/>
    </row>
    <row r="495" spans="1:8">
      <c r="A495" s="4"/>
      <c r="B495" s="144" t="s">
        <v>212</v>
      </c>
      <c r="C495" s="152"/>
      <c r="D495" s="5">
        <v>100000</v>
      </c>
      <c r="E495" s="5">
        <f>E497</f>
        <v>50000</v>
      </c>
      <c r="F495" s="5">
        <f>F497</f>
        <v>46969.99</v>
      </c>
      <c r="G495" s="146">
        <f>F495/E495*100</f>
        <v>93.939980000000006</v>
      </c>
      <c r="H495" s="145"/>
    </row>
    <row r="496" spans="1:8">
      <c r="A496" s="4"/>
      <c r="B496" s="105" t="s">
        <v>255</v>
      </c>
      <c r="C496" s="108"/>
      <c r="D496" s="5"/>
      <c r="E496" s="5"/>
      <c r="F496" s="5"/>
      <c r="G496" s="107"/>
      <c r="H496" s="106"/>
    </row>
    <row r="497" spans="1:8">
      <c r="A497" s="4">
        <v>3</v>
      </c>
      <c r="B497" s="144" t="s">
        <v>5</v>
      </c>
      <c r="C497" s="152"/>
      <c r="D497" s="5">
        <v>100000</v>
      </c>
      <c r="E497" s="5">
        <v>50000</v>
      </c>
      <c r="F497" s="5">
        <f>F498</f>
        <v>46969.99</v>
      </c>
      <c r="G497" s="146">
        <f>F497/E497*100</f>
        <v>93.939980000000006</v>
      </c>
      <c r="H497" s="145"/>
    </row>
    <row r="498" spans="1:8">
      <c r="A498" s="4">
        <v>38</v>
      </c>
      <c r="B498" s="144" t="s">
        <v>99</v>
      </c>
      <c r="C498" s="152"/>
      <c r="D498" s="5">
        <v>100000</v>
      </c>
      <c r="E498" s="5">
        <v>50000</v>
      </c>
      <c r="F498" s="5">
        <f>F499</f>
        <v>46969.99</v>
      </c>
      <c r="G498" s="146">
        <f>F498/E498*100</f>
        <v>93.939980000000006</v>
      </c>
      <c r="H498" s="145"/>
    </row>
    <row r="499" spans="1:8">
      <c r="A499" s="4">
        <v>382</v>
      </c>
      <c r="B499" s="144" t="s">
        <v>169</v>
      </c>
      <c r="C499" s="145"/>
      <c r="D499" s="5">
        <v>100000</v>
      </c>
      <c r="E499" s="5">
        <v>50000</v>
      </c>
      <c r="F499" s="5">
        <f>F500</f>
        <v>46969.99</v>
      </c>
      <c r="G499" s="146">
        <f>F499/E499*100</f>
        <v>93.939980000000006</v>
      </c>
      <c r="H499" s="145"/>
    </row>
    <row r="500" spans="1:8">
      <c r="A500" s="23">
        <v>3821</v>
      </c>
      <c r="B500" s="149" t="s">
        <v>170</v>
      </c>
      <c r="C500" s="148"/>
      <c r="D500" s="24"/>
      <c r="E500" s="24"/>
      <c r="F500" s="24">
        <v>46969.99</v>
      </c>
      <c r="G500" s="146"/>
      <c r="H500" s="145"/>
    </row>
    <row r="501" spans="1:8">
      <c r="A501" s="21"/>
      <c r="B501" s="171"/>
      <c r="C501" s="145"/>
      <c r="D501" s="22"/>
      <c r="E501" s="22"/>
      <c r="F501" s="22"/>
      <c r="G501" s="146"/>
      <c r="H501" s="145"/>
    </row>
    <row r="502" spans="1:8">
      <c r="A502" s="92"/>
      <c r="B502" s="93"/>
      <c r="C502" s="25"/>
      <c r="D502" s="94"/>
      <c r="E502" s="94"/>
      <c r="F502" s="94"/>
      <c r="G502" s="95"/>
      <c r="H502" s="25"/>
    </row>
    <row r="503" spans="1:8" s="19" customFormat="1">
      <c r="A503" s="97"/>
      <c r="B503" s="96"/>
      <c r="C503" s="96"/>
      <c r="D503" s="10"/>
      <c r="E503" s="10"/>
      <c r="F503" s="10"/>
      <c r="G503" s="95"/>
      <c r="H503" s="96"/>
    </row>
    <row r="504" spans="1:8">
      <c r="A504" s="173" t="s">
        <v>148</v>
      </c>
      <c r="B504" s="173"/>
      <c r="C504" s="173"/>
      <c r="D504" s="173"/>
      <c r="E504" s="173"/>
      <c r="F504" s="173"/>
      <c r="G504" s="173"/>
      <c r="H504" s="173"/>
    </row>
    <row r="506" spans="1:8">
      <c r="B506" t="s">
        <v>275</v>
      </c>
    </row>
    <row r="507" spans="1:8">
      <c r="A507" t="s">
        <v>276</v>
      </c>
    </row>
    <row r="508" spans="1:8" s="19" customFormat="1">
      <c r="A508" s="18"/>
    </row>
    <row r="509" spans="1:8" s="43" customFormat="1">
      <c r="A509" s="173" t="s">
        <v>149</v>
      </c>
      <c r="B509" s="173"/>
      <c r="C509" s="173"/>
      <c r="D509" s="173"/>
      <c r="E509" s="173"/>
      <c r="F509" s="173"/>
      <c r="G509" s="173"/>
      <c r="H509" s="173"/>
    </row>
    <row r="511" spans="1:8">
      <c r="B511" t="s">
        <v>277</v>
      </c>
    </row>
    <row r="512" spans="1:8" s="19" customFormat="1">
      <c r="A512" s="140" t="s">
        <v>278</v>
      </c>
    </row>
    <row r="513" spans="1:8">
      <c r="A513" s="174" t="s">
        <v>279</v>
      </c>
      <c r="B513" s="174"/>
      <c r="C513" s="174"/>
      <c r="D513" s="174"/>
      <c r="E513" s="174"/>
      <c r="F513" s="174"/>
      <c r="G513" s="174"/>
      <c r="H513" s="174"/>
    </row>
    <row r="515" spans="1:8">
      <c r="A515" s="150" t="s">
        <v>280</v>
      </c>
      <c r="B515" s="150"/>
      <c r="C515" s="150"/>
      <c r="D515" s="150"/>
      <c r="E515" s="150"/>
      <c r="F515" s="150"/>
      <c r="G515" s="150"/>
      <c r="H515" s="150"/>
    </row>
    <row r="517" spans="1:8" s="19" customFormat="1">
      <c r="A517" s="140"/>
      <c r="B517" s="141" t="s">
        <v>281</v>
      </c>
    </row>
    <row r="518" spans="1:8">
      <c r="A518" s="151"/>
      <c r="B518" s="151"/>
      <c r="C518" s="151"/>
      <c r="D518" s="151"/>
      <c r="E518" s="151"/>
      <c r="F518" s="151"/>
      <c r="G518" s="151"/>
      <c r="H518" s="151"/>
    </row>
    <row r="519" spans="1:8">
      <c r="A519" s="151" t="s">
        <v>150</v>
      </c>
      <c r="B519" s="151"/>
      <c r="C519" s="151"/>
      <c r="D519" s="151"/>
      <c r="E519" s="151"/>
      <c r="F519" s="151"/>
      <c r="G519" s="151"/>
      <c r="H519" s="151"/>
    </row>
    <row r="520" spans="1:8">
      <c r="A520" s="151" t="s">
        <v>214</v>
      </c>
      <c r="B520" s="151"/>
      <c r="C520" s="151"/>
      <c r="D520" s="151"/>
      <c r="E520" s="151"/>
      <c r="F520" s="151"/>
      <c r="G520" s="151"/>
      <c r="H520" s="151"/>
    </row>
    <row r="522" spans="1:8">
      <c r="A522" t="s">
        <v>282</v>
      </c>
    </row>
    <row r="523" spans="1:8">
      <c r="A523" t="s">
        <v>283</v>
      </c>
    </row>
    <row r="524" spans="1:8">
      <c r="A524" t="s">
        <v>266</v>
      </c>
    </row>
    <row r="526" spans="1:8">
      <c r="F526" s="130" t="s">
        <v>152</v>
      </c>
    </row>
    <row r="527" spans="1:8">
      <c r="F527" s="143" t="s">
        <v>290</v>
      </c>
    </row>
    <row r="530" spans="3:3">
      <c r="C530" s="89"/>
    </row>
    <row r="545" spans="1:8" s="19" customFormat="1">
      <c r="A545" s="18"/>
    </row>
    <row r="546" spans="1:8">
      <c r="C546" s="89"/>
    </row>
    <row r="550" spans="1:8">
      <c r="A550" s="151"/>
      <c r="B550" s="151"/>
      <c r="C550" s="151"/>
      <c r="D550" s="151"/>
      <c r="E550" s="151"/>
      <c r="F550" s="151"/>
      <c r="G550" s="151"/>
      <c r="H550" s="151"/>
    </row>
    <row r="551" spans="1:8">
      <c r="A551" s="151"/>
      <c r="B551" s="151"/>
      <c r="C551" s="151"/>
      <c r="D551" s="151"/>
      <c r="E551" s="151"/>
      <c r="F551" s="151"/>
      <c r="G551" s="151"/>
      <c r="H551" s="151"/>
    </row>
    <row r="557" spans="1:8">
      <c r="G557" s="122"/>
      <c r="H557" s="99"/>
    </row>
  </sheetData>
  <mergeCells count="432">
    <mergeCell ref="B397:C397"/>
    <mergeCell ref="G397:H397"/>
    <mergeCell ref="B489:C489"/>
    <mergeCell ref="G489:H489"/>
    <mergeCell ref="B369:C369"/>
    <mergeCell ref="G369:H369"/>
    <mergeCell ref="B370:C370"/>
    <mergeCell ref="G370:H370"/>
    <mergeCell ref="B413:C413"/>
    <mergeCell ref="G413:H413"/>
    <mergeCell ref="B414:C414"/>
    <mergeCell ref="G414:H414"/>
    <mergeCell ref="B447:C447"/>
    <mergeCell ref="G447:H447"/>
    <mergeCell ref="B437:C437"/>
    <mergeCell ref="G437:H437"/>
    <mergeCell ref="B438:C438"/>
    <mergeCell ref="G438:H438"/>
    <mergeCell ref="B439:C439"/>
    <mergeCell ref="G439:H439"/>
    <mergeCell ref="B440:C440"/>
    <mergeCell ref="G440:H440"/>
    <mergeCell ref="B441:C441"/>
    <mergeCell ref="G441:H441"/>
    <mergeCell ref="B395:C395"/>
    <mergeCell ref="G395:H395"/>
    <mergeCell ref="A550:H550"/>
    <mergeCell ref="A551:H551"/>
    <mergeCell ref="A509:H509"/>
    <mergeCell ref="A504:H504"/>
    <mergeCell ref="A513:H513"/>
    <mergeCell ref="A518:H518"/>
    <mergeCell ref="B497:C497"/>
    <mergeCell ref="G497:H497"/>
    <mergeCell ref="B498:C498"/>
    <mergeCell ref="G498:H498"/>
    <mergeCell ref="B499:C499"/>
    <mergeCell ref="G499:H499"/>
    <mergeCell ref="B500:C500"/>
    <mergeCell ref="G500:H500"/>
    <mergeCell ref="B501:C501"/>
    <mergeCell ref="G501:H501"/>
    <mergeCell ref="B490:C490"/>
    <mergeCell ref="G490:H490"/>
    <mergeCell ref="B493:C493"/>
    <mergeCell ref="G493:H493"/>
    <mergeCell ref="B494:C494"/>
    <mergeCell ref="G494:H494"/>
    <mergeCell ref="B495:C495"/>
    <mergeCell ref="G495:H495"/>
    <mergeCell ref="B491:C491"/>
    <mergeCell ref="G491:H491"/>
    <mergeCell ref="B492:C492"/>
    <mergeCell ref="G492:H492"/>
    <mergeCell ref="B484:C484"/>
    <mergeCell ref="G484:H484"/>
    <mergeCell ref="B485:C485"/>
    <mergeCell ref="G485:H485"/>
    <mergeCell ref="B487:C487"/>
    <mergeCell ref="G487:H487"/>
    <mergeCell ref="B488:C488"/>
    <mergeCell ref="G488:H488"/>
    <mergeCell ref="B470:C470"/>
    <mergeCell ref="G470:H470"/>
    <mergeCell ref="B480:C480"/>
    <mergeCell ref="G480:H480"/>
    <mergeCell ref="B481:C481"/>
    <mergeCell ref="G481:H481"/>
    <mergeCell ref="B482:C482"/>
    <mergeCell ref="G482:H482"/>
    <mergeCell ref="B478:C478"/>
    <mergeCell ref="G478:H478"/>
    <mergeCell ref="B479:C479"/>
    <mergeCell ref="G479:H479"/>
    <mergeCell ref="B463:C463"/>
    <mergeCell ref="G463:H463"/>
    <mergeCell ref="B465:C465"/>
    <mergeCell ref="G465:H465"/>
    <mergeCell ref="B466:C466"/>
    <mergeCell ref="G466:H466"/>
    <mergeCell ref="B467:C467"/>
    <mergeCell ref="G467:H467"/>
    <mergeCell ref="B468:C468"/>
    <mergeCell ref="G468:H468"/>
    <mergeCell ref="B458:C458"/>
    <mergeCell ref="G458:H458"/>
    <mergeCell ref="B460:C460"/>
    <mergeCell ref="G460:H460"/>
    <mergeCell ref="B461:C461"/>
    <mergeCell ref="G461:H461"/>
    <mergeCell ref="B462:C462"/>
    <mergeCell ref="G462:H462"/>
    <mergeCell ref="B451:C451"/>
    <mergeCell ref="G451:H451"/>
    <mergeCell ref="B453:C453"/>
    <mergeCell ref="G453:H453"/>
    <mergeCell ref="B454:C454"/>
    <mergeCell ref="G454:H454"/>
    <mergeCell ref="B455:C455"/>
    <mergeCell ref="G455:H455"/>
    <mergeCell ref="B456:C456"/>
    <mergeCell ref="G456:H456"/>
    <mergeCell ref="B400:C400"/>
    <mergeCell ref="G400:H400"/>
    <mergeCell ref="B449:C449"/>
    <mergeCell ref="G449:H449"/>
    <mergeCell ref="B450:C450"/>
    <mergeCell ref="G450:H450"/>
    <mergeCell ref="B442:C442"/>
    <mergeCell ref="G442:H442"/>
    <mergeCell ref="B444:C444"/>
    <mergeCell ref="G444:H444"/>
    <mergeCell ref="B445:C445"/>
    <mergeCell ref="G445:H445"/>
    <mergeCell ref="B446:C446"/>
    <mergeCell ref="G446:H446"/>
    <mergeCell ref="B448:C448"/>
    <mergeCell ref="G448:H448"/>
    <mergeCell ref="B401:C401"/>
    <mergeCell ref="G401:H401"/>
    <mergeCell ref="B416:C416"/>
    <mergeCell ref="G416:H416"/>
    <mergeCell ref="B405:C405"/>
    <mergeCell ref="G405:H405"/>
    <mergeCell ref="B308:C308"/>
    <mergeCell ref="G308:H308"/>
    <mergeCell ref="B309:C309"/>
    <mergeCell ref="G309:H309"/>
    <mergeCell ref="G301:H301"/>
    <mergeCell ref="B292:C292"/>
    <mergeCell ref="G292:H292"/>
    <mergeCell ref="B296:C296"/>
    <mergeCell ref="B411:C411"/>
    <mergeCell ref="G411:H411"/>
    <mergeCell ref="B372:C372"/>
    <mergeCell ref="G372:H372"/>
    <mergeCell ref="B349:C349"/>
    <mergeCell ref="G349:H349"/>
    <mergeCell ref="G296:H296"/>
    <mergeCell ref="B297:C297"/>
    <mergeCell ref="G297:H297"/>
    <mergeCell ref="B314:C314"/>
    <mergeCell ref="G314:H314"/>
    <mergeCell ref="B315:C315"/>
    <mergeCell ref="G315:H315"/>
    <mergeCell ref="B316:C316"/>
    <mergeCell ref="G316:H316"/>
    <mergeCell ref="B317:C317"/>
    <mergeCell ref="B368:C368"/>
    <mergeCell ref="G368:H368"/>
    <mergeCell ref="B364:C364"/>
    <mergeCell ref="G364:H364"/>
    <mergeCell ref="B366:C366"/>
    <mergeCell ref="G366:H366"/>
    <mergeCell ref="B367:C367"/>
    <mergeCell ref="G367:H367"/>
    <mergeCell ref="B310:C310"/>
    <mergeCell ref="G310:H310"/>
    <mergeCell ref="B313:C313"/>
    <mergeCell ref="G313:H313"/>
    <mergeCell ref="G317:H317"/>
    <mergeCell ref="B325:C325"/>
    <mergeCell ref="G325:H325"/>
    <mergeCell ref="B326:C326"/>
    <mergeCell ref="G326:H326"/>
    <mergeCell ref="B327:C327"/>
    <mergeCell ref="G327:H327"/>
    <mergeCell ref="B328:C328"/>
    <mergeCell ref="G328:H328"/>
    <mergeCell ref="B318:C318"/>
    <mergeCell ref="G318:H318"/>
    <mergeCell ref="B319:C319"/>
    <mergeCell ref="G226:H226"/>
    <mergeCell ref="G227:H227"/>
    <mergeCell ref="B227:C227"/>
    <mergeCell ref="G225:H225"/>
    <mergeCell ref="G220:H220"/>
    <mergeCell ref="B223:C223"/>
    <mergeCell ref="B224:C224"/>
    <mergeCell ref="B226:C226"/>
    <mergeCell ref="B229:C229"/>
    <mergeCell ref="G229:H229"/>
    <mergeCell ref="G281:H281"/>
    <mergeCell ref="B282:C282"/>
    <mergeCell ref="G282:H282"/>
    <mergeCell ref="B283:C283"/>
    <mergeCell ref="G283:H283"/>
    <mergeCell ref="B284:C284"/>
    <mergeCell ref="G284:H284"/>
    <mergeCell ref="B228:C228"/>
    <mergeCell ref="G228:H228"/>
    <mergeCell ref="B230:C230"/>
    <mergeCell ref="G230:H230"/>
    <mergeCell ref="B232:C232"/>
    <mergeCell ref="G232:H232"/>
    <mergeCell ref="B233:C233"/>
    <mergeCell ref="G233:H233"/>
    <mergeCell ref="B234:C234"/>
    <mergeCell ref="G234:H234"/>
    <mergeCell ref="B235:C235"/>
    <mergeCell ref="G235:H235"/>
    <mergeCell ref="B239:C239"/>
    <mergeCell ref="G239:H239"/>
    <mergeCell ref="B240:C240"/>
    <mergeCell ref="G240:H240"/>
    <mergeCell ref="B273:C273"/>
    <mergeCell ref="B214:C214"/>
    <mergeCell ref="B215:C215"/>
    <mergeCell ref="B216:C216"/>
    <mergeCell ref="B219:C219"/>
    <mergeCell ref="B220:C220"/>
    <mergeCell ref="B225:C225"/>
    <mergeCell ref="A4:H4"/>
    <mergeCell ref="A184:H184"/>
    <mergeCell ref="A193:C193"/>
    <mergeCell ref="A194:C194"/>
    <mergeCell ref="A35:H35"/>
    <mergeCell ref="A195:C195"/>
    <mergeCell ref="G193:H193"/>
    <mergeCell ref="B212:C212"/>
    <mergeCell ref="B213:C213"/>
    <mergeCell ref="G212:H212"/>
    <mergeCell ref="G213:H213"/>
    <mergeCell ref="G214:H214"/>
    <mergeCell ref="G215:H215"/>
    <mergeCell ref="G216:H216"/>
    <mergeCell ref="G219:H219"/>
    <mergeCell ref="G223:H223"/>
    <mergeCell ref="G224:H224"/>
    <mergeCell ref="A5:H5"/>
    <mergeCell ref="B353:C353"/>
    <mergeCell ref="G353:H353"/>
    <mergeCell ref="B354:C354"/>
    <mergeCell ref="G354:H354"/>
    <mergeCell ref="B286:C286"/>
    <mergeCell ref="G351:H351"/>
    <mergeCell ref="G352:H352"/>
    <mergeCell ref="B351:C351"/>
    <mergeCell ref="B352:C352"/>
    <mergeCell ref="B350:C350"/>
    <mergeCell ref="G350:H350"/>
    <mergeCell ref="G288:H288"/>
    <mergeCell ref="G322:H322"/>
    <mergeCell ref="B323:C323"/>
    <mergeCell ref="G323:H323"/>
    <mergeCell ref="B333:C333"/>
    <mergeCell ref="G333:H333"/>
    <mergeCell ref="B335:C335"/>
    <mergeCell ref="G335:H335"/>
    <mergeCell ref="B336:C336"/>
    <mergeCell ref="G336:H336"/>
    <mergeCell ref="B337:C337"/>
    <mergeCell ref="G337:H337"/>
    <mergeCell ref="B330:C330"/>
    <mergeCell ref="G273:H273"/>
    <mergeCell ref="B250:C250"/>
    <mergeCell ref="G250:H250"/>
    <mergeCell ref="B251:C251"/>
    <mergeCell ref="G251:H251"/>
    <mergeCell ref="B252:C252"/>
    <mergeCell ref="G252:H252"/>
    <mergeCell ref="B247:C247"/>
    <mergeCell ref="G247:H247"/>
    <mergeCell ref="B248:C248"/>
    <mergeCell ref="G248:H248"/>
    <mergeCell ref="B249:C249"/>
    <mergeCell ref="G249:H249"/>
    <mergeCell ref="B253:C253"/>
    <mergeCell ref="G253:H253"/>
    <mergeCell ref="B255:C255"/>
    <mergeCell ref="G255:H255"/>
    <mergeCell ref="B256:C256"/>
    <mergeCell ref="G256:H256"/>
    <mergeCell ref="B263:C263"/>
    <mergeCell ref="B267:C267"/>
    <mergeCell ref="G267:H267"/>
    <mergeCell ref="B259:C259"/>
    <mergeCell ref="G259:H259"/>
    <mergeCell ref="B243:C243"/>
    <mergeCell ref="G243:H243"/>
    <mergeCell ref="B244:C244"/>
    <mergeCell ref="G244:H244"/>
    <mergeCell ref="B245:C245"/>
    <mergeCell ref="G245:H245"/>
    <mergeCell ref="B241:C241"/>
    <mergeCell ref="G241:H241"/>
    <mergeCell ref="B242:C242"/>
    <mergeCell ref="G242:H242"/>
    <mergeCell ref="B365:C365"/>
    <mergeCell ref="G365:H365"/>
    <mergeCell ref="B302:C302"/>
    <mergeCell ref="G302:H302"/>
    <mergeCell ref="B270:C270"/>
    <mergeCell ref="G270:H270"/>
    <mergeCell ref="B271:C271"/>
    <mergeCell ref="G271:H271"/>
    <mergeCell ref="B278:C278"/>
    <mergeCell ref="B307:C307"/>
    <mergeCell ref="G307:H307"/>
    <mergeCell ref="B274:C274"/>
    <mergeCell ref="G274:H274"/>
    <mergeCell ref="B272:C272"/>
    <mergeCell ref="G272:H272"/>
    <mergeCell ref="B293:C293"/>
    <mergeCell ref="G293:H293"/>
    <mergeCell ref="B299:C299"/>
    <mergeCell ref="G299:H299"/>
    <mergeCell ref="B301:C301"/>
    <mergeCell ref="G319:H319"/>
    <mergeCell ref="B320:C320"/>
    <mergeCell ref="G320:H320"/>
    <mergeCell ref="B322:C322"/>
    <mergeCell ref="B260:C260"/>
    <mergeCell ref="G260:H260"/>
    <mergeCell ref="B261:C261"/>
    <mergeCell ref="G261:H261"/>
    <mergeCell ref="B266:C266"/>
    <mergeCell ref="G266:H266"/>
    <mergeCell ref="B257:C257"/>
    <mergeCell ref="G257:H257"/>
    <mergeCell ref="G263:H263"/>
    <mergeCell ref="B264:C264"/>
    <mergeCell ref="G264:H264"/>
    <mergeCell ref="B258:C258"/>
    <mergeCell ref="G258:H258"/>
    <mergeCell ref="B269:C269"/>
    <mergeCell ref="G269:H269"/>
    <mergeCell ref="B268:C268"/>
    <mergeCell ref="G268:H268"/>
    <mergeCell ref="B303:C303"/>
    <mergeCell ref="G303:H303"/>
    <mergeCell ref="B304:C304"/>
    <mergeCell ref="G304:H304"/>
    <mergeCell ref="G278:H278"/>
    <mergeCell ref="B279:C279"/>
    <mergeCell ref="G286:H286"/>
    <mergeCell ref="B288:C288"/>
    <mergeCell ref="B289:C289"/>
    <mergeCell ref="G289:H289"/>
    <mergeCell ref="B291:C291"/>
    <mergeCell ref="G291:H291"/>
    <mergeCell ref="B290:C290"/>
    <mergeCell ref="G290:H290"/>
    <mergeCell ref="G279:H279"/>
    <mergeCell ref="B280:C280"/>
    <mergeCell ref="G280:H280"/>
    <mergeCell ref="B275:C275"/>
    <mergeCell ref="G275:H275"/>
    <mergeCell ref="B281:C281"/>
    <mergeCell ref="G330:H330"/>
    <mergeCell ref="B331:C331"/>
    <mergeCell ref="G331:H331"/>
    <mergeCell ref="B338:C338"/>
    <mergeCell ref="G338:H338"/>
    <mergeCell ref="B339:C339"/>
    <mergeCell ref="G339:H339"/>
    <mergeCell ref="B340:C340"/>
    <mergeCell ref="G340:H340"/>
    <mergeCell ref="B341:C341"/>
    <mergeCell ref="G341:H341"/>
    <mergeCell ref="B342:C342"/>
    <mergeCell ref="G342:H342"/>
    <mergeCell ref="B343:C343"/>
    <mergeCell ref="G343:H343"/>
    <mergeCell ref="B344:C344"/>
    <mergeCell ref="G344:H344"/>
    <mergeCell ref="B345:C345"/>
    <mergeCell ref="G345:H345"/>
    <mergeCell ref="B373:C373"/>
    <mergeCell ref="G373:H373"/>
    <mergeCell ref="B374:C374"/>
    <mergeCell ref="G374:H374"/>
    <mergeCell ref="B375:C375"/>
    <mergeCell ref="G375:H375"/>
    <mergeCell ref="B376:C376"/>
    <mergeCell ref="G376:H376"/>
    <mergeCell ref="B386:C386"/>
    <mergeCell ref="G386:H386"/>
    <mergeCell ref="B378:C378"/>
    <mergeCell ref="G378:H378"/>
    <mergeCell ref="B379:C379"/>
    <mergeCell ref="G379:H379"/>
    <mergeCell ref="B383:C383"/>
    <mergeCell ref="G383:H383"/>
    <mergeCell ref="A519:H519"/>
    <mergeCell ref="A520:H520"/>
    <mergeCell ref="A8:H8"/>
    <mergeCell ref="B387:C387"/>
    <mergeCell ref="G387:H387"/>
    <mergeCell ref="B428:C428"/>
    <mergeCell ref="G428:H428"/>
    <mergeCell ref="B418:C418"/>
    <mergeCell ref="G418:H418"/>
    <mergeCell ref="B419:C419"/>
    <mergeCell ref="G419:H419"/>
    <mergeCell ref="B420:C420"/>
    <mergeCell ref="G420:H420"/>
    <mergeCell ref="B417:C417"/>
    <mergeCell ref="G417:H417"/>
    <mergeCell ref="B425:C425"/>
    <mergeCell ref="G425:H425"/>
    <mergeCell ref="B426:C426"/>
    <mergeCell ref="G426:H426"/>
    <mergeCell ref="B346:C346"/>
    <mergeCell ref="G346:H346"/>
    <mergeCell ref="B347:C347"/>
    <mergeCell ref="G347:H347"/>
    <mergeCell ref="B398:C398"/>
    <mergeCell ref="B427:C427"/>
    <mergeCell ref="G427:H427"/>
    <mergeCell ref="B388:C388"/>
    <mergeCell ref="G388:H388"/>
    <mergeCell ref="B384:C384"/>
    <mergeCell ref="G384:H384"/>
    <mergeCell ref="B385:C385"/>
    <mergeCell ref="G385:H385"/>
    <mergeCell ref="A515:H515"/>
    <mergeCell ref="G398:H398"/>
    <mergeCell ref="B415:C415"/>
    <mergeCell ref="G415:H415"/>
    <mergeCell ref="B406:C406"/>
    <mergeCell ref="G406:H406"/>
    <mergeCell ref="B407:C407"/>
    <mergeCell ref="G407:H407"/>
    <mergeCell ref="B408:C408"/>
    <mergeCell ref="G408:H408"/>
    <mergeCell ref="B409:C409"/>
    <mergeCell ref="G409:H409"/>
    <mergeCell ref="B410:C410"/>
    <mergeCell ref="G410:H410"/>
    <mergeCell ref="B399:C399"/>
    <mergeCell ref="G399:H39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2016-10-10T07:08:46Z</dcterms:modified>
</cp:coreProperties>
</file>