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2956" windowHeight="916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104" i="1" l="1"/>
  <c r="G292" i="1" l="1"/>
  <c r="G243" i="1"/>
  <c r="G196" i="1"/>
  <c r="F196" i="1"/>
  <c r="F1086" i="1"/>
  <c r="F296" i="1" l="1"/>
  <c r="F312" i="1"/>
  <c r="F311" i="1"/>
  <c r="F310" i="1"/>
  <c r="F309" i="1"/>
  <c r="F320" i="1"/>
  <c r="F321" i="1"/>
  <c r="F322" i="1"/>
  <c r="F323" i="1"/>
  <c r="F305" i="1" l="1"/>
  <c r="F299" i="1"/>
  <c r="F283" i="1"/>
  <c r="G343" i="1"/>
  <c r="F1134" i="1" l="1"/>
  <c r="F1133" i="1" s="1"/>
  <c r="F1132" i="1" s="1"/>
  <c r="F1131" i="1" s="1"/>
  <c r="F1130" i="1" s="1"/>
  <c r="F1129" i="1" s="1"/>
  <c r="F1128" i="1" s="1"/>
  <c r="E1133" i="1"/>
  <c r="E1132" i="1" s="1"/>
  <c r="E1131" i="1" s="1"/>
  <c r="E1130" i="1" s="1"/>
  <c r="E1129" i="1" s="1"/>
  <c r="E1128" i="1" s="1"/>
  <c r="D1133" i="1"/>
  <c r="D1132" i="1" s="1"/>
  <c r="D1131" i="1" s="1"/>
  <c r="D1130" i="1" s="1"/>
  <c r="D1129" i="1" s="1"/>
  <c r="D1128" i="1" s="1"/>
  <c r="E1126" i="1"/>
  <c r="D1124" i="1"/>
  <c r="F1124" i="1" s="1"/>
  <c r="F1123" i="1" s="1"/>
  <c r="F1122" i="1" s="1"/>
  <c r="F1121" i="1" s="1"/>
  <c r="F1120" i="1" s="1"/>
  <c r="F1119" i="1" s="1"/>
  <c r="F1118" i="1" s="1"/>
  <c r="B1124" i="1"/>
  <c r="A1124" i="1"/>
  <c r="E1123" i="1"/>
  <c r="E1122" i="1" s="1"/>
  <c r="E1121" i="1" s="1"/>
  <c r="E1120" i="1" s="1"/>
  <c r="E1119" i="1" s="1"/>
  <c r="E1118" i="1" s="1"/>
  <c r="D1123" i="1"/>
  <c r="D1122" i="1" s="1"/>
  <c r="D1121" i="1" s="1"/>
  <c r="D1120" i="1"/>
  <c r="D1119" i="1" s="1"/>
  <c r="D1118" i="1" s="1"/>
  <c r="F1115" i="1"/>
  <c r="F1114" i="1" s="1"/>
  <c r="F1113" i="1" s="1"/>
  <c r="F1112" i="1" s="1"/>
  <c r="F1111" i="1" s="1"/>
  <c r="F1110" i="1" s="1"/>
  <c r="F1109" i="1" s="1"/>
  <c r="F1108" i="1" s="1"/>
  <c r="F1107" i="1" s="1"/>
  <c r="E1115" i="1"/>
  <c r="E1114" i="1" s="1"/>
  <c r="E1113" i="1" s="1"/>
  <c r="D1115" i="1"/>
  <c r="D1114" i="1" s="1"/>
  <c r="D1113" i="1" s="1"/>
  <c r="D1112" i="1" s="1"/>
  <c r="D1111" i="1" s="1"/>
  <c r="D1110" i="1" s="1"/>
  <c r="D1109" i="1" s="1"/>
  <c r="D1108" i="1" s="1"/>
  <c r="D1107" i="1" s="1"/>
  <c r="E1111" i="1"/>
  <c r="E1110" i="1" s="1"/>
  <c r="E1109" i="1" s="1"/>
  <c r="F1105" i="1"/>
  <c r="F1104" i="1" s="1"/>
  <c r="F1103" i="1" s="1"/>
  <c r="F1102" i="1" s="1"/>
  <c r="F1101" i="1" s="1"/>
  <c r="F1100" i="1" s="1"/>
  <c r="E1104" i="1"/>
  <c r="E1103" i="1" s="1"/>
  <c r="E1102" i="1" s="1"/>
  <c r="E1101" i="1" s="1"/>
  <c r="E1100" i="1" s="1"/>
  <c r="D1104" i="1"/>
  <c r="D1103" i="1" s="1"/>
  <c r="D1102" i="1" s="1"/>
  <c r="D1101" i="1" s="1"/>
  <c r="D1100" i="1" s="1"/>
  <c r="F1098" i="1"/>
  <c r="F1097" i="1" s="1"/>
  <c r="F1096" i="1" s="1"/>
  <c r="F1095" i="1" s="1"/>
  <c r="E1097" i="1"/>
  <c r="E1096" i="1" s="1"/>
  <c r="E1095" i="1" s="1"/>
  <c r="F1094" i="1"/>
  <c r="F1093" i="1" s="1"/>
  <c r="F1092" i="1" s="1"/>
  <c r="F1091" i="1" s="1"/>
  <c r="F1090" i="1" s="1"/>
  <c r="F1089" i="1" s="1"/>
  <c r="E1093" i="1"/>
  <c r="E1092" i="1" s="1"/>
  <c r="E1091" i="1" s="1"/>
  <c r="E1090" i="1" s="1"/>
  <c r="D1093" i="1"/>
  <c r="D1092" i="1" s="1"/>
  <c r="D1091" i="1" s="1"/>
  <c r="D1090" i="1" s="1"/>
  <c r="D1089" i="1" s="1"/>
  <c r="F1085" i="1"/>
  <c r="F1084" i="1" s="1"/>
  <c r="F1083" i="1" s="1"/>
  <c r="E1084" i="1"/>
  <c r="E1083" i="1" s="1"/>
  <c r="E1080" i="1" s="1"/>
  <c r="E1081" i="1" s="1"/>
  <c r="D1084" i="1"/>
  <c r="D1083" i="1" s="1"/>
  <c r="D1082" i="1" s="1"/>
  <c r="F1078" i="1"/>
  <c r="F1077" i="1" s="1"/>
  <c r="F1076" i="1" s="1"/>
  <c r="F1075" i="1" s="1"/>
  <c r="F1074" i="1" s="1"/>
  <c r="F1073" i="1" s="1"/>
  <c r="E1077" i="1"/>
  <c r="E1076" i="1" s="1"/>
  <c r="E1075" i="1" s="1"/>
  <c r="E1074" i="1" s="1"/>
  <c r="E1073" i="1" s="1"/>
  <c r="D1077" i="1"/>
  <c r="D1076" i="1" s="1"/>
  <c r="D1075" i="1" s="1"/>
  <c r="D1074" i="1" s="1"/>
  <c r="D1073" i="1" s="1"/>
  <c r="F1071" i="1"/>
  <c r="F1070" i="1" s="1"/>
  <c r="F1069" i="1" s="1"/>
  <c r="F1068" i="1" s="1"/>
  <c r="F1067" i="1" s="1"/>
  <c r="F1066" i="1" s="1"/>
  <c r="E1070" i="1"/>
  <c r="E1069" i="1" s="1"/>
  <c r="E1068" i="1" s="1"/>
  <c r="E1067" i="1" s="1"/>
  <c r="E1066" i="1" s="1"/>
  <c r="D1070" i="1"/>
  <c r="D1069" i="1" s="1"/>
  <c r="D1068" i="1" s="1"/>
  <c r="D1067" i="1" s="1"/>
  <c r="D1066" i="1" s="1"/>
  <c r="F1064" i="1"/>
  <c r="F1063" i="1" s="1"/>
  <c r="F1062" i="1" s="1"/>
  <c r="F1061" i="1" s="1"/>
  <c r="F1060" i="1" s="1"/>
  <c r="F1059" i="1" s="1"/>
  <c r="E1063" i="1"/>
  <c r="E1062" i="1" s="1"/>
  <c r="E1061" i="1" s="1"/>
  <c r="E1060" i="1" s="1"/>
  <c r="E1059" i="1" s="1"/>
  <c r="D1063" i="1"/>
  <c r="D1062" i="1" s="1"/>
  <c r="D1061" i="1" s="1"/>
  <c r="D1060" i="1" s="1"/>
  <c r="D1059" i="1" s="1"/>
  <c r="F1057" i="1"/>
  <c r="F1056" i="1" s="1"/>
  <c r="F1055" i="1" s="1"/>
  <c r="F1054" i="1" s="1"/>
  <c r="E1056" i="1"/>
  <c r="E1055" i="1" s="1"/>
  <c r="E1054" i="1" s="1"/>
  <c r="D1056" i="1"/>
  <c r="D1055" i="1" s="1"/>
  <c r="D1054" i="1" s="1"/>
  <c r="F1053" i="1"/>
  <c r="E1052" i="1"/>
  <c r="D1052" i="1"/>
  <c r="D1051" i="1" s="1"/>
  <c r="D1050" i="1" s="1"/>
  <c r="F1046" i="1"/>
  <c r="F1045" i="1" s="1"/>
  <c r="F1044" i="1" s="1"/>
  <c r="F1043" i="1" s="1"/>
  <c r="F1042" i="1" s="1"/>
  <c r="F1041" i="1" s="1"/>
  <c r="E1045" i="1"/>
  <c r="E1044" i="1" s="1"/>
  <c r="E1043" i="1" s="1"/>
  <c r="E1042" i="1" s="1"/>
  <c r="E1041" i="1" s="1"/>
  <c r="D1045" i="1"/>
  <c r="D1044" i="1" s="1"/>
  <c r="D1043" i="1" s="1"/>
  <c r="D1042" i="1" s="1"/>
  <c r="D1041" i="1" s="1"/>
  <c r="F1039" i="1"/>
  <c r="F1038" i="1" s="1"/>
  <c r="F1037" i="1" s="1"/>
  <c r="F1036" i="1" s="1"/>
  <c r="F1035" i="1" s="1"/>
  <c r="F1034" i="1" s="1"/>
  <c r="E1038" i="1"/>
  <c r="E1037" i="1" s="1"/>
  <c r="E1036" i="1" s="1"/>
  <c r="E1035" i="1" s="1"/>
  <c r="E1034" i="1" s="1"/>
  <c r="D1038" i="1"/>
  <c r="D1037" i="1" s="1"/>
  <c r="D1036" i="1" s="1"/>
  <c r="D1035" i="1" s="1"/>
  <c r="D1034" i="1" s="1"/>
  <c r="F1032" i="1"/>
  <c r="F1031" i="1" s="1"/>
  <c r="F1030" i="1" s="1"/>
  <c r="F1029" i="1" s="1"/>
  <c r="F1028" i="1" s="1"/>
  <c r="F1027" i="1" s="1"/>
  <c r="E1031" i="1"/>
  <c r="E1030" i="1" s="1"/>
  <c r="E1029" i="1" s="1"/>
  <c r="E1028" i="1" s="1"/>
  <c r="E1027" i="1" s="1"/>
  <c r="D1031" i="1"/>
  <c r="D1030" i="1" s="1"/>
  <c r="D1029" i="1" s="1"/>
  <c r="D1028" i="1" s="1"/>
  <c r="D1027" i="1" s="1"/>
  <c r="F1025" i="1"/>
  <c r="F1024" i="1" s="1"/>
  <c r="F1023" i="1" s="1"/>
  <c r="F1022" i="1" s="1"/>
  <c r="F1021" i="1" s="1"/>
  <c r="F1020" i="1" s="1"/>
  <c r="E1024" i="1"/>
  <c r="E1023" i="1" s="1"/>
  <c r="E1022" i="1" s="1"/>
  <c r="E1021" i="1" s="1"/>
  <c r="E1020" i="1" s="1"/>
  <c r="D1024" i="1"/>
  <c r="D1023" i="1" s="1"/>
  <c r="D1022" i="1" s="1"/>
  <c r="D1021" i="1" s="1"/>
  <c r="D1020" i="1" s="1"/>
  <c r="F1018" i="1"/>
  <c r="F1017" i="1" s="1"/>
  <c r="F1016" i="1" s="1"/>
  <c r="F1015" i="1" s="1"/>
  <c r="F1014" i="1" s="1"/>
  <c r="F1013" i="1" s="1"/>
  <c r="E1017" i="1"/>
  <c r="E1016" i="1" s="1"/>
  <c r="E1015" i="1" s="1"/>
  <c r="E1014" i="1" s="1"/>
  <c r="E1013" i="1" s="1"/>
  <c r="D1017" i="1"/>
  <c r="D1016" i="1" s="1"/>
  <c r="D1015" i="1" s="1"/>
  <c r="D1014" i="1" s="1"/>
  <c r="D1013" i="1" s="1"/>
  <c r="F1011" i="1"/>
  <c r="F1010" i="1" s="1"/>
  <c r="F1009" i="1" s="1"/>
  <c r="F1008" i="1" s="1"/>
  <c r="F1007" i="1" s="1"/>
  <c r="F1006" i="1" s="1"/>
  <c r="E1010" i="1"/>
  <c r="E1009" i="1" s="1"/>
  <c r="E1008" i="1" s="1"/>
  <c r="E1007" i="1" s="1"/>
  <c r="E1006" i="1" s="1"/>
  <c r="D1010" i="1"/>
  <c r="D1009" i="1" s="1"/>
  <c r="D1008" i="1" s="1"/>
  <c r="D1007" i="1" s="1"/>
  <c r="D1006" i="1" s="1"/>
  <c r="F1003" i="1"/>
  <c r="F1002" i="1" s="1"/>
  <c r="F1001" i="1" s="1"/>
  <c r="F1000" i="1" s="1"/>
  <c r="F999" i="1" s="1"/>
  <c r="F998" i="1" s="1"/>
  <c r="E1002" i="1"/>
  <c r="E1001" i="1" s="1"/>
  <c r="E1000" i="1" s="1"/>
  <c r="E999" i="1" s="1"/>
  <c r="E998" i="1" s="1"/>
  <c r="D1002" i="1"/>
  <c r="D1001" i="1" s="1"/>
  <c r="D1000" i="1" s="1"/>
  <c r="D999" i="1" s="1"/>
  <c r="D998" i="1" s="1"/>
  <c r="F996" i="1"/>
  <c r="F995" i="1" s="1"/>
  <c r="F994" i="1" s="1"/>
  <c r="F993" i="1" s="1"/>
  <c r="F992" i="1" s="1"/>
  <c r="F991" i="1" s="1"/>
  <c r="E995" i="1"/>
  <c r="E994" i="1" s="1"/>
  <c r="E993" i="1" s="1"/>
  <c r="E992" i="1" s="1"/>
  <c r="E991" i="1" s="1"/>
  <c r="D995" i="1"/>
  <c r="D994" i="1" s="1"/>
  <c r="D993" i="1" s="1"/>
  <c r="D992" i="1" s="1"/>
  <c r="D991" i="1" s="1"/>
  <c r="F989" i="1"/>
  <c r="F988" i="1" s="1"/>
  <c r="F987" i="1" s="1"/>
  <c r="F986" i="1" s="1"/>
  <c r="F985" i="1" s="1"/>
  <c r="F984" i="1" s="1"/>
  <c r="E988" i="1"/>
  <c r="E987" i="1" s="1"/>
  <c r="E986" i="1" s="1"/>
  <c r="E985" i="1" s="1"/>
  <c r="E984" i="1" s="1"/>
  <c r="D988" i="1"/>
  <c r="D987" i="1" s="1"/>
  <c r="D986" i="1" s="1"/>
  <c r="D985" i="1" s="1"/>
  <c r="D984" i="1" s="1"/>
  <c r="F982" i="1"/>
  <c r="F981" i="1" s="1"/>
  <c r="F980" i="1" s="1"/>
  <c r="F979" i="1" s="1"/>
  <c r="F978" i="1" s="1"/>
  <c r="F977" i="1" s="1"/>
  <c r="E981" i="1"/>
  <c r="E980" i="1" s="1"/>
  <c r="E979" i="1" s="1"/>
  <c r="E978" i="1" s="1"/>
  <c r="E977" i="1" s="1"/>
  <c r="D981" i="1"/>
  <c r="D980" i="1" s="1"/>
  <c r="D979" i="1" s="1"/>
  <c r="D978" i="1" s="1"/>
  <c r="D977" i="1" s="1"/>
  <c r="F975" i="1"/>
  <c r="F974" i="1" s="1"/>
  <c r="E974" i="1"/>
  <c r="D974" i="1"/>
  <c r="F973" i="1"/>
  <c r="F972" i="1"/>
  <c r="F971" i="1"/>
  <c r="E970" i="1"/>
  <c r="D970" i="1"/>
  <c r="F964" i="1"/>
  <c r="F963" i="1" s="1"/>
  <c r="F962" i="1" s="1"/>
  <c r="F961" i="1" s="1"/>
  <c r="F960" i="1" s="1"/>
  <c r="F959" i="1" s="1"/>
  <c r="E963" i="1"/>
  <c r="E962" i="1" s="1"/>
  <c r="E961" i="1" s="1"/>
  <c r="E960" i="1" s="1"/>
  <c r="E959" i="1" s="1"/>
  <c r="D963" i="1"/>
  <c r="D962" i="1" s="1"/>
  <c r="D961" i="1" s="1"/>
  <c r="D960" i="1" s="1"/>
  <c r="D959" i="1" s="1"/>
  <c r="F957" i="1"/>
  <c r="F956" i="1" s="1"/>
  <c r="F955" i="1" s="1"/>
  <c r="F954" i="1" s="1"/>
  <c r="F953" i="1" s="1"/>
  <c r="F952" i="1" s="1"/>
  <c r="E956" i="1"/>
  <c r="E955" i="1" s="1"/>
  <c r="E954" i="1" s="1"/>
  <c r="E953" i="1" s="1"/>
  <c r="E952" i="1" s="1"/>
  <c r="D956" i="1"/>
  <c r="D955" i="1" s="1"/>
  <c r="D954" i="1" s="1"/>
  <c r="D953" i="1" s="1"/>
  <c r="D952" i="1" s="1"/>
  <c r="F949" i="1"/>
  <c r="F948" i="1" s="1"/>
  <c r="F947" i="1" s="1"/>
  <c r="F946" i="1" s="1"/>
  <c r="F945" i="1" s="1"/>
  <c r="F944" i="1" s="1"/>
  <c r="F943" i="1" s="1"/>
  <c r="E948" i="1"/>
  <c r="E947" i="1" s="1"/>
  <c r="E946" i="1" s="1"/>
  <c r="E945" i="1" s="1"/>
  <c r="E944" i="1" s="1"/>
  <c r="E943" i="1" s="1"/>
  <c r="D948" i="1"/>
  <c r="D947" i="1" s="1"/>
  <c r="D946" i="1" s="1"/>
  <c r="D945" i="1" s="1"/>
  <c r="D944" i="1" s="1"/>
  <c r="D943" i="1" s="1"/>
  <c r="F941" i="1"/>
  <c r="F940" i="1" s="1"/>
  <c r="F939" i="1" s="1"/>
  <c r="F938" i="1" s="1"/>
  <c r="F937" i="1" s="1"/>
  <c r="F936" i="1" s="1"/>
  <c r="E940" i="1"/>
  <c r="E939" i="1" s="1"/>
  <c r="E938" i="1" s="1"/>
  <c r="E937" i="1" s="1"/>
  <c r="E936" i="1" s="1"/>
  <c r="D940" i="1"/>
  <c r="D939" i="1" s="1"/>
  <c r="D938" i="1" s="1"/>
  <c r="D937" i="1" s="1"/>
  <c r="D936" i="1" s="1"/>
  <c r="F934" i="1"/>
  <c r="F933" i="1" s="1"/>
  <c r="F932" i="1" s="1"/>
  <c r="F931" i="1" s="1"/>
  <c r="F930" i="1" s="1"/>
  <c r="F929" i="1" s="1"/>
  <c r="E933" i="1"/>
  <c r="E932" i="1" s="1"/>
  <c r="E931" i="1" s="1"/>
  <c r="E930" i="1" s="1"/>
  <c r="E929" i="1" s="1"/>
  <c r="D933" i="1"/>
  <c r="D932" i="1" s="1"/>
  <c r="D931" i="1" s="1"/>
  <c r="D930" i="1" s="1"/>
  <c r="D929" i="1" s="1"/>
  <c r="F926" i="1"/>
  <c r="F925" i="1" s="1"/>
  <c r="F924" i="1" s="1"/>
  <c r="F923" i="1" s="1"/>
  <c r="F922" i="1" s="1"/>
  <c r="F921" i="1" s="1"/>
  <c r="E925" i="1"/>
  <c r="E924" i="1" s="1"/>
  <c r="E923" i="1" s="1"/>
  <c r="E922" i="1" s="1"/>
  <c r="E921" i="1" s="1"/>
  <c r="D925" i="1"/>
  <c r="D924" i="1" s="1"/>
  <c r="D923" i="1" s="1"/>
  <c r="D922" i="1" s="1"/>
  <c r="D921" i="1" s="1"/>
  <c r="F919" i="1"/>
  <c r="F918" i="1" s="1"/>
  <c r="F917" i="1" s="1"/>
  <c r="F916" i="1" s="1"/>
  <c r="F915" i="1" s="1"/>
  <c r="F914" i="1" s="1"/>
  <c r="E918" i="1"/>
  <c r="E917" i="1" s="1"/>
  <c r="E916" i="1" s="1"/>
  <c r="E915" i="1" s="1"/>
  <c r="E914" i="1" s="1"/>
  <c r="D918" i="1"/>
  <c r="D917" i="1" s="1"/>
  <c r="D916" i="1" s="1"/>
  <c r="D915" i="1" s="1"/>
  <c r="D914" i="1" s="1"/>
  <c r="F911" i="1"/>
  <c r="F910" i="1" s="1"/>
  <c r="F909" i="1" s="1"/>
  <c r="F908" i="1" s="1"/>
  <c r="F907" i="1" s="1"/>
  <c r="F906" i="1" s="1"/>
  <c r="E910" i="1"/>
  <c r="E909" i="1" s="1"/>
  <c r="E908" i="1" s="1"/>
  <c r="E907" i="1" s="1"/>
  <c r="E906" i="1" s="1"/>
  <c r="D910" i="1"/>
  <c r="D909" i="1" s="1"/>
  <c r="D908" i="1" s="1"/>
  <c r="D907" i="1" s="1"/>
  <c r="D906" i="1" s="1"/>
  <c r="F903" i="1"/>
  <c r="F902" i="1" s="1"/>
  <c r="F901" i="1" s="1"/>
  <c r="F900" i="1" s="1"/>
  <c r="F899" i="1" s="1"/>
  <c r="E903" i="1"/>
  <c r="E902" i="1" s="1"/>
  <c r="E901" i="1" s="1"/>
  <c r="E900" i="1" s="1"/>
  <c r="E899" i="1" s="1"/>
  <c r="D903" i="1"/>
  <c r="D902" i="1" s="1"/>
  <c r="D901" i="1" s="1"/>
  <c r="D900" i="1" s="1"/>
  <c r="D899" i="1" s="1"/>
  <c r="F897" i="1"/>
  <c r="F896" i="1" s="1"/>
  <c r="F895" i="1" s="1"/>
  <c r="F894" i="1" s="1"/>
  <c r="F893" i="1" s="1"/>
  <c r="F892" i="1" s="1"/>
  <c r="E896" i="1"/>
  <c r="E895" i="1" s="1"/>
  <c r="E894" i="1" s="1"/>
  <c r="E893" i="1" s="1"/>
  <c r="E892" i="1" s="1"/>
  <c r="D896" i="1"/>
  <c r="D895" i="1" s="1"/>
  <c r="D894" i="1" s="1"/>
  <c r="D893" i="1" s="1"/>
  <c r="D892" i="1" s="1"/>
  <c r="F889" i="1"/>
  <c r="F888" i="1" s="1"/>
  <c r="F887" i="1" s="1"/>
  <c r="F886" i="1" s="1"/>
  <c r="F885" i="1" s="1"/>
  <c r="F884" i="1" s="1"/>
  <c r="E888" i="1"/>
  <c r="E887" i="1" s="1"/>
  <c r="E886" i="1" s="1"/>
  <c r="E885" i="1" s="1"/>
  <c r="E884" i="1" s="1"/>
  <c r="D888" i="1"/>
  <c r="D887" i="1" s="1"/>
  <c r="D886" i="1" s="1"/>
  <c r="D885" i="1" s="1"/>
  <c r="D884" i="1" s="1"/>
  <c r="F881" i="1"/>
  <c r="F880" i="1" s="1"/>
  <c r="F879" i="1" s="1"/>
  <c r="E881" i="1"/>
  <c r="E880" i="1" s="1"/>
  <c r="E879" i="1" s="1"/>
  <c r="D881" i="1"/>
  <c r="D880" i="1" s="1"/>
  <c r="D879" i="1" s="1"/>
  <c r="F877" i="1"/>
  <c r="F876" i="1" s="1"/>
  <c r="F875" i="1" s="1"/>
  <c r="E877" i="1"/>
  <c r="E876" i="1" s="1"/>
  <c r="E875" i="1" s="1"/>
  <c r="D877" i="1"/>
  <c r="D876" i="1" s="1"/>
  <c r="D875" i="1" s="1"/>
  <c r="F869" i="1"/>
  <c r="F868" i="1" s="1"/>
  <c r="F861" i="1" s="1"/>
  <c r="E869" i="1"/>
  <c r="E868" i="1" s="1"/>
  <c r="D869" i="1"/>
  <c r="D868" i="1" s="1"/>
  <c r="F865" i="1"/>
  <c r="F864" i="1" s="1"/>
  <c r="F863" i="1" s="1"/>
  <c r="E865" i="1"/>
  <c r="E864" i="1" s="1"/>
  <c r="E863" i="1" s="1"/>
  <c r="D865" i="1"/>
  <c r="D864" i="1" s="1"/>
  <c r="D863" i="1" s="1"/>
  <c r="D862" i="1" s="1"/>
  <c r="F859" i="1"/>
  <c r="F858" i="1" s="1"/>
  <c r="F857" i="1" s="1"/>
  <c r="F856" i="1" s="1"/>
  <c r="E858" i="1"/>
  <c r="E857" i="1" s="1"/>
  <c r="E856" i="1" s="1"/>
  <c r="D858" i="1"/>
  <c r="D857" i="1" s="1"/>
  <c r="D856" i="1" s="1"/>
  <c r="F855" i="1"/>
  <c r="F854" i="1" s="1"/>
  <c r="F853" i="1" s="1"/>
  <c r="F852" i="1" s="1"/>
  <c r="E854" i="1"/>
  <c r="E853" i="1" s="1"/>
  <c r="E852" i="1" s="1"/>
  <c r="D854" i="1"/>
  <c r="D853" i="1" s="1"/>
  <c r="D852" i="1" s="1"/>
  <c r="F850" i="1"/>
  <c r="F849" i="1" s="1"/>
  <c r="F848" i="1" s="1"/>
  <c r="E850" i="1"/>
  <c r="E849" i="1" s="1"/>
  <c r="E848" i="1" s="1"/>
  <c r="D850" i="1"/>
  <c r="D849" i="1" s="1"/>
  <c r="D848" i="1" s="1"/>
  <c r="F842" i="1"/>
  <c r="F841" i="1" s="1"/>
  <c r="F840" i="1" s="1"/>
  <c r="F839" i="1" s="1"/>
  <c r="E842" i="1"/>
  <c r="E841" i="1" s="1"/>
  <c r="E840" i="1" s="1"/>
  <c r="E839" i="1" s="1"/>
  <c r="D842" i="1"/>
  <c r="D841" i="1" s="1"/>
  <c r="D840" i="1" s="1"/>
  <c r="D839" i="1" s="1"/>
  <c r="F837" i="1"/>
  <c r="F836" i="1" s="1"/>
  <c r="F835" i="1" s="1"/>
  <c r="F834" i="1" s="1"/>
  <c r="E837" i="1"/>
  <c r="E836" i="1" s="1"/>
  <c r="E835" i="1" s="1"/>
  <c r="E834" i="1" s="1"/>
  <c r="D837" i="1"/>
  <c r="D836" i="1" s="1"/>
  <c r="D835" i="1" s="1"/>
  <c r="D834" i="1" s="1"/>
  <c r="F829" i="1"/>
  <c r="F828" i="1" s="1"/>
  <c r="F827" i="1" s="1"/>
  <c r="F826" i="1" s="1"/>
  <c r="E828" i="1"/>
  <c r="E827" i="1" s="1"/>
  <c r="E826" i="1" s="1"/>
  <c r="D828" i="1"/>
  <c r="D827" i="1" s="1"/>
  <c r="D826" i="1" s="1"/>
  <c r="F824" i="1"/>
  <c r="F823" i="1" s="1"/>
  <c r="F822" i="1" s="1"/>
  <c r="F821" i="1" s="1"/>
  <c r="E823" i="1"/>
  <c r="E822" i="1" s="1"/>
  <c r="E821" i="1" s="1"/>
  <c r="D823" i="1"/>
  <c r="D822" i="1" s="1"/>
  <c r="D821" i="1" s="1"/>
  <c r="F816" i="1"/>
  <c r="F815" i="1" s="1"/>
  <c r="F814" i="1" s="1"/>
  <c r="F813" i="1" s="1"/>
  <c r="F812" i="1" s="1"/>
  <c r="F811" i="1" s="1"/>
  <c r="E816" i="1"/>
  <c r="E815" i="1" s="1"/>
  <c r="E814" i="1" s="1"/>
  <c r="E813" i="1" s="1"/>
  <c r="E812" i="1" s="1"/>
  <c r="E811" i="1" s="1"/>
  <c r="D816" i="1"/>
  <c r="D815" i="1" s="1"/>
  <c r="D814" i="1" s="1"/>
  <c r="D813" i="1" s="1"/>
  <c r="D812" i="1" s="1"/>
  <c r="D811" i="1" s="1"/>
  <c r="F809" i="1"/>
  <c r="F808" i="1" s="1"/>
  <c r="F807" i="1" s="1"/>
  <c r="F806" i="1" s="1"/>
  <c r="F805" i="1" s="1"/>
  <c r="F804" i="1" s="1"/>
  <c r="E808" i="1"/>
  <c r="E807" i="1" s="1"/>
  <c r="E806" i="1" s="1"/>
  <c r="E805" i="1" s="1"/>
  <c r="E804" i="1" s="1"/>
  <c r="D808" i="1"/>
  <c r="D807" i="1" s="1"/>
  <c r="D806" i="1" s="1"/>
  <c r="D805" i="1" s="1"/>
  <c r="D804" i="1" s="1"/>
  <c r="F802" i="1"/>
  <c r="F801" i="1" s="1"/>
  <c r="F800" i="1" s="1"/>
  <c r="F799" i="1" s="1"/>
  <c r="F798" i="1" s="1"/>
  <c r="F797" i="1" s="1"/>
  <c r="E801" i="1"/>
  <c r="E800" i="1" s="1"/>
  <c r="E799" i="1" s="1"/>
  <c r="E798" i="1" s="1"/>
  <c r="E797" i="1" s="1"/>
  <c r="D801" i="1"/>
  <c r="D800" i="1" s="1"/>
  <c r="D799" i="1" s="1"/>
  <c r="D798" i="1" s="1"/>
  <c r="D797" i="1" s="1"/>
  <c r="F795" i="1"/>
  <c r="F794" i="1" s="1"/>
  <c r="F793" i="1" s="1"/>
  <c r="F792" i="1" s="1"/>
  <c r="E794" i="1"/>
  <c r="E793" i="1" s="1"/>
  <c r="E792" i="1" s="1"/>
  <c r="D794" i="1"/>
  <c r="D793" i="1" s="1"/>
  <c r="D792" i="1" s="1"/>
  <c r="F791" i="1"/>
  <c r="F790" i="1" s="1"/>
  <c r="F789" i="1" s="1"/>
  <c r="F788" i="1" s="1"/>
  <c r="E790" i="1"/>
  <c r="E789" i="1" s="1"/>
  <c r="E788" i="1" s="1"/>
  <c r="D790" i="1"/>
  <c r="D789" i="1" s="1"/>
  <c r="D788" i="1" s="1"/>
  <c r="F782" i="1"/>
  <c r="F781" i="1" s="1"/>
  <c r="F780" i="1" s="1"/>
  <c r="F779" i="1" s="1"/>
  <c r="F778" i="1" s="1"/>
  <c r="E782" i="1"/>
  <c r="E781" i="1" s="1"/>
  <c r="E780" i="1" s="1"/>
  <c r="E779" i="1" s="1"/>
  <c r="E778" i="1" s="1"/>
  <c r="D782" i="1"/>
  <c r="D781" i="1" s="1"/>
  <c r="D780" i="1" s="1"/>
  <c r="D779" i="1" s="1"/>
  <c r="D778" i="1" s="1"/>
  <c r="F775" i="1"/>
  <c r="F774" i="1" s="1"/>
  <c r="F773" i="1" s="1"/>
  <c r="F772" i="1" s="1"/>
  <c r="F771" i="1" s="1"/>
  <c r="F770" i="1" s="1"/>
  <c r="E774" i="1"/>
  <c r="E773" i="1" s="1"/>
  <c r="E772" i="1" s="1"/>
  <c r="E771" i="1" s="1"/>
  <c r="E770" i="1" s="1"/>
  <c r="D774" i="1"/>
  <c r="D773" i="1" s="1"/>
  <c r="D772" i="1" s="1"/>
  <c r="D771" i="1" s="1"/>
  <c r="D770" i="1" s="1"/>
  <c r="F768" i="1"/>
  <c r="F767" i="1" s="1"/>
  <c r="F766" i="1" s="1"/>
  <c r="F765" i="1" s="1"/>
  <c r="F764" i="1" s="1"/>
  <c r="F763" i="1" s="1"/>
  <c r="E767" i="1"/>
  <c r="E766" i="1" s="1"/>
  <c r="E765" i="1" s="1"/>
  <c r="E764" i="1" s="1"/>
  <c r="E763" i="1" s="1"/>
  <c r="D767" i="1"/>
  <c r="D766" i="1" s="1"/>
  <c r="D765" i="1" s="1"/>
  <c r="D764" i="1" s="1"/>
  <c r="D763" i="1" s="1"/>
  <c r="F760" i="1"/>
  <c r="F759" i="1" s="1"/>
  <c r="F758" i="1" s="1"/>
  <c r="F757" i="1" s="1"/>
  <c r="F756" i="1" s="1"/>
  <c r="E760" i="1"/>
  <c r="E759" i="1" s="1"/>
  <c r="E758" i="1" s="1"/>
  <c r="E757" i="1" s="1"/>
  <c r="E756" i="1" s="1"/>
  <c r="D760" i="1"/>
  <c r="D759" i="1" s="1"/>
  <c r="D758" i="1" s="1"/>
  <c r="D757" i="1" s="1"/>
  <c r="D756" i="1" s="1"/>
  <c r="E754" i="1"/>
  <c r="E753" i="1"/>
  <c r="D752" i="1"/>
  <c r="F752" i="1" s="1"/>
  <c r="E751" i="1"/>
  <c r="E750" i="1"/>
  <c r="E749" i="1"/>
  <c r="F748" i="1"/>
  <c r="E747" i="1"/>
  <c r="E746" i="1" s="1"/>
  <c r="E745" i="1" s="1"/>
  <c r="E744" i="1" s="1"/>
  <c r="E743" i="1" s="1"/>
  <c r="E741" i="1"/>
  <c r="E740" i="1"/>
  <c r="D739" i="1"/>
  <c r="F739" i="1" s="1"/>
  <c r="F738" i="1" s="1"/>
  <c r="F737" i="1" s="1"/>
  <c r="F736" i="1" s="1"/>
  <c r="F735" i="1" s="1"/>
  <c r="F734" i="1" s="1"/>
  <c r="E738" i="1"/>
  <c r="E737" i="1" s="1"/>
  <c r="E736" i="1" s="1"/>
  <c r="E735" i="1" s="1"/>
  <c r="E734" i="1" s="1"/>
  <c r="F731" i="1"/>
  <c r="F730" i="1" s="1"/>
  <c r="F729" i="1" s="1"/>
  <c r="F728" i="1" s="1"/>
  <c r="F727" i="1" s="1"/>
  <c r="F726" i="1" s="1"/>
  <c r="E730" i="1"/>
  <c r="E729" i="1" s="1"/>
  <c r="E728" i="1" s="1"/>
  <c r="E727" i="1" s="1"/>
  <c r="E726" i="1" s="1"/>
  <c r="D730" i="1"/>
  <c r="D729" i="1" s="1"/>
  <c r="D728" i="1" s="1"/>
  <c r="D727" i="1" s="1"/>
  <c r="D726" i="1" s="1"/>
  <c r="E724" i="1"/>
  <c r="D723" i="1"/>
  <c r="F723" i="1" s="1"/>
  <c r="E722" i="1"/>
  <c r="D721" i="1"/>
  <c r="F721" i="1" s="1"/>
  <c r="E720" i="1"/>
  <c r="E719" i="1" s="1"/>
  <c r="E718" i="1" s="1"/>
  <c r="E717" i="1" s="1"/>
  <c r="E716" i="1" s="1"/>
  <c r="E714" i="1"/>
  <c r="F713" i="1"/>
  <c r="E712" i="1"/>
  <c r="F711" i="1"/>
  <c r="E710" i="1"/>
  <c r="D710" i="1"/>
  <c r="D709" i="1" s="1"/>
  <c r="D708" i="1" s="1"/>
  <c r="D707" i="1" s="1"/>
  <c r="D706" i="1" s="1"/>
  <c r="F703" i="1"/>
  <c r="F702" i="1" s="1"/>
  <c r="F701" i="1" s="1"/>
  <c r="F700" i="1" s="1"/>
  <c r="D702" i="1"/>
  <c r="D701" i="1" s="1"/>
  <c r="D700" i="1" s="1"/>
  <c r="F699" i="1"/>
  <c r="F698" i="1" s="1"/>
  <c r="F697" i="1" s="1"/>
  <c r="F696" i="1" s="1"/>
  <c r="E698" i="1"/>
  <c r="E697" i="1" s="1"/>
  <c r="E696" i="1" s="1"/>
  <c r="D698" i="1"/>
  <c r="D697" i="1" s="1"/>
  <c r="D696" i="1" s="1"/>
  <c r="D695" i="1" s="1"/>
  <c r="D694" i="1" s="1"/>
  <c r="F691" i="1"/>
  <c r="F690" i="1" s="1"/>
  <c r="F689" i="1" s="1"/>
  <c r="F688" i="1" s="1"/>
  <c r="F687" i="1" s="1"/>
  <c r="E691" i="1"/>
  <c r="E690" i="1" s="1"/>
  <c r="E689" i="1" s="1"/>
  <c r="E688" i="1" s="1"/>
  <c r="E687" i="1" s="1"/>
  <c r="D691" i="1"/>
  <c r="D690" i="1" s="1"/>
  <c r="D689" i="1" s="1"/>
  <c r="D688" i="1" s="1"/>
  <c r="D687" i="1" s="1"/>
  <c r="F684" i="1"/>
  <c r="F683" i="1" s="1"/>
  <c r="F682" i="1" s="1"/>
  <c r="E684" i="1"/>
  <c r="E683" i="1" s="1"/>
  <c r="E682" i="1" s="1"/>
  <c r="D684" i="1"/>
  <c r="D683" i="1" s="1"/>
  <c r="D682" i="1" s="1"/>
  <c r="F680" i="1"/>
  <c r="F679" i="1" s="1"/>
  <c r="F678" i="1" s="1"/>
  <c r="E680" i="1"/>
  <c r="E679" i="1" s="1"/>
  <c r="E678" i="1" s="1"/>
  <c r="D680" i="1"/>
  <c r="D679" i="1" s="1"/>
  <c r="D678" i="1" s="1"/>
  <c r="F674" i="1"/>
  <c r="F673" i="1" s="1"/>
  <c r="F672" i="1" s="1"/>
  <c r="F671" i="1" s="1"/>
  <c r="E673" i="1"/>
  <c r="E672" i="1" s="1"/>
  <c r="E671" i="1" s="1"/>
  <c r="D673" i="1"/>
  <c r="D672" i="1" s="1"/>
  <c r="D671" i="1" s="1"/>
  <c r="F670" i="1"/>
  <c r="F669" i="1" s="1"/>
  <c r="F668" i="1" s="1"/>
  <c r="F667" i="1" s="1"/>
  <c r="E669" i="1"/>
  <c r="E668" i="1" s="1"/>
  <c r="E667" i="1" s="1"/>
  <c r="D669" i="1"/>
  <c r="D668" i="1" s="1"/>
  <c r="D667" i="1" s="1"/>
  <c r="F663" i="1"/>
  <c r="F662" i="1" s="1"/>
  <c r="F661" i="1" s="1"/>
  <c r="F660" i="1" s="1"/>
  <c r="F659" i="1" s="1"/>
  <c r="F658" i="1" s="1"/>
  <c r="E662" i="1"/>
  <c r="E661" i="1" s="1"/>
  <c r="E660" i="1" s="1"/>
  <c r="E659" i="1" s="1"/>
  <c r="E658" i="1" s="1"/>
  <c r="D662" i="1"/>
  <c r="D661" i="1" s="1"/>
  <c r="D658" i="1" s="1"/>
  <c r="D659" i="1" s="1"/>
  <c r="F655" i="1"/>
  <c r="F654" i="1" s="1"/>
  <c r="F653" i="1" s="1"/>
  <c r="E655" i="1"/>
  <c r="E654" i="1" s="1"/>
  <c r="E653" i="1" s="1"/>
  <c r="D655" i="1"/>
  <c r="D654" i="1" s="1"/>
  <c r="D653" i="1" s="1"/>
  <c r="F651" i="1"/>
  <c r="F650" i="1" s="1"/>
  <c r="F649" i="1" s="1"/>
  <c r="E651" i="1"/>
  <c r="E650" i="1" s="1"/>
  <c r="E649" i="1" s="1"/>
  <c r="D651" i="1"/>
  <c r="D650" i="1" s="1"/>
  <c r="D649" i="1" s="1"/>
  <c r="F648" i="1"/>
  <c r="F647" i="1" s="1"/>
  <c r="F646" i="1" s="1"/>
  <c r="F645" i="1" s="1"/>
  <c r="E647" i="1"/>
  <c r="E646" i="1" s="1"/>
  <c r="E645" i="1" s="1"/>
  <c r="D647" i="1"/>
  <c r="D646" i="1" s="1"/>
  <c r="D645" i="1" s="1"/>
  <c r="F641" i="1"/>
  <c r="F640" i="1" s="1"/>
  <c r="F639" i="1" s="1"/>
  <c r="F638" i="1" s="1"/>
  <c r="E640" i="1"/>
  <c r="E639" i="1" s="1"/>
  <c r="E638" i="1" s="1"/>
  <c r="D640" i="1"/>
  <c r="D639" i="1" s="1"/>
  <c r="D638" i="1" s="1"/>
  <c r="F637" i="1"/>
  <c r="F636" i="1" s="1"/>
  <c r="F635" i="1" s="1"/>
  <c r="F634" i="1" s="1"/>
  <c r="E636" i="1"/>
  <c r="E635" i="1" s="1"/>
  <c r="D636" i="1"/>
  <c r="D635" i="1" s="1"/>
  <c r="D634" i="1" s="1"/>
  <c r="F628" i="1"/>
  <c r="F627" i="1" s="1"/>
  <c r="F626" i="1" s="1"/>
  <c r="E628" i="1"/>
  <c r="E627" i="1" s="1"/>
  <c r="E626" i="1" s="1"/>
  <c r="D628" i="1"/>
  <c r="D627" i="1" s="1"/>
  <c r="D626" i="1" s="1"/>
  <c r="F625" i="1"/>
  <c r="F624" i="1" s="1"/>
  <c r="F623" i="1" s="1"/>
  <c r="F622" i="1" s="1"/>
  <c r="E624" i="1"/>
  <c r="E623" i="1" s="1"/>
  <c r="E622" i="1" s="1"/>
  <c r="D624" i="1"/>
  <c r="D623" i="1" s="1"/>
  <c r="D622" i="1" s="1"/>
  <c r="E618" i="1"/>
  <c r="F616" i="1"/>
  <c r="F615" i="1" s="1"/>
  <c r="F614" i="1" s="1"/>
  <c r="E616" i="1"/>
  <c r="E615" i="1" s="1"/>
  <c r="E614" i="1" s="1"/>
  <c r="D616" i="1"/>
  <c r="D615" i="1" s="1"/>
  <c r="D614" i="1" s="1"/>
  <c r="E613" i="1"/>
  <c r="F611" i="1"/>
  <c r="F610" i="1" s="1"/>
  <c r="F609" i="1" s="1"/>
  <c r="E611" i="1"/>
  <c r="E610" i="1" s="1"/>
  <c r="E609" i="1" s="1"/>
  <c r="D611" i="1"/>
  <c r="D610" i="1" s="1"/>
  <c r="D609" i="1" s="1"/>
  <c r="F604" i="1"/>
  <c r="F603" i="1" s="1"/>
  <c r="F602" i="1" s="1"/>
  <c r="F601" i="1" s="1"/>
  <c r="F600" i="1" s="1"/>
  <c r="F599" i="1" s="1"/>
  <c r="E603" i="1"/>
  <c r="E602" i="1" s="1"/>
  <c r="E601" i="1" s="1"/>
  <c r="E600" i="1" s="1"/>
  <c r="E599" i="1" s="1"/>
  <c r="D603" i="1"/>
  <c r="D602" i="1" s="1"/>
  <c r="D601" i="1" s="1"/>
  <c r="D600" i="1" s="1"/>
  <c r="D599" i="1" s="1"/>
  <c r="F597" i="1"/>
  <c r="F596" i="1" s="1"/>
  <c r="F595" i="1" s="1"/>
  <c r="F594" i="1" s="1"/>
  <c r="E596" i="1"/>
  <c r="E595" i="1" s="1"/>
  <c r="E594" i="1" s="1"/>
  <c r="D596" i="1"/>
  <c r="D595" i="1" s="1"/>
  <c r="D594" i="1" s="1"/>
  <c r="F593" i="1"/>
  <c r="F592" i="1" s="1"/>
  <c r="F591" i="1" s="1"/>
  <c r="F590" i="1" s="1"/>
  <c r="E592" i="1"/>
  <c r="E591" i="1" s="1"/>
  <c r="E590" i="1" s="1"/>
  <c r="D592" i="1"/>
  <c r="D591" i="1" s="1"/>
  <c r="D590" i="1" s="1"/>
  <c r="D589" i="1" s="1"/>
  <c r="D588" i="1" s="1"/>
  <c r="F585" i="1"/>
  <c r="F584" i="1" s="1"/>
  <c r="F583" i="1" s="1"/>
  <c r="E585" i="1"/>
  <c r="E584" i="1" s="1"/>
  <c r="E583" i="1" s="1"/>
  <c r="D585" i="1"/>
  <c r="D584" i="1" s="1"/>
  <c r="D583" i="1" s="1"/>
  <c r="F582" i="1"/>
  <c r="F581" i="1" s="1"/>
  <c r="F580" i="1" s="1"/>
  <c r="F579" i="1" s="1"/>
  <c r="E581" i="1"/>
  <c r="E580" i="1" s="1"/>
  <c r="E579" i="1" s="1"/>
  <c r="D581" i="1"/>
  <c r="D580" i="1" s="1"/>
  <c r="D579" i="1" s="1"/>
  <c r="E575" i="1"/>
  <c r="F573" i="1"/>
  <c r="F572" i="1" s="1"/>
  <c r="F571" i="1" s="1"/>
  <c r="F570" i="1" s="1"/>
  <c r="F569" i="1" s="1"/>
  <c r="E573" i="1"/>
  <c r="E572" i="1" s="1"/>
  <c r="E571" i="1" s="1"/>
  <c r="E570" i="1" s="1"/>
  <c r="E569" i="1" s="1"/>
  <c r="D573" i="1"/>
  <c r="D572" i="1" s="1"/>
  <c r="D571" i="1" s="1"/>
  <c r="D570" i="1" s="1"/>
  <c r="D569" i="1" s="1"/>
  <c r="F567" i="1"/>
  <c r="F566" i="1" s="1"/>
  <c r="F565" i="1" s="1"/>
  <c r="F564" i="1" s="1"/>
  <c r="F563" i="1" s="1"/>
  <c r="F562" i="1" s="1"/>
  <c r="E566" i="1"/>
  <c r="E565" i="1" s="1"/>
  <c r="E564" i="1" s="1"/>
  <c r="E563" i="1" s="1"/>
  <c r="E562" i="1" s="1"/>
  <c r="D566" i="1"/>
  <c r="D565" i="1" s="1"/>
  <c r="D564" i="1" s="1"/>
  <c r="D563" i="1" s="1"/>
  <c r="D562" i="1" s="1"/>
  <c r="F560" i="1"/>
  <c r="F559" i="1" s="1"/>
  <c r="F558" i="1" s="1"/>
  <c r="F557" i="1" s="1"/>
  <c r="F556" i="1" s="1"/>
  <c r="F555" i="1" s="1"/>
  <c r="E559" i="1"/>
  <c r="E558" i="1" s="1"/>
  <c r="E557" i="1" s="1"/>
  <c r="E556" i="1" s="1"/>
  <c r="E555" i="1" s="1"/>
  <c r="D559" i="1"/>
  <c r="D558" i="1" s="1"/>
  <c r="D557" i="1" s="1"/>
  <c r="D556" i="1" s="1"/>
  <c r="D555" i="1" s="1"/>
  <c r="F551" i="1"/>
  <c r="F550" i="1"/>
  <c r="E549" i="1"/>
  <c r="E548" i="1" s="1"/>
  <c r="E547" i="1" s="1"/>
  <c r="E546" i="1" s="1"/>
  <c r="E545" i="1" s="1"/>
  <c r="D549" i="1"/>
  <c r="D548" i="1" s="1"/>
  <c r="D547" i="1" s="1"/>
  <c r="D546" i="1" s="1"/>
  <c r="D545" i="1" s="1"/>
  <c r="F542" i="1"/>
  <c r="F541" i="1" s="1"/>
  <c r="F540" i="1" s="1"/>
  <c r="E542" i="1"/>
  <c r="E541" i="1" s="1"/>
  <c r="E540" i="1" s="1"/>
  <c r="D542" i="1"/>
  <c r="D541" i="1" s="1"/>
  <c r="D540" i="1" s="1"/>
  <c r="E539" i="1"/>
  <c r="F538" i="1"/>
  <c r="E537" i="1"/>
  <c r="E536" i="1"/>
  <c r="E535" i="1"/>
  <c r="F534" i="1"/>
  <c r="E533" i="1"/>
  <c r="D533" i="1"/>
  <c r="E532" i="1"/>
  <c r="D531" i="1"/>
  <c r="F531" i="1" s="1"/>
  <c r="F530" i="1" s="1"/>
  <c r="E530" i="1"/>
  <c r="E529" i="1" s="1"/>
  <c r="E528" i="1"/>
  <c r="E527" i="1"/>
  <c r="F526" i="1"/>
  <c r="F525" i="1" s="1"/>
  <c r="E525" i="1"/>
  <c r="D525" i="1"/>
  <c r="E524" i="1"/>
  <c r="E523" i="1"/>
  <c r="E522" i="1"/>
  <c r="E521" i="1"/>
  <c r="E520" i="1"/>
  <c r="E519" i="1"/>
  <c r="E518" i="1"/>
  <c r="F517" i="1"/>
  <c r="E516" i="1"/>
  <c r="E515" i="1"/>
  <c r="E514" i="1"/>
  <c r="E513" i="1"/>
  <c r="E512" i="1"/>
  <c r="E511" i="1"/>
  <c r="E510" i="1"/>
  <c r="E509" i="1"/>
  <c r="E508" i="1"/>
  <c r="E507" i="1"/>
  <c r="E506" i="1"/>
  <c r="F505" i="1"/>
  <c r="E504" i="1"/>
  <c r="E503" i="1"/>
  <c r="E502" i="1"/>
  <c r="E501" i="1"/>
  <c r="E500" i="1"/>
  <c r="E499" i="1"/>
  <c r="E498" i="1"/>
  <c r="E497" i="1"/>
  <c r="F496" i="1"/>
  <c r="E495" i="1"/>
  <c r="E494" i="1"/>
  <c r="E493" i="1"/>
  <c r="E492" i="1"/>
  <c r="E491" i="1"/>
  <c r="F490" i="1"/>
  <c r="E489" i="1"/>
  <c r="D489" i="1"/>
  <c r="E488" i="1"/>
  <c r="D487" i="1"/>
  <c r="F487" i="1" s="1"/>
  <c r="E486" i="1"/>
  <c r="E485" i="1"/>
  <c r="E484" i="1"/>
  <c r="E483" i="1"/>
  <c r="D482" i="1"/>
  <c r="F482" i="1" s="1"/>
  <c r="E481" i="1"/>
  <c r="F480" i="1"/>
  <c r="E479" i="1"/>
  <c r="E470" i="1"/>
  <c r="F469" i="1"/>
  <c r="F468" i="1" s="1"/>
  <c r="F467" i="1" s="1"/>
  <c r="F466" i="1" s="1"/>
  <c r="F465" i="1" s="1"/>
  <c r="F464" i="1" s="1"/>
  <c r="E468" i="1"/>
  <c r="E467" i="1" s="1"/>
  <c r="E466" i="1" s="1"/>
  <c r="E465" i="1" s="1"/>
  <c r="E464" i="1" s="1"/>
  <c r="D468" i="1"/>
  <c r="D467" i="1" s="1"/>
  <c r="D466" i="1" s="1"/>
  <c r="D465" i="1" s="1"/>
  <c r="D464" i="1" s="1"/>
  <c r="F462" i="1"/>
  <c r="F461" i="1" s="1"/>
  <c r="F460" i="1" s="1"/>
  <c r="F459" i="1" s="1"/>
  <c r="F458" i="1" s="1"/>
  <c r="F457" i="1" s="1"/>
  <c r="E461" i="1"/>
  <c r="E460" i="1" s="1"/>
  <c r="E459" i="1" s="1"/>
  <c r="E458" i="1" s="1"/>
  <c r="E457" i="1" s="1"/>
  <c r="D461" i="1"/>
  <c r="D460" i="1" s="1"/>
  <c r="D459" i="1" s="1"/>
  <c r="D458" i="1" s="1"/>
  <c r="D457" i="1" s="1"/>
  <c r="E455" i="1"/>
  <c r="F454" i="1"/>
  <c r="E453" i="1"/>
  <c r="F452" i="1"/>
  <c r="E451" i="1"/>
  <c r="F450" i="1"/>
  <c r="E449" i="1"/>
  <c r="D449" i="1"/>
  <c r="D448" i="1" s="1"/>
  <c r="D447" i="1" s="1"/>
  <c r="D446" i="1" s="1"/>
  <c r="D445" i="1" s="1"/>
  <c r="F443" i="1"/>
  <c r="F442" i="1" s="1"/>
  <c r="F441" i="1" s="1"/>
  <c r="F440" i="1" s="1"/>
  <c r="F439" i="1" s="1"/>
  <c r="F438" i="1" s="1"/>
  <c r="E442" i="1"/>
  <c r="E441" i="1" s="1"/>
  <c r="E440" i="1" s="1"/>
  <c r="E439" i="1" s="1"/>
  <c r="E438" i="1" s="1"/>
  <c r="D442" i="1"/>
  <c r="D441" i="1" s="1"/>
  <c r="D440" i="1" s="1"/>
  <c r="D439" i="1" s="1"/>
  <c r="D438" i="1" s="1"/>
  <c r="E436" i="1"/>
  <c r="D435" i="1"/>
  <c r="F435" i="1" s="1"/>
  <c r="F434" i="1" s="1"/>
  <c r="F433" i="1" s="1"/>
  <c r="E434" i="1"/>
  <c r="E433" i="1" s="1"/>
  <c r="E398" i="1" s="1"/>
  <c r="E431" i="1"/>
  <c r="E430" i="1" s="1"/>
  <c r="D431" i="1"/>
  <c r="D430" i="1" s="1"/>
  <c r="E429" i="1"/>
  <c r="D428" i="1"/>
  <c r="F428" i="1" s="1"/>
  <c r="F427" i="1" s="1"/>
  <c r="E427" i="1"/>
  <c r="E425" i="1"/>
  <c r="D425" i="1"/>
  <c r="E424" i="1"/>
  <c r="E423" i="1"/>
  <c r="E422" i="1"/>
  <c r="E421" i="1"/>
  <c r="E420" i="1"/>
  <c r="E419" i="1"/>
  <c r="E418" i="1"/>
  <c r="F417" i="1"/>
  <c r="E416" i="1"/>
  <c r="E415" i="1"/>
  <c r="E414" i="1"/>
  <c r="E413" i="1"/>
  <c r="E412" i="1"/>
  <c r="E411" i="1"/>
  <c r="E410" i="1"/>
  <c r="E409" i="1"/>
  <c r="E408" i="1"/>
  <c r="F407" i="1"/>
  <c r="E406" i="1"/>
  <c r="D406" i="1"/>
  <c r="E405" i="1"/>
  <c r="D404" i="1"/>
  <c r="F404" i="1" s="1"/>
  <c r="E403" i="1"/>
  <c r="D402" i="1"/>
  <c r="F402" i="1" s="1"/>
  <c r="F401" i="1"/>
  <c r="E400" i="1"/>
  <c r="F545" i="1" l="1"/>
  <c r="D913" i="1"/>
  <c r="E695" i="1"/>
  <c r="F695" i="1" s="1"/>
  <c r="F694" i="1" s="1"/>
  <c r="F489" i="1"/>
  <c r="E578" i="1"/>
  <c r="E577" i="1" s="1"/>
  <c r="E666" i="1"/>
  <c r="E665" i="1" s="1"/>
  <c r="D874" i="1"/>
  <c r="D873" i="1" s="1"/>
  <c r="D872" i="1" s="1"/>
  <c r="E787" i="1"/>
  <c r="F549" i="1"/>
  <c r="F548" i="1" s="1"/>
  <c r="F547" i="1" s="1"/>
  <c r="F546" i="1" s="1"/>
  <c r="F820" i="1"/>
  <c r="F819" i="1" s="1"/>
  <c r="D833" i="1"/>
  <c r="D832" i="1" s="1"/>
  <c r="E677" i="1"/>
  <c r="E676" i="1" s="1"/>
  <c r="D1080" i="1"/>
  <c r="D1081" i="1" s="1"/>
  <c r="F874" i="1"/>
  <c r="F873" i="1" s="1"/>
  <c r="F872" i="1" s="1"/>
  <c r="D608" i="1"/>
  <c r="D607" i="1" s="1"/>
  <c r="E820" i="1"/>
  <c r="E819" i="1" s="1"/>
  <c r="D479" i="1"/>
  <c r="F479" i="1" s="1"/>
  <c r="D847" i="1"/>
  <c r="D846" i="1" s="1"/>
  <c r="E847" i="1"/>
  <c r="D928" i="1"/>
  <c r="F449" i="1"/>
  <c r="F448" i="1" s="1"/>
  <c r="F447" i="1" s="1"/>
  <c r="F446" i="1" s="1"/>
  <c r="F445" i="1" s="1"/>
  <c r="E621" i="1"/>
  <c r="E620" i="1" s="1"/>
  <c r="D738" i="1"/>
  <c r="D737" i="1" s="1"/>
  <c r="D736" i="1" s="1"/>
  <c r="D735" i="1" s="1"/>
  <c r="D734" i="1" s="1"/>
  <c r="F833" i="1"/>
  <c r="F832" i="1" s="1"/>
  <c r="E874" i="1"/>
  <c r="E873" i="1" s="1"/>
  <c r="E872" i="1" s="1"/>
  <c r="E928" i="1"/>
  <c r="D666" i="1"/>
  <c r="D665" i="1" s="1"/>
  <c r="E1108" i="1"/>
  <c r="E1107" i="1" s="1"/>
  <c r="E891" i="1"/>
  <c r="F406" i="1"/>
  <c r="F970" i="1"/>
  <c r="E589" i="1"/>
  <c r="E588" i="1" s="1"/>
  <c r="D621" i="1"/>
  <c r="D620" i="1" s="1"/>
  <c r="D867" i="1"/>
  <c r="D861" i="1"/>
  <c r="D820" i="1"/>
  <c r="D819" i="1" s="1"/>
  <c r="F533" i="1"/>
  <c r="F608" i="1"/>
  <c r="D969" i="1"/>
  <c r="D968" i="1" s="1"/>
  <c r="D967" i="1" s="1"/>
  <c r="D966" i="1" s="1"/>
  <c r="D951" i="1" s="1"/>
  <c r="E632" i="1"/>
  <c r="D644" i="1"/>
  <c r="D643" i="1" s="1"/>
  <c r="D891" i="1"/>
  <c r="D633" i="1"/>
  <c r="D632" i="1" s="1"/>
  <c r="D677" i="1"/>
  <c r="D676" i="1" s="1"/>
  <c r="F677" i="1"/>
  <c r="F676" i="1" s="1"/>
  <c r="E833" i="1"/>
  <c r="E832" i="1" s="1"/>
  <c r="E969" i="1"/>
  <c r="E608" i="1"/>
  <c r="E607" i="1" s="1"/>
  <c r="E786" i="1"/>
  <c r="D578" i="1"/>
  <c r="D577" i="1" s="1"/>
  <c r="D554" i="1" s="1"/>
  <c r="E644" i="1"/>
  <c r="D1088" i="1"/>
  <c r="D400" i="1"/>
  <c r="E867" i="1"/>
  <c r="E861" i="1"/>
  <c r="E913" i="1"/>
  <c r="F913" i="1" s="1"/>
  <c r="F1052" i="1"/>
  <c r="F1051" i="1" s="1"/>
  <c r="F1050" i="1" s="1"/>
  <c r="E1051" i="1"/>
  <c r="E1050" i="1" s="1"/>
  <c r="E1049" i="1" s="1"/>
  <c r="E1082" i="1"/>
  <c r="D787" i="1"/>
  <c r="D786" i="1" s="1"/>
  <c r="F867" i="1"/>
  <c r="F862" i="1" s="1"/>
  <c r="E862" i="1" s="1"/>
  <c r="D530" i="1"/>
  <c r="D529" i="1" s="1"/>
  <c r="D660" i="1"/>
  <c r="F710" i="1"/>
  <c r="F709" i="1" s="1"/>
  <c r="F708" i="1" s="1"/>
  <c r="F707" i="1" s="1"/>
  <c r="F706" i="1" s="1"/>
  <c r="E709" i="1"/>
  <c r="E708" i="1" s="1"/>
  <c r="E707" i="1" s="1"/>
  <c r="E706" i="1" s="1"/>
  <c r="F1080" i="1"/>
  <c r="F1081" i="1" s="1"/>
  <c r="F1082" i="1"/>
  <c r="D427" i="1"/>
  <c r="E478" i="1"/>
  <c r="E399" i="1"/>
  <c r="D434" i="1"/>
  <c r="D433" i="1" s="1"/>
  <c r="D398" i="1" s="1"/>
  <c r="F398" i="1" s="1"/>
  <c r="E448" i="1"/>
  <c r="E447" i="1" s="1"/>
  <c r="E446" i="1" s="1"/>
  <c r="E445" i="1" s="1"/>
  <c r="E634" i="1"/>
  <c r="E633" i="1" s="1"/>
  <c r="D1049" i="1"/>
  <c r="D1048" i="1" s="1"/>
  <c r="E1089" i="1"/>
  <c r="D720" i="1"/>
  <c r="D719" i="1" s="1"/>
  <c r="D718" i="1" s="1"/>
  <c r="D717" i="1" s="1"/>
  <c r="D716" i="1" s="1"/>
  <c r="D747" i="1"/>
  <c r="E846" i="1" l="1"/>
  <c r="F847" i="1"/>
  <c r="F846" i="1" s="1"/>
  <c r="D1005" i="1"/>
  <c r="E694" i="1"/>
  <c r="D845" i="1"/>
  <c r="F666" i="1"/>
  <c r="F665" i="1" s="1"/>
  <c r="E845" i="1"/>
  <c r="F845" i="1" s="1"/>
  <c r="F589" i="1"/>
  <c r="F588" i="1" s="1"/>
  <c r="E1088" i="1"/>
  <c r="F1088" i="1" s="1"/>
  <c r="D478" i="1"/>
  <c r="D477" i="1" s="1"/>
  <c r="D476" i="1" s="1"/>
  <c r="F633" i="1"/>
  <c r="F621" i="1"/>
  <c r="F620" i="1" s="1"/>
  <c r="E554" i="1"/>
  <c r="F554" i="1" s="1"/>
  <c r="F928" i="1"/>
  <c r="D606" i="1"/>
  <c r="E705" i="1"/>
  <c r="D399" i="1"/>
  <c r="D397" i="1" s="1"/>
  <c r="D396" i="1" s="1"/>
  <c r="D395" i="1" s="1"/>
  <c r="D394" i="1" s="1"/>
  <c r="D393" i="1" s="1"/>
  <c r="D392" i="1" s="1"/>
  <c r="F529" i="1"/>
  <c r="F969" i="1"/>
  <c r="F968" i="1" s="1"/>
  <c r="F967" i="1" s="1"/>
  <c r="F966" i="1" s="1"/>
  <c r="E968" i="1"/>
  <c r="E967" i="1" s="1"/>
  <c r="E966" i="1" s="1"/>
  <c r="E951" i="1" s="1"/>
  <c r="F951" i="1" s="1"/>
  <c r="F632" i="1"/>
  <c r="F891" i="1"/>
  <c r="E1048" i="1"/>
  <c r="E1005" i="1" s="1"/>
  <c r="F1005" i="1" s="1"/>
  <c r="F1049" i="1"/>
  <c r="F1048" i="1" s="1"/>
  <c r="E477" i="1"/>
  <c r="F720" i="1"/>
  <c r="F719" i="1" s="1"/>
  <c r="F718" i="1" s="1"/>
  <c r="F717" i="1" s="1"/>
  <c r="F716" i="1" s="1"/>
  <c r="F644" i="1"/>
  <c r="F643" i="1" s="1"/>
  <c r="E643" i="1"/>
  <c r="E606" i="1" s="1"/>
  <c r="F747" i="1"/>
  <c r="F746" i="1" s="1"/>
  <c r="F745" i="1" s="1"/>
  <c r="F744" i="1" s="1"/>
  <c r="F743" i="1" s="1"/>
  <c r="D746" i="1"/>
  <c r="D745" i="1" s="1"/>
  <c r="D744" i="1" s="1"/>
  <c r="D743" i="1" s="1"/>
  <c r="D705" i="1" s="1"/>
  <c r="F705" i="1" s="1"/>
  <c r="E397" i="1"/>
  <c r="F787" i="1"/>
  <c r="F786" i="1" s="1"/>
  <c r="F578" i="1"/>
  <c r="F577" i="1" s="1"/>
  <c r="F400" i="1"/>
  <c r="D475" i="1" l="1"/>
  <c r="D474" i="1" s="1"/>
  <c r="F478" i="1"/>
  <c r="F606" i="1"/>
  <c r="F399" i="1"/>
  <c r="D383" i="1"/>
  <c r="D472" i="1"/>
  <c r="D384" i="1" s="1"/>
  <c r="D473" i="1"/>
  <c r="D385" i="1" s="1"/>
  <c r="F477" i="1"/>
  <c r="E476" i="1"/>
  <c r="F397" i="1"/>
  <c r="E396" i="1"/>
  <c r="D391" i="1"/>
  <c r="D382" i="1"/>
  <c r="D381" i="1" l="1"/>
  <c r="F476" i="1"/>
  <c r="E475" i="1"/>
  <c r="F396" i="1"/>
  <c r="F395" i="1" s="1"/>
  <c r="E395" i="1"/>
  <c r="E394" i="1" s="1"/>
  <c r="F394" i="1" l="1"/>
  <c r="F393" i="1" s="1"/>
  <c r="F392" i="1" s="1"/>
  <c r="E393" i="1"/>
  <c r="E392" i="1" s="1"/>
  <c r="F475" i="1"/>
  <c r="E474" i="1"/>
  <c r="E473" i="1" s="1"/>
  <c r="F474" i="1" l="1"/>
  <c r="E391" i="1"/>
  <c r="E383" i="1" s="1"/>
  <c r="E382" i="1"/>
  <c r="F391" i="1"/>
  <c r="F383" i="1" s="1"/>
  <c r="F382" i="1"/>
  <c r="F473" i="1" l="1"/>
  <c r="F385" i="1" s="1"/>
  <c r="E385" i="1"/>
  <c r="E472" i="1"/>
  <c r="F472" i="1" l="1"/>
  <c r="F384" i="1" s="1"/>
  <c r="E384" i="1"/>
  <c r="E381" i="1" s="1"/>
  <c r="F369" i="1" l="1"/>
  <c r="E368" i="1"/>
  <c r="E367" i="1" s="1"/>
  <c r="D368" i="1"/>
  <c r="D367" i="1" s="1"/>
  <c r="C368" i="1"/>
  <c r="C367" i="1" s="1"/>
  <c r="E364" i="1"/>
  <c r="C364" i="1"/>
  <c r="E362" i="1"/>
  <c r="D362" i="1"/>
  <c r="D361" i="1" s="1"/>
  <c r="C362" i="1"/>
  <c r="C361" i="1" s="1"/>
  <c r="G359" i="1"/>
  <c r="F359" i="1"/>
  <c r="E358" i="1"/>
  <c r="E357" i="1" s="1"/>
  <c r="D358" i="1"/>
  <c r="D357" i="1" s="1"/>
  <c r="C358" i="1"/>
  <c r="C357" i="1" s="1"/>
  <c r="E342" i="1"/>
  <c r="D342" i="1"/>
  <c r="D341" i="1" s="1"/>
  <c r="D340" i="1" s="1"/>
  <c r="C342" i="1"/>
  <c r="C341" i="1" s="1"/>
  <c r="C340" i="1" s="1"/>
  <c r="E336" i="1"/>
  <c r="E335" i="1" s="1"/>
  <c r="C336" i="1"/>
  <c r="C335" i="1" s="1"/>
  <c r="D335" i="1"/>
  <c r="G334" i="1"/>
  <c r="F334" i="1"/>
  <c r="F333" i="1" s="1"/>
  <c r="F332" i="1" s="1"/>
  <c r="E333" i="1"/>
  <c r="D333" i="1"/>
  <c r="D332" i="1" s="1"/>
  <c r="D331" i="1" s="1"/>
  <c r="C333" i="1"/>
  <c r="C332" i="1" s="1"/>
  <c r="G324" i="1"/>
  <c r="F324" i="1"/>
  <c r="G323" i="1"/>
  <c r="G322" i="1"/>
  <c r="G321" i="1"/>
  <c r="G320" i="1"/>
  <c r="E319" i="1"/>
  <c r="D319" i="1"/>
  <c r="C319" i="1"/>
  <c r="G315" i="1"/>
  <c r="F315" i="1"/>
  <c r="E314" i="1"/>
  <c r="D314" i="1"/>
  <c r="C314" i="1"/>
  <c r="G312" i="1"/>
  <c r="G311" i="1"/>
  <c r="G310" i="1"/>
  <c r="G309" i="1"/>
  <c r="E308" i="1"/>
  <c r="D308" i="1"/>
  <c r="C308" i="1"/>
  <c r="G305" i="1"/>
  <c r="E304" i="1"/>
  <c r="D304" i="1"/>
  <c r="C304" i="1"/>
  <c r="G303" i="1"/>
  <c r="F303" i="1"/>
  <c r="G302" i="1"/>
  <c r="F302" i="1"/>
  <c r="G300" i="1"/>
  <c r="F300" i="1"/>
  <c r="G299" i="1"/>
  <c r="E298" i="1"/>
  <c r="D298" i="1"/>
  <c r="C298" i="1"/>
  <c r="G296" i="1"/>
  <c r="G295" i="1"/>
  <c r="F295" i="1"/>
  <c r="E294" i="1"/>
  <c r="D294" i="1"/>
  <c r="C294" i="1"/>
  <c r="E291" i="1"/>
  <c r="D291" i="1"/>
  <c r="C291" i="1"/>
  <c r="G289" i="1"/>
  <c r="F289" i="1"/>
  <c r="E288" i="1"/>
  <c r="D288" i="1"/>
  <c r="C288" i="1"/>
  <c r="G286" i="1"/>
  <c r="E285" i="1"/>
  <c r="D285" i="1"/>
  <c r="C285" i="1"/>
  <c r="G283" i="1"/>
  <c r="E282" i="1"/>
  <c r="D282" i="1"/>
  <c r="C282" i="1"/>
  <c r="G264" i="1"/>
  <c r="F264" i="1"/>
  <c r="E263" i="1"/>
  <c r="E262" i="1" s="1"/>
  <c r="D263" i="1"/>
  <c r="D262" i="1" s="1"/>
  <c r="C263" i="1"/>
  <c r="C262" i="1" s="1"/>
  <c r="E259" i="1"/>
  <c r="D259" i="1"/>
  <c r="C259" i="1"/>
  <c r="E257" i="1"/>
  <c r="D257" i="1"/>
  <c r="C257" i="1"/>
  <c r="G254" i="1"/>
  <c r="F254" i="1"/>
  <c r="E253" i="1"/>
  <c r="D253" i="1"/>
  <c r="C253" i="1"/>
  <c r="G251" i="1"/>
  <c r="F251" i="1"/>
  <c r="E250" i="1"/>
  <c r="D250" i="1"/>
  <c r="C250" i="1"/>
  <c r="E242" i="1"/>
  <c r="D242" i="1"/>
  <c r="C242" i="1"/>
  <c r="G241" i="1"/>
  <c r="G240" i="1"/>
  <c r="F240" i="1"/>
  <c r="G239" i="1"/>
  <c r="F239" i="1"/>
  <c r="G238" i="1"/>
  <c r="F238" i="1"/>
  <c r="E237" i="1"/>
  <c r="D237" i="1"/>
  <c r="C237" i="1"/>
  <c r="F237" i="1" s="1"/>
  <c r="E233" i="1"/>
  <c r="D233" i="1"/>
  <c r="C233" i="1"/>
  <c r="G232" i="1"/>
  <c r="F232" i="1"/>
  <c r="G231" i="1"/>
  <c r="E230" i="1"/>
  <c r="D230" i="1"/>
  <c r="C230" i="1"/>
  <c r="G229" i="1"/>
  <c r="F229" i="1"/>
  <c r="G228" i="1"/>
  <c r="F228" i="1"/>
  <c r="G227" i="1"/>
  <c r="F227" i="1"/>
  <c r="G226" i="1"/>
  <c r="G225" i="1"/>
  <c r="F225" i="1"/>
  <c r="G224" i="1"/>
  <c r="F224" i="1"/>
  <c r="G223" i="1"/>
  <c r="F223" i="1"/>
  <c r="E222" i="1"/>
  <c r="D222" i="1"/>
  <c r="D221" i="1" s="1"/>
  <c r="C222" i="1"/>
  <c r="G218" i="1"/>
  <c r="F218" i="1"/>
  <c r="E217" i="1"/>
  <c r="D217" i="1"/>
  <c r="D216" i="1" s="1"/>
  <c r="C217" i="1"/>
  <c r="C216" i="1" s="1"/>
  <c r="E211" i="1"/>
  <c r="D211" i="1"/>
  <c r="D210" i="1" s="1"/>
  <c r="C211" i="1"/>
  <c r="C210" i="1" s="1"/>
  <c r="G208" i="1"/>
  <c r="F208" i="1"/>
  <c r="G207" i="1"/>
  <c r="F207" i="1"/>
  <c r="E206" i="1"/>
  <c r="D206" i="1"/>
  <c r="D205" i="1" s="1"/>
  <c r="C206" i="1"/>
  <c r="C205" i="1" s="1"/>
  <c r="G202" i="1"/>
  <c r="F202" i="1"/>
  <c r="E201" i="1"/>
  <c r="E200" i="1" s="1"/>
  <c r="D201" i="1"/>
  <c r="D200" i="1" s="1"/>
  <c r="C201" i="1"/>
  <c r="C200" i="1" s="1"/>
  <c r="F198" i="1"/>
  <c r="G197" i="1"/>
  <c r="F197" i="1"/>
  <c r="G195" i="1"/>
  <c r="F195" i="1"/>
  <c r="E194" i="1"/>
  <c r="E193" i="1" s="1"/>
  <c r="D194" i="1"/>
  <c r="D193" i="1" s="1"/>
  <c r="C194" i="1"/>
  <c r="C193" i="1" s="1"/>
  <c r="E183" i="1"/>
  <c r="F182" i="1"/>
  <c r="F181" i="1"/>
  <c r="E180" i="1"/>
  <c r="C180" i="1"/>
  <c r="F179" i="1"/>
  <c r="F178" i="1"/>
  <c r="E177" i="1"/>
  <c r="G177" i="1" s="1"/>
  <c r="C177" i="1"/>
  <c r="F176" i="1"/>
  <c r="F175" i="1"/>
  <c r="E173" i="1"/>
  <c r="C173" i="1"/>
  <c r="C172" i="1" s="1"/>
  <c r="D172" i="1"/>
  <c r="F171" i="1"/>
  <c r="E170" i="1"/>
  <c r="E169" i="1" s="1"/>
  <c r="C170" i="1"/>
  <c r="C169" i="1" s="1"/>
  <c r="D169" i="1"/>
  <c r="F167" i="1"/>
  <c r="E166" i="1"/>
  <c r="C166" i="1"/>
  <c r="F164" i="1"/>
  <c r="E163" i="1"/>
  <c r="G163" i="1" s="1"/>
  <c r="C163" i="1"/>
  <c r="F162" i="1"/>
  <c r="E161" i="1"/>
  <c r="C161" i="1"/>
  <c r="D160" i="1"/>
  <c r="F159" i="1"/>
  <c r="F158" i="1"/>
  <c r="E157" i="1"/>
  <c r="G157" i="1" s="1"/>
  <c r="C157" i="1"/>
  <c r="C156" i="1" s="1"/>
  <c r="D156" i="1"/>
  <c r="F153" i="1"/>
  <c r="E152" i="1"/>
  <c r="C152" i="1"/>
  <c r="F150" i="1"/>
  <c r="E149" i="1"/>
  <c r="G149" i="1" s="1"/>
  <c r="C149" i="1"/>
  <c r="D148" i="1"/>
  <c r="E146" i="1"/>
  <c r="G146" i="1" s="1"/>
  <c r="C146" i="1"/>
  <c r="C145" i="1" s="1"/>
  <c r="D145" i="1"/>
  <c r="F143" i="1"/>
  <c r="E142" i="1"/>
  <c r="C142" i="1"/>
  <c r="C141" i="1" s="1"/>
  <c r="D141" i="1"/>
  <c r="F140" i="1"/>
  <c r="F139" i="1"/>
  <c r="F138" i="1"/>
  <c r="F137" i="1"/>
  <c r="F136" i="1"/>
  <c r="E135" i="1"/>
  <c r="C135" i="1"/>
  <c r="F134" i="1"/>
  <c r="F133" i="1"/>
  <c r="F132" i="1"/>
  <c r="F131" i="1"/>
  <c r="F130" i="1"/>
  <c r="F129" i="1"/>
  <c r="F128" i="1"/>
  <c r="F127" i="1"/>
  <c r="E126" i="1"/>
  <c r="C126" i="1"/>
  <c r="F123" i="1"/>
  <c r="F121" i="1"/>
  <c r="F120" i="1"/>
  <c r="F118" i="1"/>
  <c r="E117" i="1"/>
  <c r="C117" i="1"/>
  <c r="F116" i="1"/>
  <c r="F115" i="1"/>
  <c r="F114" i="1"/>
  <c r="F113" i="1"/>
  <c r="E112" i="1"/>
  <c r="C112" i="1"/>
  <c r="D111" i="1"/>
  <c r="F109" i="1"/>
  <c r="E108" i="1"/>
  <c r="C108" i="1"/>
  <c r="F107" i="1"/>
  <c r="E106" i="1"/>
  <c r="C106" i="1"/>
  <c r="F105" i="1"/>
  <c r="C104" i="1"/>
  <c r="D103" i="1"/>
  <c r="E98" i="1"/>
  <c r="E97" i="1" s="1"/>
  <c r="C98" i="1"/>
  <c r="C97" i="1" s="1"/>
  <c r="D97" i="1"/>
  <c r="E93" i="1"/>
  <c r="E92" i="1" s="1"/>
  <c r="C93" i="1"/>
  <c r="C92" i="1" s="1"/>
  <c r="D92" i="1"/>
  <c r="E88" i="1"/>
  <c r="C88" i="1"/>
  <c r="C87" i="1" s="1"/>
  <c r="D87" i="1"/>
  <c r="F86" i="1"/>
  <c r="F85" i="1"/>
  <c r="E84" i="1"/>
  <c r="G84" i="1" s="1"/>
  <c r="C84" i="1"/>
  <c r="F83" i="1"/>
  <c r="F82" i="1"/>
  <c r="F81" i="1"/>
  <c r="E80" i="1"/>
  <c r="G80" i="1" s="1"/>
  <c r="C80" i="1"/>
  <c r="F79" i="1"/>
  <c r="F78" i="1"/>
  <c r="E76" i="1"/>
  <c r="C76" i="1"/>
  <c r="D75" i="1"/>
  <c r="F73" i="1"/>
  <c r="F72" i="1"/>
  <c r="F71" i="1"/>
  <c r="F70" i="1"/>
  <c r="E69" i="1"/>
  <c r="E66" i="1" s="1"/>
  <c r="C69" i="1"/>
  <c r="F68" i="1"/>
  <c r="G67" i="1"/>
  <c r="C67" i="1"/>
  <c r="D66" i="1"/>
  <c r="E62" i="1"/>
  <c r="C62" i="1"/>
  <c r="F61" i="1"/>
  <c r="E60" i="1"/>
  <c r="G60" i="1" s="1"/>
  <c r="C60" i="1"/>
  <c r="F59" i="1"/>
  <c r="F58" i="1"/>
  <c r="E57" i="1"/>
  <c r="G57" i="1" s="1"/>
  <c r="C57" i="1"/>
  <c r="D56" i="1"/>
  <c r="F54" i="1"/>
  <c r="E53" i="1"/>
  <c r="G53" i="1" s="1"/>
  <c r="C53" i="1"/>
  <c r="F52" i="1"/>
  <c r="F51" i="1"/>
  <c r="E50" i="1"/>
  <c r="G50" i="1" s="1"/>
  <c r="C50" i="1"/>
  <c r="F49" i="1"/>
  <c r="E48" i="1"/>
  <c r="C48" i="1"/>
  <c r="D47" i="1"/>
  <c r="E25" i="1"/>
  <c r="D25" i="1"/>
  <c r="C25" i="1"/>
  <c r="G23" i="1"/>
  <c r="F23" i="1"/>
  <c r="D20" i="1"/>
  <c r="C20" i="1"/>
  <c r="G19" i="1"/>
  <c r="F19" i="1"/>
  <c r="G18" i="1"/>
  <c r="F18" i="1"/>
  <c r="G16" i="1"/>
  <c r="F16" i="1"/>
  <c r="G242" i="1" l="1"/>
  <c r="D102" i="1"/>
  <c r="G106" i="1"/>
  <c r="E103" i="1"/>
  <c r="G291" i="1"/>
  <c r="G282" i="1"/>
  <c r="G294" i="1"/>
  <c r="D249" i="1"/>
  <c r="G304" i="1"/>
  <c r="F304" i="1"/>
  <c r="G308" i="1"/>
  <c r="F308" i="1"/>
  <c r="E249" i="1"/>
  <c r="E341" i="1"/>
  <c r="G341" i="1" s="1"/>
  <c r="G342" i="1"/>
  <c r="F142" i="1"/>
  <c r="E221" i="1"/>
  <c r="G221" i="1" s="1"/>
  <c r="C148" i="1"/>
  <c r="F152" i="1"/>
  <c r="E160" i="1"/>
  <c r="G160" i="1" s="1"/>
  <c r="G237" i="1"/>
  <c r="G333" i="1"/>
  <c r="E236" i="1"/>
  <c r="C47" i="1"/>
  <c r="C56" i="1"/>
  <c r="F60" i="1"/>
  <c r="G206" i="1"/>
  <c r="C256" i="1"/>
  <c r="F180" i="1"/>
  <c r="F62" i="1"/>
  <c r="F108" i="1"/>
  <c r="F149" i="1"/>
  <c r="G262" i="1"/>
  <c r="G298" i="1"/>
  <c r="E210" i="1"/>
  <c r="D236" i="1"/>
  <c r="G236" i="1" s="1"/>
  <c r="D256" i="1"/>
  <c r="G314" i="1"/>
  <c r="F367" i="1"/>
  <c r="C103" i="1"/>
  <c r="G180" i="1"/>
  <c r="G230" i="1"/>
  <c r="C249" i="1"/>
  <c r="D281" i="1"/>
  <c r="E145" i="1"/>
  <c r="G145" i="1" s="1"/>
  <c r="C66" i="1"/>
  <c r="E91" i="1"/>
  <c r="E17" i="1" s="1"/>
  <c r="G142" i="1"/>
  <c r="E148" i="1"/>
  <c r="F230" i="1"/>
  <c r="C236" i="1"/>
  <c r="G288" i="1"/>
  <c r="E141" i="1"/>
  <c r="G141" i="1" s="1"/>
  <c r="D168" i="1"/>
  <c r="F173" i="1"/>
  <c r="E205" i="1"/>
  <c r="G205" i="1" s="1"/>
  <c r="C331" i="1"/>
  <c r="D91" i="1"/>
  <c r="C75" i="1"/>
  <c r="C111" i="1"/>
  <c r="E361" i="1"/>
  <c r="C160" i="1"/>
  <c r="F166" i="1"/>
  <c r="G173" i="1"/>
  <c r="C192" i="1"/>
  <c r="C221" i="1"/>
  <c r="E281" i="1"/>
  <c r="G285" i="1"/>
  <c r="F294" i="1"/>
  <c r="F298" i="1"/>
  <c r="G319" i="1"/>
  <c r="F67" i="1"/>
  <c r="F80" i="1"/>
  <c r="G108" i="1"/>
  <c r="F53" i="1"/>
  <c r="C91" i="1"/>
  <c r="G166" i="1"/>
  <c r="F288" i="1"/>
  <c r="E332" i="1"/>
  <c r="F368" i="1"/>
  <c r="F84" i="1"/>
  <c r="E156" i="1"/>
  <c r="G156" i="1" s="1"/>
  <c r="F206" i="1"/>
  <c r="C281" i="1"/>
  <c r="F314" i="1"/>
  <c r="F48" i="1"/>
  <c r="G48" i="1"/>
  <c r="G104" i="1"/>
  <c r="F104" i="1"/>
  <c r="E216" i="1"/>
  <c r="G217" i="1"/>
  <c r="F217" i="1"/>
  <c r="E87" i="1"/>
  <c r="G25" i="1"/>
  <c r="G66" i="1"/>
  <c r="F66" i="1"/>
  <c r="G112" i="1"/>
  <c r="F112" i="1"/>
  <c r="G126" i="1"/>
  <c r="F126" i="1"/>
  <c r="G169" i="1"/>
  <c r="D192" i="1"/>
  <c r="G201" i="1"/>
  <c r="G250" i="1"/>
  <c r="E47" i="1"/>
  <c r="G161" i="1"/>
  <c r="F161" i="1"/>
  <c r="C168" i="1"/>
  <c r="G194" i="1"/>
  <c r="G200" i="1"/>
  <c r="F200" i="1"/>
  <c r="G253" i="1"/>
  <c r="F253" i="1"/>
  <c r="D46" i="1"/>
  <c r="G69" i="1"/>
  <c r="F69" i="1"/>
  <c r="E111" i="1"/>
  <c r="G117" i="1"/>
  <c r="F117" i="1"/>
  <c r="G135" i="1"/>
  <c r="F135" i="1"/>
  <c r="F170" i="1"/>
  <c r="G193" i="1"/>
  <c r="F193" i="1"/>
  <c r="G222" i="1"/>
  <c r="G357" i="1"/>
  <c r="F357" i="1"/>
  <c r="E56" i="1"/>
  <c r="E75" i="1"/>
  <c r="F263" i="1"/>
  <c r="F262" i="1" s="1"/>
  <c r="F282" i="1"/>
  <c r="F358" i="1"/>
  <c r="F25" i="1"/>
  <c r="F156" i="1"/>
  <c r="F157" i="1"/>
  <c r="F163" i="1"/>
  <c r="F169" i="1"/>
  <c r="E172" i="1"/>
  <c r="F177" i="1"/>
  <c r="F194" i="1"/>
  <c r="F201" i="1"/>
  <c r="F222" i="1"/>
  <c r="F250" i="1"/>
  <c r="G263" i="1"/>
  <c r="F319" i="1"/>
  <c r="G358" i="1"/>
  <c r="F50" i="1"/>
  <c r="F57" i="1"/>
  <c r="F76" i="1"/>
  <c r="F106" i="1"/>
  <c r="E256" i="1"/>
  <c r="E340" i="1" l="1"/>
  <c r="G340" i="1" s="1"/>
  <c r="G249" i="1"/>
  <c r="C102" i="1"/>
  <c r="E102" i="1"/>
  <c r="F249" i="1"/>
  <c r="F221" i="1"/>
  <c r="F205" i="1"/>
  <c r="F236" i="1"/>
  <c r="E192" i="1"/>
  <c r="G192" i="1" s="1"/>
  <c r="F160" i="1"/>
  <c r="G281" i="1"/>
  <c r="F141" i="1"/>
  <c r="C220" i="1"/>
  <c r="F281" i="1"/>
  <c r="C46" i="1"/>
  <c r="C45" i="1" s="1"/>
  <c r="D101" i="1"/>
  <c r="D45" i="1"/>
  <c r="D220" i="1"/>
  <c r="F148" i="1"/>
  <c r="G148" i="1"/>
  <c r="C101" i="1"/>
  <c r="G332" i="1"/>
  <c r="E331" i="1"/>
  <c r="G216" i="1"/>
  <c r="F216" i="1"/>
  <c r="G56" i="1"/>
  <c r="F56" i="1"/>
  <c r="E220" i="1"/>
  <c r="E20" i="1"/>
  <c r="G75" i="1"/>
  <c r="F75" i="1"/>
  <c r="G103" i="1"/>
  <c r="F103" i="1"/>
  <c r="F172" i="1"/>
  <c r="G172" i="1"/>
  <c r="E168" i="1"/>
  <c r="G111" i="1"/>
  <c r="F111" i="1"/>
  <c r="E46" i="1"/>
  <c r="G47" i="1"/>
  <c r="F47" i="1"/>
  <c r="F192" i="1" l="1"/>
  <c r="G331" i="1"/>
  <c r="F331" i="1"/>
  <c r="E45" i="1"/>
  <c r="G46" i="1"/>
  <c r="F46" i="1"/>
  <c r="E101" i="1"/>
  <c r="G102" i="1"/>
  <c r="F102" i="1"/>
  <c r="F20" i="1"/>
  <c r="G20" i="1"/>
  <c r="G168" i="1"/>
  <c r="F168" i="1"/>
  <c r="G220" i="1"/>
  <c r="F220" i="1"/>
  <c r="F101" i="1" l="1"/>
  <c r="G101" i="1"/>
  <c r="F45" i="1"/>
  <c r="G45" i="1"/>
</calcChain>
</file>

<file path=xl/sharedStrings.xml><?xml version="1.0" encoding="utf-8"?>
<sst xmlns="http://schemas.openxmlformats.org/spreadsheetml/2006/main" count="1145" uniqueCount="560">
  <si>
    <t xml:space="preserve">     Na temelju članka 89. Zakona o proračunu ("Narodne novine" broj 144/21) i članka 31. Statuta Općine Peteranec ("Službeni glasnik </t>
  </si>
  <si>
    <t>GODIŠNJI IZVJEŠTAJ O IZVRŠENJU PRORAČUNA OPĆINE PETERANEC ZA 2022. GODINU</t>
  </si>
  <si>
    <t xml:space="preserve">     I. OPĆI DIO</t>
  </si>
  <si>
    <t>Članak 1.</t>
  </si>
  <si>
    <t xml:space="preserve"> Proračun) ostvaren je kako slijedi: </t>
  </si>
  <si>
    <t xml:space="preserve">Izvršenje za </t>
  </si>
  <si>
    <t xml:space="preserve">Plan </t>
  </si>
  <si>
    <t>Izvršenje za</t>
  </si>
  <si>
    <t>Indeks</t>
  </si>
  <si>
    <t xml:space="preserve"> 2021. godinu</t>
  </si>
  <si>
    <t>2022. godinu</t>
  </si>
  <si>
    <t>4/2*100</t>
  </si>
  <si>
    <t>4/3*100</t>
  </si>
  <si>
    <t>A.</t>
  </si>
  <si>
    <t xml:space="preserve"> 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</si>
  <si>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</si>
  <si>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</si>
  <si>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</si>
  <si>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</si>
  <si>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VIŠAK/MANJAK</t>
  </si>
  <si>
    <t>B.</t>
  </si>
  <si>
    <t xml:space="preserve"> RAČUN FINANCIRANJA</t>
  </si>
  <si>
    <t>Primici od financijske imovine i zaduživanja</t>
  </si>
  <si>
    <t>Izdaci za financijsku imovinu i otplate zajmova</t>
  </si>
  <si>
    <t>NETO ZADUŽIVANJE / FINANCIRANJE</t>
  </si>
  <si>
    <t>C.</t>
  </si>
  <si>
    <t xml:space="preserve"> VIŠAK/MANJAK PRIHODA I PRIMITAKA</t>
  </si>
  <si>
    <t>Višak prihoda preneseni iz prethodne godine</t>
  </si>
  <si>
    <t>Višak prihoda koji se prenosi u slijedeće razdoblje</t>
  </si>
  <si>
    <t>Članak 2.</t>
  </si>
  <si>
    <t xml:space="preserve">     Izvršenje prihoda i rashoda u Računu prihoda i rashoda iskazano je prema ekonomskoj klasifikaciji (Tablica 1.) i prema izvorima financiranja (Tablica 2.),</t>
  </si>
  <si>
    <t>izvršenje rashoda u Računu prihoda i rashoda iskazano je prema funkcijskoj klasifikaciji (Tablica 3.), a izvršenje primitaka i izdataka u Računu financiranja</t>
  </si>
  <si>
    <t>iskazano je prema ekonomskoj klasifikaciji  (Tablica 4.) i izvorima financiranja (Tablica 5.)  kako slijedi:</t>
  </si>
  <si>
    <t>RAČUN PRIHODA I RASHODA</t>
  </si>
  <si>
    <t>Tablica 1.: Prihodi i rashodi prema ekonomskoj klasifikaciji izvršeni su kako slijedi:</t>
  </si>
  <si>
    <t>Razred, skupina, podskup. i odjeljak</t>
  </si>
  <si>
    <t>Naziv računa prihoda i rashoda ekonomske klasifikacije</t>
  </si>
  <si>
    <t>Izvršenje za        2021. godinu</t>
  </si>
  <si>
    <t>Plan za 2022. godinu</t>
  </si>
  <si>
    <t>Izvršenje za 2022. godinu</t>
  </si>
  <si>
    <t>SVEUKUPNO PRIHODI I PRIMICI</t>
  </si>
  <si>
    <t>Prihodi od poreza</t>
  </si>
  <si>
    <t>Porez i prirez na dohodak</t>
  </si>
  <si>
    <t>Porez i prirez na dohodak od nesam. rada</t>
  </si>
  <si>
    <t>Porezi na imovinu</t>
  </si>
  <si>
    <t>Stalni porezi na nepokretnu imovinu</t>
  </si>
  <si>
    <t>Povremeni porezi na imovinu</t>
  </si>
  <si>
    <t>Porezi na robu i usluge</t>
  </si>
  <si>
    <t>Porezi na promet</t>
  </si>
  <si>
    <t>Porez na korištenje dobara ili izvođenje aktiv.</t>
  </si>
  <si>
    <t>Pomoći iz inozemstva i od subjek. unutar op. p</t>
  </si>
  <si>
    <t>Pomoći iz proračuna</t>
  </si>
  <si>
    <t>Tekuće pomoći iz proračuna</t>
  </si>
  <si>
    <t>Kapitalne pomoći iz proračuna</t>
  </si>
  <si>
    <t>Pomoći od izvanproračunskih korisnika</t>
  </si>
  <si>
    <t>Tekuće pomoći od izvanproračunskih korisnika</t>
  </si>
  <si>
    <t>Pomoći iz državnog proračuna temeljem pr.EU sredst.</t>
  </si>
  <si>
    <t>Kapitalne pomoći iz drž.pror.tem.prjenosa EU sr.</t>
  </si>
  <si>
    <t>Prihodi od imovine</t>
  </si>
  <si>
    <t>Prihodi od financijske imovine</t>
  </si>
  <si>
    <t>Kamate na oročena sredstva i depozite po viđ.</t>
  </si>
  <si>
    <t>Prihodi od nefinancijske imovine</t>
  </si>
  <si>
    <t>Naknade za koncesije</t>
  </si>
  <si>
    <t>Prihodi od zakupa i iznajmljivanja imovine</t>
  </si>
  <si>
    <t>Naknada za korištenje nefinancijske imovine</t>
  </si>
  <si>
    <t>Ostali prihodi od nefinancijske imovine</t>
  </si>
  <si>
    <t>Prihodi od upravnih i administrativnih pristojbi</t>
  </si>
  <si>
    <t>pristojbi po posebnim propisima i naknada</t>
  </si>
  <si>
    <t>Upravne i administrativne pristojbe</t>
  </si>
  <si>
    <t xml:space="preserve">Županijske, gradske i općinske pristojbe </t>
  </si>
  <si>
    <t>Ostale upravne pristojbe</t>
  </si>
  <si>
    <t>Ostale pristojbe i naknade</t>
  </si>
  <si>
    <t>Prihodi po posebnim propisima</t>
  </si>
  <si>
    <t>Prihodi vodnog gospodarstva</t>
  </si>
  <si>
    <t>Doprinosi za šume</t>
  </si>
  <si>
    <t>Ostali nespomenuti prihodi</t>
  </si>
  <si>
    <t>Komunalni doprinosi i naknade</t>
  </si>
  <si>
    <t>Komunalni doprinosi</t>
  </si>
  <si>
    <t>Komunalne naknade</t>
  </si>
  <si>
    <t>Kazne, upravne mjere i ostali prihodi</t>
  </si>
  <si>
    <t>Kazne i upravne mjere</t>
  </si>
  <si>
    <t>Ostale kazne</t>
  </si>
  <si>
    <t xml:space="preserve">Prihodi od prodaje neproizvedene </t>
  </si>
  <si>
    <t>Prihodi od prodaje građevinskih objekata</t>
  </si>
  <si>
    <t>Zemljište</t>
  </si>
  <si>
    <t>Prihodi od prodaje proizvedene dugotrajne imovine</t>
  </si>
  <si>
    <t>Stamebni objekti</t>
  </si>
  <si>
    <t>SVEUKUPNO RASHODI I IZDACI</t>
  </si>
  <si>
    <t>Rashodi za zaposlene</t>
  </si>
  <si>
    <t>Plaće</t>
  </si>
  <si>
    <t>Plaće za redovan rad</t>
  </si>
  <si>
    <t>Ostali rashodi za zaposlene</t>
  </si>
  <si>
    <t>Doprinosi na plaće</t>
  </si>
  <si>
    <t>Doprinos za obvezno zdravstveno osiguranje</t>
  </si>
  <si>
    <t>Doprinos za obv. osig. u slučaju nezaposlenosti</t>
  </si>
  <si>
    <t>Materijalni rashodi</t>
  </si>
  <si>
    <t>Naknade troškova zaposlenima</t>
  </si>
  <si>
    <t>Službena putovanja</t>
  </si>
  <si>
    <t>Naknade za prijevoz, za rad na terenu i od.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</si>
  <si>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</si>
  <si>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</si>
  <si>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</si>
  <si>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</si>
  <si>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</si>
  <si>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</si>
  <si>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inv.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</si>
  <si>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</si>
  <si>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</si>
  <si>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</si>
  <si>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</si>
  <si>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</si>
  <si>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</si>
  <si>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</si>
  <si>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</si>
  <si>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</si>
  <si>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</si>
  <si>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</si>
  <si>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</si>
  <si>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pred. i izv. tijela pov. i sl.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</si>
  <si>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</si>
  <si>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</si>
  <si>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</si>
  <si>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</si>
  <si>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</si>
  <si>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</si>
  <si>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Ostali nespomenuti financijski rashodi</t>
  </si>
  <si>
    <t>Subvencije</t>
  </si>
  <si>
    <t>Subvencije trgovačkim društvima, zadrugama, poljoprivrednicima i obrtnicima</t>
  </si>
  <si>
    <t>Subvencije poljoprivrednicima i obrtnicima</t>
  </si>
  <si>
    <t>Pomoći dane u inozemstvo i unutar općeg pr.</t>
  </si>
  <si>
    <t>Pomoći unutar općeg proračuna</t>
  </si>
  <si>
    <t>Tekuće pomoći unutar općeg proračuna</t>
  </si>
  <si>
    <t>Kapitalne pomoći unutar općeg proračuna</t>
  </si>
  <si>
    <t>Pomoći proračunskim korisnicima drugih proračuna</t>
  </si>
  <si>
    <t>Tekuće pomoći prorač.korisnicima drugih proračuna</t>
  </si>
  <si>
    <t>Izvršenje za 2021. godinu</t>
  </si>
  <si>
    <t>Naknade građanima i kuć. na temelju osig i dr.nak</t>
  </si>
  <si>
    <t>Ostale naknade građanima i kuć. iz proračuna</t>
  </si>
  <si>
    <t>Naknade građanima i kućanstvima u novcu</t>
  </si>
  <si>
    <t>Naknade građanima i kućanstvima u naravi</t>
  </si>
  <si>
    <t>Ostali rashodi</t>
  </si>
  <si>
    <t>Tekuće donacije</t>
  </si>
  <si>
    <t>Tekuće donacije u novcu</t>
  </si>
  <si>
    <t>Kapitalne donacije</t>
  </si>
  <si>
    <t>Kapitalne donacije neprofitnim organizacijama</t>
  </si>
  <si>
    <t>Kazne, penali inaknade štete</t>
  </si>
  <si>
    <t>Kapitalne pomoći</t>
  </si>
  <si>
    <t>Kap.pom.kredit.i ost.financ.inst.te trg.dr.u javnom sektoru</t>
  </si>
  <si>
    <t>Rashodi za nabavu neproizv. Dug. Imovine</t>
  </si>
  <si>
    <t>Materijalna imovina - prirodna bogatstva</t>
  </si>
  <si>
    <t>Rashodi za nabavu proizv. dugotrajne imovine</t>
  </si>
  <si>
    <t>Građevinski objekti</t>
  </si>
  <si>
    <t>Poslovni objekti</t>
  </si>
  <si>
    <t>Ceste, željeznice i ostali prometni objekti</t>
  </si>
  <si>
    <t>Ostali građevinski objekti</t>
  </si>
  <si>
    <t>Postrojenja i oprema</t>
  </si>
  <si>
    <t>Uredska oprema i namještaj</t>
  </si>
  <si>
    <t>Uređaji, strojevi i oprema za ostale namjene</t>
  </si>
  <si>
    <t>Nematerijalna proizvedena imovina</t>
  </si>
  <si>
    <t>Ulaganja u računalne programe</t>
  </si>
  <si>
    <t>Ostala nematerijlna proizvedena imovina</t>
  </si>
  <si>
    <t>Otplata glavnice primljenih zajmova od drugih razina vlasti</t>
  </si>
  <si>
    <t>Otplata glavnice primljenih zajmova od državnog proračuna</t>
  </si>
  <si>
    <t>Tablica 2: Prihodi i rashodi prema izvorima financiranja izvršeni su kako slijedi:</t>
  </si>
  <si>
    <t>Izvor financ., razred i skupina</t>
  </si>
  <si>
    <t>01</t>
  </si>
  <si>
    <t>OPĆI PRIHODI I PRIMICI</t>
  </si>
  <si>
    <t>Pomoći od ino.i od sub.unutar općeg proračuna</t>
  </si>
  <si>
    <t>Prihodi od up.i adm.prist.po posebnim propisima i nak.</t>
  </si>
  <si>
    <t>05</t>
  </si>
  <si>
    <t>POMOĆI</t>
  </si>
  <si>
    <t>04</t>
  </si>
  <si>
    <t>PRIHODI ZA POSEBNE NAMJENE</t>
  </si>
  <si>
    <t>07</t>
  </si>
  <si>
    <t>PRIHODI OD PRODAJE ILI ZAMJENE NEFIN. IMOVINE</t>
  </si>
  <si>
    <t>Prihodi od prodaje neproizvedene dugotrajne imovne</t>
  </si>
  <si>
    <t>08</t>
  </si>
  <si>
    <t>NAMJENSKI PRIMICI</t>
  </si>
  <si>
    <t>Primljene otplate glavnice danih zajmova</t>
  </si>
  <si>
    <t>Subvencije obrtnicima</t>
  </si>
  <si>
    <t>Pomoći dane u inozemstvo i unutar opć.proračuna</t>
  </si>
  <si>
    <t>Nak.građ.i kućanstvma na temelju os.i dr.naknade</t>
  </si>
  <si>
    <t>Rashodi za nabavu neproizvedene dugotrajne imov.</t>
  </si>
  <si>
    <t>Rashodi za nabavu proizvedene dugotrajne imovine</t>
  </si>
  <si>
    <t>Izdaci za dionice i udjele u glavnici</t>
  </si>
  <si>
    <t>Otplata glavnice primljenih zajmova od drž.proračuna</t>
  </si>
  <si>
    <t>Kapitalne pomoći trgovačkim društvima u javnom sektoru</t>
  </si>
  <si>
    <t>PRIHOD OD PRODAJE ILI ZAMJENE NEFIN.IMOVINE</t>
  </si>
  <si>
    <t>Tablica 3: Rashodi prema funkcijskoj klasifikaciji izvršeni su kako slijedi:</t>
  </si>
  <si>
    <t>Funkcijsk. klasifika., razred i skupina</t>
  </si>
  <si>
    <t>Indeks    5/3 x 100</t>
  </si>
  <si>
    <t>Indeks 5/4 x 100</t>
  </si>
  <si>
    <t>Opće javne usluge</t>
  </si>
  <si>
    <t>011</t>
  </si>
  <si>
    <t>Izvršna i zakonodavna tijela</t>
  </si>
  <si>
    <t>02</t>
  </si>
  <si>
    <t>Obrana</t>
  </si>
  <si>
    <t>022</t>
  </si>
  <si>
    <t>Civilna obrana</t>
  </si>
  <si>
    <t>03</t>
  </si>
  <si>
    <t>Javni red i sigurnost</t>
  </si>
  <si>
    <t>032</t>
  </si>
  <si>
    <t>Usluge protupožarne zaštite</t>
  </si>
  <si>
    <t>Cestovni promet</t>
  </si>
  <si>
    <t>42</t>
  </si>
  <si>
    <t>Ekonomski poslovi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</si>
  <si>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</si>
  <si>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</si>
  <si>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</si>
  <si>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</si>
  <si>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</si>
  <si>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</si>
  <si>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</si>
  <si>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</si>
  <si>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</si>
  <si>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</si>
  <si>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</si>
  <si>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</si>
  <si>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Opskrba vodom</t>
  </si>
  <si>
    <t>064</t>
  </si>
  <si>
    <t>Ulična rasvjeta</t>
  </si>
  <si>
    <t>066</t>
  </si>
  <si>
    <t>Rashodi vezani za stanovanje i komunalne pogodnosti koji nisu drugdje svrstani</t>
  </si>
  <si>
    <t>Zdravstvo</t>
  </si>
  <si>
    <t>076</t>
  </si>
  <si>
    <t>Poslovi i uskuge zdravstva koji nisu drugdje svrstani</t>
  </si>
  <si>
    <t>Rekreacija, kultura i religija</t>
  </si>
  <si>
    <t>081</t>
  </si>
  <si>
    <t>Službe rekreacije i sporta</t>
  </si>
  <si>
    <t>082</t>
  </si>
  <si>
    <t>Službe kulture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</si>
  <si>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</si>
  <si>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</si>
  <si>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</si>
  <si>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</si>
  <si>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</si>
  <si>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Obrazovanje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</si>
  <si>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</si>
  <si>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</si>
  <si>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</si>
  <si>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</si>
  <si>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</si>
  <si>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</si>
  <si>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</si>
  <si>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</si>
  <si>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</si>
  <si>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Starost</t>
  </si>
  <si>
    <t>Obitelj i djeca</t>
  </si>
  <si>
    <t>Stanovanje</t>
  </si>
  <si>
    <t>109</t>
  </si>
  <si>
    <t>Aktivnosti socijalne zaštite koje nisu drugdje svrstane</t>
  </si>
  <si>
    <t>RAČUN FINANCIRANJA</t>
  </si>
  <si>
    <t>Tablica 4.: Primici i izdaci prema ekonomskoj klasifikaciji izvršeni su kako slijedi:</t>
  </si>
  <si>
    <t>Pr.glav.zajmova danih nepr.org,građ.i kućanstvima</t>
  </si>
  <si>
    <t>Povrati zajmova danih neprofitnim organizacijama,</t>
  </si>
  <si>
    <t>Primici od zaduživanja</t>
  </si>
  <si>
    <t>Primljeni zajmovi od drugih razina vlasti</t>
  </si>
  <si>
    <t>Primljeni zajmovi od državnog proračuna</t>
  </si>
  <si>
    <t>Dionice i udjeli u glavnici trgovačkih dr.u javnom sekt.</t>
  </si>
  <si>
    <t>Tablica 5.: Primici i izdaci prema izvorima financiranja izvršeni su kako slijedi:</t>
  </si>
  <si>
    <t>Naknade građ.i kućanstvima na tem.osiguranja i dr.naknade</t>
  </si>
  <si>
    <t xml:space="preserve">                       Tablica 1.: Rashodi i izdaci Proračuna po organizacijskoj klasifikaciji mijenjaju  se kako slijedi:</t>
  </si>
  <si>
    <t>BROJČANA OZNAKA I NAZIV RAZDJELA I GLAVE</t>
  </si>
  <si>
    <t>UKUPNO RASHODI I IZDACI</t>
  </si>
  <si>
    <t>RAZDJEL 001 PREDSTAVNIČKO I IZVRŠNO TIJELO OPĆINE</t>
  </si>
  <si>
    <t>GLAVA 00101 PREDSTAVNIČKO I IZVRŠNO TIJELO OPĆINE</t>
  </si>
  <si>
    <t>RAZDJEL 002 JEDINSTVENI UPRAVNI ODJEL</t>
  </si>
  <si>
    <t>GLAVA 00201 JEDINSTVENI UPRAVNI ODJEL</t>
  </si>
  <si>
    <t>Tablica 2: Rashodi i izdaci Proračuna po programskoj klasifikaciji mijenjaju se kako slijedi:</t>
  </si>
  <si>
    <t>Pods, odj. i izvor fin.</t>
  </si>
  <si>
    <t>NAZIV RAZDJELA I GLAVE, RAČUNA EKONOMSKE KLASIFIKACIJE                                                                          TE IZVOR FINANCIRANJA</t>
  </si>
  <si>
    <t>PROGRAM 1001 RAD PREDSTAVNIČKOG I IZVRŠNOG TIJELA</t>
  </si>
  <si>
    <t>A100101 Redovna djelatnost</t>
  </si>
  <si>
    <t>Funkcijska klasifikacija: 0111 - Izvršna i zakonodavna tijela</t>
  </si>
  <si>
    <t>IZVOR 01 OPĆI PRIHODI I PRIMICI</t>
  </si>
  <si>
    <t>IZVOR 05 POMOĆI</t>
  </si>
  <si>
    <t>Plaće (bruto)</t>
  </si>
  <si>
    <t>Naknada za bolest, invalidnost i smrtni slučaj</t>
  </si>
  <si>
    <t>Doprinos za obvezno zdravstveno osiguranje  23171</t>
  </si>
  <si>
    <t>Elektronski mediji</t>
  </si>
  <si>
    <t>Ostale usluge promidžbe i informiranja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</si>
  <si>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</si>
  <si>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</si>
  <si>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</si>
  <si>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</si>
  <si>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</si>
  <si>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Grafičke i tiskarske usluge (općinski list..)</t>
  </si>
  <si>
    <t>Ostale nespomenute usluge</t>
  </si>
  <si>
    <t>Naknade za rad članovima pred. i izvršnih tijela - neto</t>
  </si>
  <si>
    <t>Naknade za rad članovima pred. i izvršnih tijela - por. + dopr.                2329111</t>
  </si>
  <si>
    <t>Tuzemne članarine</t>
  </si>
  <si>
    <t>Rashodi protokola</t>
  </si>
  <si>
    <t>Ostali nespomenuti rashodi poslovanja -kom. Doprinos</t>
  </si>
  <si>
    <t>Pomoći dane u inozemstvo i unutar općeg proračuna</t>
  </si>
  <si>
    <t xml:space="preserve">Ostali rashodi </t>
  </si>
  <si>
    <t>Kazne, penali i naknade štete</t>
  </si>
  <si>
    <t>Ostale naknade šteta pravnim i fizičkim osobama</t>
  </si>
  <si>
    <t>Izdaci za otplatu glavnice primljenih kredita i zajmova</t>
  </si>
  <si>
    <t>Naknada ze štete uzrokovane prirodnim katastrofama</t>
  </si>
  <si>
    <t>A100102 Rad političkih stranaka</t>
  </si>
  <si>
    <t>Tekuće donacije političkim strankama</t>
  </si>
  <si>
    <t>A100106 Manifestacije u organizaciji Općine Peteranec</t>
  </si>
  <si>
    <t>Namirnice</t>
  </si>
  <si>
    <t>A100105 Pokroviteljstvo</t>
  </si>
  <si>
    <t>A100107 Kupnja udjela u glavnici trgovačkih društva</t>
  </si>
  <si>
    <t>Dionice i udjeli u glavnici trgovačkih društva u javnom sektoru</t>
  </si>
  <si>
    <t>GLAVA 00201 - Jedinstveni upravni odjel</t>
  </si>
  <si>
    <t>PROGRAM 1002 Redovna djelatnost</t>
  </si>
  <si>
    <t>A100201 Redovna djelatnost</t>
  </si>
  <si>
    <t>Funkcijska klasifikacija: 0112 - Financijski i fiskalni poslovi</t>
  </si>
  <si>
    <t xml:space="preserve"> Rashodi poslovanja</t>
  </si>
  <si>
    <t>Plaće  23111, 23141, 23151,</t>
  </si>
  <si>
    <t>Nagrade</t>
  </si>
  <si>
    <t>Regres za godišnji odmor  23171</t>
  </si>
  <si>
    <t xml:space="preserve">Ostali nenavedeni rashodi </t>
  </si>
  <si>
    <t>Dnevnice za službena putovanja   23211</t>
  </si>
  <si>
    <t>Naknade za prijevoz na službenom putu u zemlji</t>
  </si>
  <si>
    <t>Naknade za prijevoz na posao i s posla</t>
  </si>
  <si>
    <t>Seminari, savjetovanja i simpoziji</t>
  </si>
  <si>
    <t>Naknada za korištenje privatnog automobila u službene svrhe    23214</t>
  </si>
  <si>
    <t>Uredski materijal    23221</t>
  </si>
  <si>
    <t>Literatura 232211</t>
  </si>
  <si>
    <t>Materijal i sredstva za čišćenje</t>
  </si>
  <si>
    <t>Ostali materijal za poslove redovnog poslovanja</t>
  </si>
  <si>
    <t>Električna energija</t>
  </si>
  <si>
    <t>Plin</t>
  </si>
  <si>
    <t>Sitni inventar</t>
  </si>
  <si>
    <t xml:space="preserve">Usluge telefona </t>
  </si>
  <si>
    <t>Poštarina</t>
  </si>
  <si>
    <t>Usluge tekućeg i investicijskog održavanja građevinskih objekata u vlasništvu</t>
  </si>
  <si>
    <t>Usluge tekućeg i investicijskog održavanja postrojenja i opreme  23232</t>
  </si>
  <si>
    <t>Ekološke usluge - odvoz smeća</t>
  </si>
  <si>
    <t>Dimnjačarske usluge</t>
  </si>
  <si>
    <t>Obvezni i preventivni zdravstveni pregledi zaposlenika</t>
  </si>
  <si>
    <t>Ostale računalne usluge</t>
  </si>
  <si>
    <t>Usluge čišćenja, pranja i slično</t>
  </si>
  <si>
    <t>Ostale nespomenute usluge - naknada ministarstvu</t>
  </si>
  <si>
    <t>Premija osiguranja ostale imovine</t>
  </si>
  <si>
    <t>Premija osiguranja zaposlenih</t>
  </si>
  <si>
    <t>Sudske pristojbe</t>
  </si>
  <si>
    <t>Javnobilježničke pristojbe</t>
  </si>
  <si>
    <t>Ostali nespomenuti rashodi poslovanja (maske, dezinficijensi i sl.)</t>
  </si>
  <si>
    <t>Usluge banaka  23431</t>
  </si>
  <si>
    <t>Usluge platnog prometa</t>
  </si>
  <si>
    <t>Rashodi za nabavu neproizvedene dugotrajne imovine</t>
  </si>
  <si>
    <t>Materijalna imovina - prirodna bogastva</t>
  </si>
  <si>
    <t>Građevinsko zemljište</t>
  </si>
  <si>
    <t>Računala i računalna oprema    24221</t>
  </si>
  <si>
    <t>Uredski namještaj</t>
  </si>
  <si>
    <t>Oprema</t>
  </si>
  <si>
    <t>Nematerijalna proizvedena imovine</t>
  </si>
  <si>
    <t>Ulaganje u računalne programe</t>
  </si>
  <si>
    <t>IZVOR FINANCIRANJA 05 POMOĆI</t>
  </si>
  <si>
    <t>A100202 Program javnih radova</t>
  </si>
  <si>
    <t>PROGRAM 1003 UPRAVLJANJE IMOVINOM</t>
  </si>
  <si>
    <t>A100302 Zamjena stolarije u društvenom domu u  Komatnici i Sigecu</t>
  </si>
  <si>
    <t>Funkcijska klasifikacija: 0660 Rashodi vezani uz stanovanje i kom. pogod. koji nisu drugdje svrstani</t>
  </si>
  <si>
    <t>Usluge tek. i invest. održavanja građ. Objekata</t>
  </si>
  <si>
    <t>K100302 Projektna dokumentacija</t>
  </si>
  <si>
    <t>Funkcijska klasifikacija: 0620 Razvoj zajednice</t>
  </si>
  <si>
    <t xml:space="preserve">Ostala nematerijalna proizvedena imovina                                                    </t>
  </si>
  <si>
    <t>K100306 Kulturni centar/društveni dom Peteranec</t>
  </si>
  <si>
    <t>Zgrade kulturnih institucija</t>
  </si>
  <si>
    <t xml:space="preserve">K100307 Sportsko rekreativni kompleks Panonija </t>
  </si>
  <si>
    <t>Ostali nespomenuti građevinski objekti - igralište</t>
  </si>
  <si>
    <t>K100308 Izgradnja dječjeg igrališta u Sigecu</t>
  </si>
  <si>
    <t>K100309 Opremanje dječjeg igrališta u Sigecu</t>
  </si>
  <si>
    <t>PROGRAM 1004 IZGRADNJA KOMUNALNE INFRASTRUKTURE</t>
  </si>
  <si>
    <t xml:space="preserve">K100401 Asfaltiranje i sanacija nerazvrstanih cesta </t>
  </si>
  <si>
    <t>Funkcijska klasifikacija: 0610 Razvoj stanovanja</t>
  </si>
  <si>
    <t>Ostali slični prometni objekti</t>
  </si>
  <si>
    <t>K100402 Izgradnja ograde na groblju u Sigecu</t>
  </si>
  <si>
    <t xml:space="preserve">Ostali nespomenuti građevinski objekti - ograda groblje Sigetec         </t>
  </si>
  <si>
    <t>K100405 Izgradnja pješačke staze u Peterancu (do groblja)</t>
  </si>
  <si>
    <t>K100407 Izgradnja javne rasvjete - bic.-pješ. staza Peteranec-Koprivnica</t>
  </si>
  <si>
    <t>Funkcijska klasifikacija: 0640 - Ulična rasvjeta</t>
  </si>
  <si>
    <t>Javna rasvjeta</t>
  </si>
  <si>
    <t>IZVOR 06 DONACIJA</t>
  </si>
  <si>
    <t>Nematerijalna proizvedene imovina</t>
  </si>
  <si>
    <t>K100410 Asfaltiranje nerazvrstane ceste - F. Galovića Peteranec</t>
  </si>
  <si>
    <t>K100411 Uređenje parkirališta na mjesnom groblju u Peterancu</t>
  </si>
  <si>
    <t>IZVOR 07 PRIHODI OD PRODAJE ILI ZAMJENE NEFINANCIJSKE IMOVINE</t>
  </si>
  <si>
    <t>K100412 Solarne pametne autobusne stanice/ pametne klupe</t>
  </si>
  <si>
    <t>Ostali nespomenuti građevinski objekti - stanice</t>
  </si>
  <si>
    <t>K100413 Povećanje sigurnosti cestovnog prometa</t>
  </si>
  <si>
    <t>PROGRAM 1005 ODRŽAVANJE KOMUNALNE INFRASTRUKTURE</t>
  </si>
  <si>
    <t>A100501 Održavanje javne rasvjete</t>
  </si>
  <si>
    <t>IZVOR 04 PRIHODI ZA POSEBNE NAMJENE</t>
  </si>
  <si>
    <t>Matarijalni rashodi</t>
  </si>
  <si>
    <t>Električna energija - javna rasvjeta</t>
  </si>
  <si>
    <t>Ostale usluge tekućeg i investicijskog održavanja</t>
  </si>
  <si>
    <t xml:space="preserve">A100502 Održavanje nerazvrstanih cesta </t>
  </si>
  <si>
    <t>Ostali materijal i dijelovi za tekuće i invest. Održavanje</t>
  </si>
  <si>
    <t xml:space="preserve">Ostale usluge tekućeg održavanja nerazvrstanih cesta </t>
  </si>
  <si>
    <t>A100503 Održavanje nerazvrstanih cesta - zimska služba</t>
  </si>
  <si>
    <t>Ostale usluge tekućeg održ. neraz cesta - zimska služba</t>
  </si>
  <si>
    <t xml:space="preserve">A100504 Održavanje građevina javne odvodnje oborinskih voda, malčiranje i orezivanje </t>
  </si>
  <si>
    <t>Ostale usluge tek.održ. javne odv. oborinskih voda</t>
  </si>
  <si>
    <t>Ostale usluge tek.održ. - malčiranje i orezivanje</t>
  </si>
  <si>
    <t>A100505 Održavanje javnih zelenih površina i groblja</t>
  </si>
  <si>
    <t>Motorni benzin i dizel gorivo</t>
  </si>
  <si>
    <t>Materijal i dijelovi za tekuće i invest. održavanje opreme</t>
  </si>
  <si>
    <t>Ostali materijal i dijelovi za tek. i invest.održ. - hortikultura                  23224</t>
  </si>
  <si>
    <t>Usluge tekućeg i investicijskog održavanja opreme</t>
  </si>
  <si>
    <t>Ekološke usluge - odvoz smeća s groblja</t>
  </si>
  <si>
    <t>A100516 Snimanje i evidencija grobnih mjesta - groblje Sigetec</t>
  </si>
  <si>
    <t>A100517 Izrada geod. elaborata - izmjene granica na groblju Peteranec</t>
  </si>
  <si>
    <t>A100507 Održavanje zelenih otoka</t>
  </si>
  <si>
    <t>Funkcijska klasifikacija: 0510 Gospodarenje otpadom</t>
  </si>
  <si>
    <t>A100508 Čišćenje deponija</t>
  </si>
  <si>
    <t>A100510 Deratizacija i dezinsekcija</t>
  </si>
  <si>
    <t>Funkcijska klasifikacija: 0760 Poslovi i usluge zdravstva koji nisu drugdje svrstani</t>
  </si>
  <si>
    <t>Deratizacija i dezinsekcija</t>
  </si>
  <si>
    <t>A100511 Veterinarske usluge</t>
  </si>
  <si>
    <t>Veterinarske usluge</t>
  </si>
  <si>
    <t>A100512 Sufinanciranje mikročipiranja, kastracije i sterilizacije pasa</t>
  </si>
  <si>
    <t>Funkcijska klasifikacija: 1090 Aktivnosti socijalne zaštite koje nisu drugdje svrstane</t>
  </si>
  <si>
    <t>Ostale naknade građanima i kućanstvima iz proračuna</t>
  </si>
  <si>
    <t>A100513 Gradnja grobnice - Općina Peteranec</t>
  </si>
  <si>
    <t>Funkcijska klasifikacija: 0660 Rashodi vezani uz stanovanje i komunalne pogodnosti koji nisu drugdje svrstani</t>
  </si>
  <si>
    <t>Ostali nespomenuti građevinski objekti</t>
  </si>
  <si>
    <t>K10501 Nabava komunalne opreme</t>
  </si>
  <si>
    <t>Postrojenje i oprema</t>
  </si>
  <si>
    <t>K10502 Nabava spremnika za razdvajanje otpada za domaćinstva</t>
  </si>
  <si>
    <t>PROGRAM 1006 RAZVOJ SUSTAVA VODOOPSKRBE I ODVODNJE</t>
  </si>
  <si>
    <t>K100601 Projekt aglomeracije - kanalizacija Sigetec</t>
  </si>
  <si>
    <t>Funkcijska klasifikacija: 0520 Gospodarenje otpadnim vodama</t>
  </si>
  <si>
    <t>A100601 Sufinanciranje vodovodne mreže u Starogradskoj ulici u Sigecu</t>
  </si>
  <si>
    <t>Funkcijska klasifikacija: 0630 Opskrba vodom</t>
  </si>
  <si>
    <t xml:space="preserve">Kapitalne pomoći trgovačkim društvima u javnom sektoru                     </t>
  </si>
  <si>
    <t>PROGRAM 1007 GOSPODARENJE OTPADOM I ZAŠTITA OKOLIŠA</t>
  </si>
  <si>
    <t>K100701 Sanacija odlagališta Klepa</t>
  </si>
  <si>
    <t>K100702 Izrada projektne dokumentacije za sanaciju odlagališta Klepa</t>
  </si>
  <si>
    <r>
      <t xml:space="preserve">Ostala nematerijalna proizvedena imovina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24264</t>
    </r>
  </si>
  <si>
    <t>PROGRAM 1008 JAVNE POTREBE U PROTUPOŽARNOJ I CIVILNOJ ZAŠTITI</t>
  </si>
  <si>
    <t>A100801 Redovna djelatnost DVD-a i VZO-a</t>
  </si>
  <si>
    <t>Funkcijska klasifikacija: 0320 Usluge protupožarne zaštite</t>
  </si>
  <si>
    <t>Tekuće donacije udrugama</t>
  </si>
  <si>
    <t>A100802 Civilna zaštita</t>
  </si>
  <si>
    <t>Funkcijska klasifikacija: 0220 Civilna obrana</t>
  </si>
  <si>
    <t>Tekuće donacije udrugama - Stožer civilne zaštite Općine Peteranec</t>
  </si>
  <si>
    <t>A100803 HGSS Stanica Koprivnica</t>
  </si>
  <si>
    <t>Tekuće donacije udrugama - HGSS</t>
  </si>
  <si>
    <t>PROGRAM 1009 JAVNE POTREBE U SPORTU</t>
  </si>
  <si>
    <t>A100901 Redovna djelatnost sportskih klubova i društava</t>
  </si>
  <si>
    <t>Funkcijska klasifikacija: 0810 Službe rekreacije i sporta</t>
  </si>
  <si>
    <t>Tekuće donacije sportskim društvima</t>
  </si>
  <si>
    <t>K100901 Kapitalna donacija sportskim klubovima i društvima</t>
  </si>
  <si>
    <t>Kapitalne donacije sportskim društvima</t>
  </si>
  <si>
    <t>PROGRAM 1010 JAVNE POTREBE U KULTURI I RAZVOJ CIVILNOG DRUŠTVA</t>
  </si>
  <si>
    <t>A101001 Redovna djelatnost udruga i društava u kulturi</t>
  </si>
  <si>
    <t>Funkcijska klasifikacija: 0820 Službe kulture</t>
  </si>
  <si>
    <t>A101002 Redovna djelatnost udruga i ostalih organizacija civilnog društva</t>
  </si>
  <si>
    <t>Funkcijska klasifikacija: 0860 Rashodi za rekreaciju, kulturu i religiju koji nisu drugdje svrstani</t>
  </si>
  <si>
    <t>PROGRAM 1011 JAVNE POTREBE SUFINANCIRANJA VJERSKIH ZAJEDNICA</t>
  </si>
  <si>
    <t>A101101 Kapitalne donacije vjerskim zajednicama</t>
  </si>
  <si>
    <t>Funkcijska klasifikacija: 0840 Religijske i druge službe zajednice</t>
  </si>
  <si>
    <t>Kapitalne donacije vjerskim zajednicama</t>
  </si>
  <si>
    <t>PROGRAM 1012 SOCIJALNA SKRB</t>
  </si>
  <si>
    <t>A101201 Tekuće donacije Crvenom križu</t>
  </si>
  <si>
    <t>Tekuće donacije humanitarnim organizacijama</t>
  </si>
  <si>
    <t>A101202 Financiranje troškova gerontodomaćice - Klub Mariška</t>
  </si>
  <si>
    <t>Funkcijska klasifikacija: 1020 Starost</t>
  </si>
  <si>
    <t>Naknade građanima i kućanstvima na temelju osig. i druge naknade</t>
  </si>
  <si>
    <t>Pomoć osobama s invaliditetom</t>
  </si>
  <si>
    <t>A101203 Projekt "Zaposli pa pomozi"</t>
  </si>
  <si>
    <t xml:space="preserve">Plaće </t>
  </si>
  <si>
    <t>A101204 Pomoć za ogrjevno drvo</t>
  </si>
  <si>
    <t>Funkcijska klasifikacija: 1060 Stanovanje</t>
  </si>
  <si>
    <t>Pomoć obiteljima i kućanstvima - županija ogrjevno drvo</t>
  </si>
  <si>
    <t>A101205 Pomoć osobama s invaliditetom</t>
  </si>
  <si>
    <t>Funkcijska klasifikacija: 1012 Invaliditet</t>
  </si>
  <si>
    <t>A101206 Ostale naknade građanima i kućanstvima u novcu</t>
  </si>
  <si>
    <t>Naknade građanima i kućanstvima na temelju osiguranja i druge naknade</t>
  </si>
  <si>
    <t>Pomoć obiteljima i kućanstvima (stambeno zbrinjavanje i pomoć)</t>
  </si>
  <si>
    <t>A101207 Ostale naknade građanima i kućanstvima u naravi</t>
  </si>
  <si>
    <t>Ostale naknade iz proračuna u naravi</t>
  </si>
  <si>
    <t>PROGRAM 1013 UNAPREĐENJE KVALITETE ŽIVOTA STANOVNIKA</t>
  </si>
  <si>
    <t>A101301 Pomoć za novorođenčad</t>
  </si>
  <si>
    <t>Funkcijska klasifikacija: 1040 Obitelj i djeca</t>
  </si>
  <si>
    <t>Ostale naknade iz proračuna u novcu</t>
  </si>
  <si>
    <t>A101302 Božićno darivanje djece</t>
  </si>
  <si>
    <t xml:space="preserve">Ostale naknade iz proračuna u naravi - dječji darovi </t>
  </si>
  <si>
    <t>A101303 Sufinanciranje školske prehrane za osnovnoškolce</t>
  </si>
  <si>
    <t>Prehrana</t>
  </si>
  <si>
    <t>A101304 Sufinanciranje kupnje zbirki zadataka i radnih bilježnica</t>
  </si>
  <si>
    <t>A101305 Nabava bilježnica i školskog pribora</t>
  </si>
  <si>
    <t>A101306 Isplata božićnice srednjoškolcima</t>
  </si>
  <si>
    <t xml:space="preserve">Ostale naknade iz proračuna u novcu                                                         </t>
  </si>
  <si>
    <t>A101307 Studentske stipendije</t>
  </si>
  <si>
    <t xml:space="preserve">Stipendije i školarine                                                                                      </t>
  </si>
  <si>
    <t>IZVOR 08 NAMJENSKI PRIMICI</t>
  </si>
  <si>
    <t xml:space="preserve">A101308 Sufinanciranje rada bibliobusa i gradske knjižnice </t>
  </si>
  <si>
    <t>A101309 Stambeno zbrinjavanje mladih obitelji</t>
  </si>
  <si>
    <t>A101310 Sufinanciranje rušenja stambenih objekata</t>
  </si>
  <si>
    <t>A101311 Uskrsnica i božićnica za umirovljenike</t>
  </si>
  <si>
    <t>Funkcijska klasifikacija: 1090 Aktivnosti socijalne zaštite koje nisu dr.s</t>
  </si>
  <si>
    <t>PROGRAM 1014 PREDŠKOLSKI ODGOJ I OBRAZOVANJE</t>
  </si>
  <si>
    <t>A101401 Sufinanciranje smještaja djece u dječje vrtiće</t>
  </si>
  <si>
    <t>Funkcijska klasifikacija: 0911 Predškolsko obrazovanje</t>
  </si>
  <si>
    <t>Sufinanciranje boravka djece u vrtićima</t>
  </si>
  <si>
    <t>A101402 Redovna djelatnost PŠ Peteranec i Sigetec</t>
  </si>
  <si>
    <t>Funkcijska klasifikacija: 0912 Osnovno obrazovanje</t>
  </si>
  <si>
    <t>K101401 Izgradnja vrtića u Peterancu</t>
  </si>
  <si>
    <t>Zgrada vrtića</t>
  </si>
  <si>
    <t>PROGRAM 1015 RAZVOJ PODUZETNIŠTVA</t>
  </si>
  <si>
    <t>A101501 Poticaji za otvaranje obrta i malog poduzetništva</t>
  </si>
  <si>
    <t xml:space="preserve">Subvencije </t>
  </si>
  <si>
    <t>PROGRAM 1016 POLJOPRIVREDA</t>
  </si>
  <si>
    <t xml:space="preserve">A101601 Subvencije u stočarstvu </t>
  </si>
  <si>
    <t>Funkcijska klasifikacija: 0421 Poljoprivreda</t>
  </si>
  <si>
    <t>Subvencije trgovačkim društvima, zadrugama poljoprivrednicima i obrtnicima izvan javnog sektora</t>
  </si>
  <si>
    <t>II.POSEBNI DIO</t>
  </si>
  <si>
    <t xml:space="preserve">    Izvršenje rashoda i izdataka Proračuna po organizacijskoj klasifikaciji (Tablica 1.) te po programskoj klasifikaciji (Tablica 2.) je sljedeće: </t>
  </si>
  <si>
    <t>INDEKS 3/2*100</t>
  </si>
  <si>
    <t>PLAN ZA 2022. GODINU</t>
  </si>
  <si>
    <t>IZVRŠENJE ZA 2022. GODINU</t>
  </si>
  <si>
    <t>III. IZVJEŠTAJ O ZADUŽIVANJU</t>
  </si>
  <si>
    <t>Članak 4.</t>
  </si>
  <si>
    <t>IV. IZVJEŠTAJ O KORIŠTENJU PRORAČUNSKE ZALIHE</t>
  </si>
  <si>
    <t>Članak 5.</t>
  </si>
  <si>
    <t xml:space="preserve">  korištenju sredstava Proračunske zalihe.</t>
  </si>
  <si>
    <t>V. IZVJEŠTAJ O DANIM JAMSTVIMA I IZDACIMA PO JAMSTVIMA</t>
  </si>
  <si>
    <t>Članak 6.</t>
  </si>
  <si>
    <t xml:space="preserve">  izdacima o jamstvima.</t>
  </si>
  <si>
    <t>VI. OBRAZLOŽENJE OSTVARENJA PRIHODA I PRIMITAKA, RASHODA I IZDATAKA</t>
  </si>
  <si>
    <t>Članak 7.</t>
  </si>
  <si>
    <t xml:space="preserve">    Obrazloženje ostvarenja prihoda i primitaka, rashoda i izdataka nalazi se u prilogu ovog Godišnjeg izvještaja o izvršenju Proračuna i njegov je </t>
  </si>
  <si>
    <t>sastavni dio.</t>
  </si>
  <si>
    <t>Članak 8.</t>
  </si>
  <si>
    <t>Članak 9.</t>
  </si>
  <si>
    <t>Članak 10.</t>
  </si>
  <si>
    <t xml:space="preserve">     Ovaj Godišnji izvještaj o izvršenju Proračuna objavit će se u "Službenom glasniku Koprivničko-križevačke županije".</t>
  </si>
  <si>
    <t>OPĆINSKO VIJEĆE</t>
  </si>
  <si>
    <t>OPĆINE PETERANEC</t>
  </si>
  <si>
    <t>PREDSJEDNICA:</t>
  </si>
  <si>
    <t xml:space="preserve">   Općina Peteranec se u 2022. godini nije zaduživala na domaćem niti stranom tržištu novca i kapitala pa nema niti sastavljen Izvještaj o zaduživanju.</t>
  </si>
  <si>
    <t xml:space="preserve">    Općina Peteranec u 2022. godini nije imala planirana sredstva niti izvršenja na kontu Proračunske zalihe, pa nema niti sastavljenog Izvještaja o </t>
  </si>
  <si>
    <t xml:space="preserve">    Općina Peteranec u 2022. godini nije davala jamstva niti imala izdatke po jamstvima, pa nema niti sastavljen Izvještaj o danim jamstvima i </t>
  </si>
  <si>
    <t xml:space="preserve">         Stanje nenaplaćenih dospjelih potraživanja Općine Peteranec na dan 31.12.2022. godine iznosi 285.826,42 kuna.</t>
  </si>
  <si>
    <t xml:space="preserve">         Stanje nedospjelih obveza Općine Peteranec na da 31.12.2022. godine iznosi 218.928,24 kuna.</t>
  </si>
  <si>
    <t xml:space="preserve">         Stanje dospjelih obveza Općine Peteranec na da 31.12.2022. godine iznosi 2.000,00 kuna.</t>
  </si>
  <si>
    <t xml:space="preserve">  </t>
  </si>
  <si>
    <t xml:space="preserve">      Sa danom 31.12.2022. godine Općina Peteranec ostvarila je manjak prihoda i primitaka u iznosu od 1.804.458,88 kuna, a koji se sastoji od viška prihoda</t>
  </si>
  <si>
    <t xml:space="preserve">  poslovanja u iznosu od 2.654.102,89 kuna, manjka prihoda od nefinancijske imovne u iznosu od 4.246.251,93 kune, i manjka primitaka od </t>
  </si>
  <si>
    <t xml:space="preserve">  financijske imovine u iznosu od 212.309,84 kune.</t>
  </si>
  <si>
    <t>KLASA: 400-04/23-01/06</t>
  </si>
  <si>
    <t>za 2022. godinu</t>
  </si>
  <si>
    <t xml:space="preserve">     Proračun Općine Peteranec za 2022. godinu ("Službeni glasnik Koprivničko-križevačke županije" broj 31/21., 21/22., 37/22. i 43/22.) (u daljnjem tekstu:</t>
  </si>
  <si>
    <t>Indeks  5/3 x 100</t>
  </si>
  <si>
    <t>Indeks   5/3 x 100</t>
  </si>
  <si>
    <t>INDEKS 4/3*100</t>
  </si>
  <si>
    <t>VII. VIŠAK / MANJAK PRIHODA I PRIMITAKA</t>
  </si>
  <si>
    <t>VIII. ZAVRŠNA ODREDBA</t>
  </si>
  <si>
    <t>URBROJ:2137-12-02-23-1</t>
  </si>
  <si>
    <t>K100409 Projektna dokumentacija za  izgradnju prometnice od Peteranca do Herešina</t>
  </si>
  <si>
    <t>Koprivničko-križevačke županije" broj 6/13., 4/18.,  4/20. i 4/21) Općinsko vijeće Općine Peteranec na 24. sjednici održanoj 22. svibnja 2023., donijelo je</t>
  </si>
  <si>
    <t>Peteranec, 22. svibnja 2023.</t>
  </si>
  <si>
    <t>Ivana Dombaj Čižmak, v.r.</t>
  </si>
  <si>
    <t>Članak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</si>
</sst>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9933FF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0" applyNumberFormat="1"/>
    <xf numFmtId="0" fontId="4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1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2" fillId="0" borderId="2" xfId="0" applyFont="1" applyBorder="1"/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/>
    <xf numFmtId="2" fontId="0" fillId="0" borderId="1" xfId="0" applyNumberFormat="1" applyBorder="1" applyAlignment="1">
      <alignment horizontal="right"/>
    </xf>
    <xf numFmtId="4" fontId="1" fillId="2" borderId="1" xfId="0" applyNumberFormat="1" applyFont="1" applyFill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Alignment="1">
      <alignment horizontal="right"/>
    </xf>
    <xf numFmtId="4" fontId="1" fillId="2" borderId="0" xfId="0" applyNumberFormat="1" applyFont="1" applyFill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49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Border="1"/>
    <xf numFmtId="4" fontId="4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49" fontId="7" fillId="0" borderId="1" xfId="0" applyNumberFormat="1" applyFon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4" fontId="4" fillId="2" borderId="0" xfId="0" applyNumberFormat="1" applyFont="1" applyFill="1"/>
    <xf numFmtId="4" fontId="4" fillId="0" borderId="0" xfId="0" applyNumberFormat="1" applyFont="1"/>
    <xf numFmtId="4" fontId="6" fillId="2" borderId="1" xfId="0" applyNumberFormat="1" applyFont="1" applyFill="1" applyBorder="1"/>
    <xf numFmtId="4" fontId="6" fillId="0" borderId="0" xfId="0" applyNumberFormat="1" applyFont="1"/>
    <xf numFmtId="0" fontId="6" fillId="0" borderId="0" xfId="0" applyFont="1"/>
    <xf numFmtId="4" fontId="2" fillId="0" borderId="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" xfId="0" applyFont="1" applyFill="1" applyBorder="1"/>
    <xf numFmtId="4" fontId="5" fillId="3" borderId="1" xfId="0" applyNumberFormat="1" applyFont="1" applyFill="1" applyBorder="1"/>
    <xf numFmtId="0" fontId="2" fillId="4" borderId="1" xfId="0" applyFont="1" applyFill="1" applyBorder="1"/>
    <xf numFmtId="4" fontId="5" fillId="4" borderId="1" xfId="0" applyNumberFormat="1" applyFont="1" applyFill="1" applyBorder="1"/>
    <xf numFmtId="4" fontId="9" fillId="4" borderId="1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4" fontId="9" fillId="0" borderId="1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2" fillId="2" borderId="1" xfId="0" applyFont="1" applyFill="1" applyBorder="1"/>
    <xf numFmtId="0" fontId="2" fillId="2" borderId="3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10" fillId="0" borderId="4" xfId="0" applyFont="1" applyBorder="1"/>
    <xf numFmtId="0" fontId="1" fillId="2" borderId="1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1" fillId="2" borderId="1" xfId="0" applyFont="1" applyFill="1" applyBorder="1"/>
    <xf numFmtId="0" fontId="1" fillId="2" borderId="3" xfId="0" applyFont="1" applyFill="1" applyBorder="1"/>
    <xf numFmtId="0" fontId="0" fillId="0" borderId="3" xfId="0" applyBorder="1"/>
    <xf numFmtId="0" fontId="0" fillId="0" borderId="4" xfId="0" applyBorder="1"/>
    <xf numFmtId="4" fontId="8" fillId="0" borderId="1" xfId="0" applyNumberFormat="1" applyFont="1" applyBorder="1"/>
    <xf numFmtId="4" fontId="9" fillId="0" borderId="3" xfId="0" applyNumberFormat="1" applyFont="1" applyBorder="1"/>
    <xf numFmtId="4" fontId="8" fillId="0" borderId="3" xfId="0" applyNumberFormat="1" applyFont="1" applyBorder="1"/>
    <xf numFmtId="4" fontId="1" fillId="0" borderId="3" xfId="0" applyNumberFormat="1" applyFont="1" applyBorder="1"/>
    <xf numFmtId="0" fontId="1" fillId="4" borderId="1" xfId="0" applyFont="1" applyFill="1" applyBorder="1"/>
    <xf numFmtId="0" fontId="2" fillId="4" borderId="3" xfId="0" applyFont="1" applyFill="1" applyBorder="1"/>
    <xf numFmtId="0" fontId="1" fillId="4" borderId="4" xfId="0" applyFont="1" applyFill="1" applyBorder="1"/>
    <xf numFmtId="0" fontId="11" fillId="0" borderId="1" xfId="0" applyFont="1" applyBorder="1"/>
    <xf numFmtId="0" fontId="11" fillId="0" borderId="3" xfId="0" applyFont="1" applyBorder="1"/>
    <xf numFmtId="0" fontId="12" fillId="0" borderId="4" xfId="0" applyFont="1" applyBorder="1"/>
    <xf numFmtId="4" fontId="13" fillId="0" borderId="1" xfId="0" applyNumberFormat="1" applyFont="1" applyBorder="1"/>
    <xf numFmtId="0" fontId="2" fillId="4" borderId="4" xfId="0" applyFont="1" applyFill="1" applyBorder="1"/>
    <xf numFmtId="0" fontId="2" fillId="5" borderId="1" xfId="0" applyFont="1" applyFill="1" applyBorder="1"/>
    <xf numFmtId="4" fontId="9" fillId="5" borderId="1" xfId="0" applyNumberFormat="1" applyFont="1" applyFill="1" applyBorder="1"/>
    <xf numFmtId="49" fontId="2" fillId="5" borderId="1" xfId="0" applyNumberFormat="1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7" fillId="0" borderId="4" xfId="0" applyFont="1" applyBorder="1"/>
    <xf numFmtId="4" fontId="6" fillId="0" borderId="4" xfId="0" applyNumberFormat="1" applyFont="1" applyBorder="1"/>
    <xf numFmtId="0" fontId="1" fillId="0" borderId="8" xfId="0" applyFont="1" applyBorder="1"/>
    <xf numFmtId="4" fontId="9" fillId="0" borderId="4" xfId="0" applyNumberFormat="1" applyFont="1" applyBorder="1"/>
    <xf numFmtId="4" fontId="9" fillId="0" borderId="2" xfId="0" applyNumberFormat="1" applyFont="1" applyBorder="1"/>
    <xf numFmtId="4" fontId="6" fillId="0" borderId="2" xfId="0" applyNumberFormat="1" applyFont="1" applyBorder="1"/>
    <xf numFmtId="4" fontId="5" fillId="5" borderId="1" xfId="0" applyNumberFormat="1" applyFont="1" applyFill="1" applyBorder="1"/>
    <xf numFmtId="0" fontId="0" fillId="0" borderId="7" xfId="0" applyBorder="1"/>
    <xf numFmtId="0" fontId="14" fillId="0" borderId="4" xfId="0" applyFont="1" applyBorder="1"/>
    <xf numFmtId="4" fontId="6" fillId="0" borderId="3" xfId="0" applyNumberFormat="1" applyFont="1" applyBorder="1"/>
    <xf numFmtId="0" fontId="8" fillId="6" borderId="1" xfId="0" applyFont="1" applyFill="1" applyBorder="1"/>
    <xf numFmtId="0" fontId="9" fillId="6" borderId="3" xfId="0" applyFont="1" applyFill="1" applyBorder="1"/>
    <xf numFmtId="0" fontId="9" fillId="6" borderId="4" xfId="0" applyFont="1" applyFill="1" applyBorder="1"/>
    <xf numFmtId="4" fontId="9" fillId="6" borderId="1" xfId="0" applyNumberFormat="1" applyFont="1" applyFill="1" applyBorder="1"/>
    <xf numFmtId="0" fontId="2" fillId="6" borderId="1" xfId="0" applyFont="1" applyFill="1" applyBorder="1"/>
    <xf numFmtId="0" fontId="2" fillId="6" borderId="4" xfId="0" applyFont="1" applyFill="1" applyBorder="1"/>
    <xf numFmtId="4" fontId="5" fillId="6" borderId="1" xfId="0" applyNumberFormat="1" applyFont="1" applyFill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4" fontId="9" fillId="6" borderId="3" xfId="0" applyNumberFormat="1" applyFont="1" applyFill="1" applyBorder="1"/>
    <xf numFmtId="0" fontId="8" fillId="0" borderId="1" xfId="0" applyFont="1" applyBorder="1"/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3" xfId="0" applyFont="1" applyBorder="1"/>
    <xf numFmtId="0" fontId="14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" fillId="6" borderId="1" xfId="0" applyFont="1" applyFill="1" applyBorder="1"/>
    <xf numFmtId="0" fontId="2" fillId="6" borderId="3" xfId="0" applyFont="1" applyFill="1" applyBorder="1"/>
    <xf numFmtId="0" fontId="1" fillId="6" borderId="4" xfId="0" applyFont="1" applyFill="1" applyBorder="1"/>
    <xf numFmtId="0" fontId="8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8" fillId="0" borderId="7" xfId="0" applyFont="1" applyBorder="1"/>
    <xf numFmtId="0" fontId="1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" fontId="5" fillId="7" borderId="1" xfId="0" applyNumberFormat="1" applyFont="1" applyFill="1" applyBorder="1"/>
    <xf numFmtId="4" fontId="6" fillId="7" borderId="1" xfId="0" applyNumberFormat="1" applyFont="1" applyFill="1" applyBorder="1"/>
    <xf numFmtId="0" fontId="2" fillId="7" borderId="1" xfId="0" applyFont="1" applyFill="1" applyBorder="1"/>
    <xf numFmtId="4" fontId="9" fillId="7" borderId="1" xfId="0" applyNumberFormat="1" applyFont="1" applyFill="1" applyBorder="1"/>
    <xf numFmtId="0" fontId="9" fillId="7" borderId="1" xfId="0" applyFont="1" applyFill="1" applyBorder="1"/>
    <xf numFmtId="4" fontId="9" fillId="7" borderId="3" xfId="0" applyNumberFormat="1" applyFont="1" applyFill="1" applyBorder="1"/>
    <xf numFmtId="0" fontId="2" fillId="0" borderId="3" xfId="0" applyFont="1" applyBorder="1" applyAlignment="1">
      <alignment wrapText="1"/>
    </xf>
    <xf numFmtId="0" fontId="9" fillId="7" borderId="3" xfId="0" applyFont="1" applyFill="1" applyBorder="1"/>
    <xf numFmtId="0" fontId="9" fillId="7" borderId="4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9" fillId="0" borderId="0" xfId="0" applyFont="1"/>
    <xf numFmtId="0" fontId="9" fillId="8" borderId="0" xfId="0" applyFont="1" applyFill="1" applyAlignment="1">
      <alignment vertical="center" wrapText="1"/>
    </xf>
    <xf numFmtId="0" fontId="9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4" fontId="2" fillId="7" borderId="1" xfId="0" applyNumberFormat="1" applyFont="1" applyFill="1" applyBorder="1"/>
    <xf numFmtId="0" fontId="2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/>
    <xf numFmtId="0" fontId="1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5" fillId="8" borderId="3" xfId="0" applyFont="1" applyFill="1" applyBorder="1" applyAlignment="1">
      <alignment horizontal="left" vertical="center" wrapText="1"/>
    </xf>
    <xf numFmtId="0" fontId="15" fillId="8" borderId="4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0" fontId="2" fillId="9" borderId="3" xfId="0" applyFont="1" applyFill="1" applyBorder="1"/>
    <xf numFmtId="0" fontId="2" fillId="9" borderId="4" xfId="0" applyFont="1" applyFill="1" applyBorder="1"/>
    <xf numFmtId="4" fontId="5" fillId="9" borderId="1" xfId="0" applyNumberFormat="1" applyFont="1" applyFill="1" applyBorder="1"/>
    <xf numFmtId="0" fontId="9" fillId="9" borderId="1" xfId="0" applyFont="1" applyFill="1" applyBorder="1"/>
    <xf numFmtId="0" fontId="9" fillId="9" borderId="3" xfId="0" applyFont="1" applyFill="1" applyBorder="1"/>
    <xf numFmtId="0" fontId="9" fillId="9" borderId="4" xfId="0" applyFont="1" applyFill="1" applyBorder="1"/>
    <xf numFmtId="4" fontId="9" fillId="9" borderId="1" xfId="0" applyNumberFormat="1" applyFont="1" applyFill="1" applyBorder="1"/>
    <xf numFmtId="0" fontId="8" fillId="0" borderId="4" xfId="0" applyFont="1" applyBorder="1" applyAlignment="1">
      <alignment horizontal="right"/>
    </xf>
    <xf numFmtId="0" fontId="9" fillId="10" borderId="1" xfId="0" applyFont="1" applyFill="1" applyBorder="1"/>
    <xf numFmtId="0" fontId="9" fillId="10" borderId="3" xfId="0" applyFont="1" applyFill="1" applyBorder="1"/>
    <xf numFmtId="0" fontId="9" fillId="10" borderId="4" xfId="0" applyFont="1" applyFill="1" applyBorder="1"/>
    <xf numFmtId="4" fontId="9" fillId="10" borderId="1" xfId="0" applyNumberFormat="1" applyFont="1" applyFill="1" applyBorder="1"/>
    <xf numFmtId="0" fontId="16" fillId="0" borderId="4" xfId="0" applyFont="1" applyBorder="1" applyAlignment="1">
      <alignment wrapText="1"/>
    </xf>
    <xf numFmtId="0" fontId="17" fillId="0" borderId="4" xfId="0" applyFont="1" applyBorder="1"/>
    <xf numFmtId="0" fontId="2" fillId="10" borderId="1" xfId="0" applyFont="1" applyFill="1" applyBorder="1"/>
    <xf numFmtId="4" fontId="5" fillId="10" borderId="1" xfId="0" applyNumberFormat="1" applyFont="1" applyFill="1" applyBorder="1"/>
    <xf numFmtId="0" fontId="2" fillId="11" borderId="1" xfId="0" applyFont="1" applyFill="1" applyBorder="1"/>
    <xf numFmtId="0" fontId="2" fillId="11" borderId="3" xfId="0" applyFont="1" applyFill="1" applyBorder="1"/>
    <xf numFmtId="0" fontId="2" fillId="11" borderId="4" xfId="0" applyFont="1" applyFill="1" applyBorder="1"/>
    <xf numFmtId="4" fontId="5" fillId="11" borderId="1" xfId="0" applyNumberFormat="1" applyFont="1" applyFill="1" applyBorder="1"/>
    <xf numFmtId="4" fontId="9" fillId="11" borderId="1" xfId="0" applyNumberFormat="1" applyFont="1" applyFill="1" applyBorder="1"/>
    <xf numFmtId="0" fontId="9" fillId="11" borderId="1" xfId="0" applyFont="1" applyFill="1" applyBorder="1"/>
    <xf numFmtId="0" fontId="9" fillId="11" borderId="3" xfId="0" applyFont="1" applyFill="1" applyBorder="1"/>
    <xf numFmtId="0" fontId="9" fillId="11" borderId="4" xfId="0" applyFont="1" applyFill="1" applyBorder="1"/>
    <xf numFmtId="0" fontId="2" fillId="12" borderId="1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4" fontId="5" fillId="12" borderId="1" xfId="0" applyNumberFormat="1" applyFont="1" applyFill="1" applyBorder="1"/>
    <xf numFmtId="4" fontId="9" fillId="12" borderId="1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6" fillId="0" borderId="5" xfId="0" applyNumberFormat="1" applyFont="1" applyBorder="1"/>
    <xf numFmtId="4" fontId="1" fillId="0" borderId="6" xfId="0" applyNumberFormat="1" applyFont="1" applyBorder="1"/>
    <xf numFmtId="4" fontId="9" fillId="12" borderId="3" xfId="0" applyNumberFormat="1" applyFont="1" applyFill="1" applyBorder="1"/>
    <xf numFmtId="4" fontId="6" fillId="0" borderId="9" xfId="0" applyNumberFormat="1" applyFont="1" applyBorder="1"/>
    <xf numFmtId="0" fontId="9" fillId="6" borderId="1" xfId="0" applyFont="1" applyFill="1" applyBorder="1"/>
    <xf numFmtId="0" fontId="9" fillId="5" borderId="1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4" fontId="6" fillId="10" borderId="1" xfId="0" applyNumberFormat="1" applyFont="1" applyFill="1" applyBorder="1"/>
    <xf numFmtId="0" fontId="9" fillId="0" borderId="4" xfId="0" applyFont="1" applyBorder="1" applyAlignment="1">
      <alignment horizontal="left"/>
    </xf>
    <xf numFmtId="0" fontId="9" fillId="13" borderId="1" xfId="0" applyFont="1" applyFill="1" applyBorder="1"/>
    <xf numFmtId="0" fontId="9" fillId="13" borderId="3" xfId="0" applyFont="1" applyFill="1" applyBorder="1"/>
    <xf numFmtId="0" fontId="9" fillId="13" borderId="4" xfId="0" applyFont="1" applyFill="1" applyBorder="1"/>
    <xf numFmtId="4" fontId="5" fillId="13" borderId="1" xfId="0" applyNumberFormat="1" applyFont="1" applyFill="1" applyBorder="1"/>
    <xf numFmtId="4" fontId="6" fillId="13" borderId="1" xfId="0" applyNumberFormat="1" applyFont="1" applyFill="1" applyBorder="1"/>
    <xf numFmtId="0" fontId="2" fillId="13" borderId="1" xfId="0" applyFont="1" applyFill="1" applyBorder="1"/>
    <xf numFmtId="49" fontId="18" fillId="13" borderId="1" xfId="0" applyNumberFormat="1" applyFont="1" applyFill="1" applyBorder="1"/>
    <xf numFmtId="49" fontId="2" fillId="13" borderId="3" xfId="0" applyNumberFormat="1" applyFont="1" applyFill="1" applyBorder="1"/>
    <xf numFmtId="0" fontId="18" fillId="13" borderId="4" xfId="0" applyFont="1" applyFill="1" applyBorder="1"/>
    <xf numFmtId="49" fontId="18" fillId="0" borderId="1" xfId="0" applyNumberFormat="1" applyFont="1" applyBorder="1"/>
    <xf numFmtId="0" fontId="18" fillId="0" borderId="4" xfId="0" applyFont="1" applyBorder="1"/>
    <xf numFmtId="0" fontId="1" fillId="13" borderId="1" xfId="0" applyFont="1" applyFill="1" applyBorder="1"/>
    <xf numFmtId="0" fontId="2" fillId="13" borderId="3" xfId="0" applyFont="1" applyFill="1" applyBorder="1"/>
    <xf numFmtId="0" fontId="1" fillId="13" borderId="4" xfId="0" applyFont="1" applyFill="1" applyBorder="1"/>
    <xf numFmtId="4" fontId="9" fillId="13" borderId="1" xfId="0" applyNumberFormat="1" applyFont="1" applyFill="1" applyBorder="1"/>
    <xf numFmtId="0" fontId="9" fillId="14" borderId="1" xfId="0" applyFont="1" applyFill="1" applyBorder="1"/>
    <xf numFmtId="0" fontId="9" fillId="14" borderId="3" xfId="0" applyFont="1" applyFill="1" applyBorder="1"/>
    <xf numFmtId="0" fontId="9" fillId="14" borderId="4" xfId="0" applyFont="1" applyFill="1" applyBorder="1"/>
    <xf numFmtId="4" fontId="5" fillId="14" borderId="1" xfId="0" applyNumberFormat="1" applyFont="1" applyFill="1" applyBorder="1"/>
    <xf numFmtId="0" fontId="2" fillId="14" borderId="1" xfId="0" applyFont="1" applyFill="1" applyBorder="1"/>
    <xf numFmtId="0" fontId="1" fillId="14" borderId="1" xfId="0" applyFont="1" applyFill="1" applyBorder="1"/>
    <xf numFmtId="0" fontId="2" fillId="14" borderId="3" xfId="0" applyFont="1" applyFill="1" applyBorder="1"/>
    <xf numFmtId="0" fontId="1" fillId="14" borderId="4" xfId="0" applyFont="1" applyFill="1" applyBorder="1"/>
    <xf numFmtId="4" fontId="9" fillId="14" borderId="1" xfId="0" applyNumberFormat="1" applyFont="1" applyFill="1" applyBorder="1"/>
    <xf numFmtId="0" fontId="9" fillId="2" borderId="3" xfId="0" applyFont="1" applyFill="1" applyBorder="1"/>
    <xf numFmtId="0" fontId="1" fillId="2" borderId="4" xfId="0" applyFont="1" applyFill="1" applyBorder="1"/>
    <xf numFmtId="4" fontId="9" fillId="2" borderId="1" xfId="0" applyNumberFormat="1" applyFont="1" applyFill="1" applyBorder="1"/>
    <xf numFmtId="0" fontId="1" fillId="0" borderId="3" xfId="0" applyFont="1" applyBorder="1" applyAlignment="1">
      <alignment wrapText="1"/>
    </xf>
    <xf numFmtId="0" fontId="9" fillId="15" borderId="1" xfId="0" applyFont="1" applyFill="1" applyBorder="1"/>
    <xf numFmtId="0" fontId="9" fillId="15" borderId="3" xfId="0" applyFont="1" applyFill="1" applyBorder="1"/>
    <xf numFmtId="0" fontId="9" fillId="15" borderId="4" xfId="0" applyFont="1" applyFill="1" applyBorder="1"/>
    <xf numFmtId="4" fontId="5" fillId="15" borderId="1" xfId="0" applyNumberFormat="1" applyFont="1" applyFill="1" applyBorder="1"/>
    <xf numFmtId="4" fontId="2" fillId="15" borderId="3" xfId="0" applyNumberFormat="1" applyFont="1" applyFill="1" applyBorder="1"/>
    <xf numFmtId="0" fontId="1" fillId="15" borderId="1" xfId="0" applyFont="1" applyFill="1" applyBorder="1"/>
    <xf numFmtId="0" fontId="2" fillId="16" borderId="1" xfId="0" applyFont="1" applyFill="1" applyBorder="1"/>
    <xf numFmtId="0" fontId="2" fillId="16" borderId="3" xfId="0" applyFont="1" applyFill="1" applyBorder="1"/>
    <xf numFmtId="0" fontId="2" fillId="16" borderId="4" xfId="0" applyFont="1" applyFill="1" applyBorder="1"/>
    <xf numFmtId="4" fontId="9" fillId="16" borderId="4" xfId="0" applyNumberFormat="1" applyFont="1" applyFill="1" applyBorder="1"/>
    <xf numFmtId="4" fontId="2" fillId="16" borderId="1" xfId="0" applyNumberFormat="1" applyFont="1" applyFill="1" applyBorder="1"/>
    <xf numFmtId="0" fontId="1" fillId="0" borderId="0" xfId="0" applyFont="1" applyBorder="1"/>
    <xf numFmtId="4" fontId="6" fillId="0" borderId="0" xfId="0" applyNumberFormat="1" applyFont="1" applyBorder="1"/>
    <xf numFmtId="4" fontId="1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/>
    <xf numFmtId="0" fontId="20" fillId="0" borderId="1" xfId="0" applyFont="1" applyBorder="1"/>
    <xf numFmtId="4" fontId="20" fillId="0" borderId="1" xfId="0" applyNumberFormat="1" applyFont="1" applyBorder="1"/>
    <xf numFmtId="4" fontId="14" fillId="0" borderId="1" xfId="0" applyNumberFormat="1" applyFont="1" applyBorder="1"/>
    <xf numFmtId="0" fontId="20" fillId="0" borderId="0" xfId="0" applyFont="1"/>
    <xf numFmtId="0" fontId="2" fillId="17" borderId="1" xfId="0" applyFont="1" applyFill="1" applyBorder="1"/>
    <xf numFmtId="0" fontId="2" fillId="17" borderId="3" xfId="0" applyFont="1" applyFill="1" applyBorder="1"/>
    <xf numFmtId="0" fontId="2" fillId="17" borderId="4" xfId="0" applyFont="1" applyFill="1" applyBorder="1"/>
    <xf numFmtId="4" fontId="5" fillId="17" borderId="1" xfId="0" applyNumberFormat="1" applyFont="1" applyFill="1" applyBorder="1"/>
    <xf numFmtId="4" fontId="9" fillId="17" borderId="1" xfId="0" applyNumberFormat="1" applyFont="1" applyFill="1" applyBorder="1"/>
    <xf numFmtId="4" fontId="2" fillId="17" borderId="3" xfId="0" applyNumberFormat="1" applyFont="1" applyFill="1" applyBorder="1"/>
    <xf numFmtId="4" fontId="2" fillId="17" borderId="1" xfId="0" applyNumberFormat="1" applyFont="1" applyFill="1" applyBorder="1"/>
    <xf numFmtId="0" fontId="1" fillId="17" borderId="4" xfId="0" applyFont="1" applyFill="1" applyBorder="1"/>
    <xf numFmtId="0" fontId="8" fillId="17" borderId="1" xfId="0" applyFont="1" applyFill="1" applyBorder="1"/>
    <xf numFmtId="0" fontId="9" fillId="17" borderId="3" xfId="0" applyFont="1" applyFill="1" applyBorder="1"/>
    <xf numFmtId="0" fontId="8" fillId="17" borderId="4" xfId="0" applyFont="1" applyFill="1" applyBorder="1"/>
    <xf numFmtId="0" fontId="1" fillId="17" borderId="1" xfId="0" applyFont="1" applyFill="1" applyBorder="1"/>
    <xf numFmtId="4" fontId="6" fillId="0" borderId="0" xfId="0" applyNumberFormat="1" applyFont="1" applyFill="1" applyBorder="1"/>
    <xf numFmtId="0" fontId="9" fillId="17" borderId="3" xfId="0" applyFont="1" applyFill="1" applyBorder="1" applyAlignment="1">
      <alignment horizontal="left"/>
    </xf>
    <xf numFmtId="0" fontId="9" fillId="17" borderId="4" xfId="0" applyFont="1" applyFill="1" applyBorder="1" applyAlignment="1">
      <alignment horizontal="left"/>
    </xf>
    <xf numFmtId="0" fontId="9" fillId="17" borderId="1" xfId="0" applyFont="1" applyFill="1" applyBorder="1"/>
    <xf numFmtId="0" fontId="2" fillId="0" borderId="0" xfId="0" applyFont="1" applyAlignment="1">
      <alignment horizontal="center"/>
    </xf>
    <xf numFmtId="0" fontId="8" fillId="0" borderId="4" xfId="0" applyFont="1" applyBorder="1"/>
    <xf numFmtId="0" fontId="0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" fillId="0" borderId="8" xfId="0" applyFont="1" applyBorder="1"/>
    <xf numFmtId="0" fontId="0" fillId="5" borderId="7" xfId="0" applyFill="1" applyBorder="1"/>
    <xf numFmtId="0" fontId="9" fillId="0" borderId="3" xfId="0" applyFont="1" applyBorder="1"/>
    <xf numFmtId="0" fontId="9" fillId="0" borderId="4" xfId="0" applyFont="1" applyBorder="1"/>
    <xf numFmtId="0" fontId="8" fillId="0" borderId="3" xfId="0" applyFont="1" applyBorder="1"/>
    <xf numFmtId="0" fontId="8" fillId="0" borderId="4" xfId="0" applyFont="1" applyBorder="1"/>
    <xf numFmtId="0" fontId="9" fillId="6" borderId="3" xfId="0" applyFont="1" applyFill="1" applyBorder="1" applyAlignment="1">
      <alignment wrapText="1"/>
    </xf>
    <xf numFmtId="0" fontId="14" fillId="6" borderId="4" xfId="0" applyFont="1" applyFill="1" applyBorder="1" applyAlignment="1">
      <alignment wrapText="1"/>
    </xf>
    <xf numFmtId="0" fontId="2" fillId="7" borderId="3" xfId="0" applyFont="1" applyFill="1" applyBorder="1"/>
    <xf numFmtId="0" fontId="2" fillId="7" borderId="4" xfId="0" applyFont="1" applyFill="1" applyBorder="1"/>
    <xf numFmtId="0" fontId="9" fillId="7" borderId="3" xfId="0" applyFont="1" applyFill="1" applyBorder="1"/>
    <xf numFmtId="0" fontId="9" fillId="7" borderId="4" xfId="0" applyFont="1" applyFill="1" applyBorder="1"/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wrapText="1"/>
    </xf>
    <xf numFmtId="0" fontId="2" fillId="10" borderId="4" xfId="0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2" fillId="6" borderId="3" xfId="0" applyFont="1" applyFill="1" applyBorder="1"/>
    <xf numFmtId="0" fontId="2" fillId="6" borderId="4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0" fillId="10" borderId="4" xfId="0" applyFill="1" applyBorder="1"/>
    <xf numFmtId="0" fontId="9" fillId="10" borderId="3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left"/>
    </xf>
    <xf numFmtId="0" fontId="2" fillId="13" borderId="3" xfId="0" applyFont="1" applyFill="1" applyBorder="1"/>
    <xf numFmtId="0" fontId="2" fillId="13" borderId="4" xfId="0" applyFont="1" applyFill="1" applyBorder="1"/>
    <xf numFmtId="4" fontId="8" fillId="0" borderId="8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horizontal="right" vertical="top"/>
    </xf>
    <xf numFmtId="0" fontId="2" fillId="14" borderId="3" xfId="0" applyFont="1" applyFill="1" applyBorder="1"/>
    <xf numFmtId="0" fontId="2" fillId="14" borderId="4" xfId="0" applyFont="1" applyFill="1" applyBorder="1"/>
    <xf numFmtId="0" fontId="2" fillId="15" borderId="3" xfId="0" applyFont="1" applyFill="1" applyBorder="1"/>
    <xf numFmtId="0" fontId="2" fillId="15" borderId="4" xfId="0" applyFont="1" applyFill="1" applyBorder="1"/>
    <xf numFmtId="0" fontId="1" fillId="0" borderId="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14" borderId="3" xfId="0" applyFont="1" applyFill="1" applyBorder="1" applyAlignment="1">
      <alignment wrapText="1"/>
    </xf>
    <xf numFmtId="0" fontId="14" fillId="14" borderId="4" xfId="0" applyFont="1" applyFill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4" fontId="8" fillId="0" borderId="8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9"/>
  <sheetViews>
    <sheetView tabSelected="1" topLeftCell="A770" workbookViewId="0">
      <selection activeCell="D781" sqref="D780:D781"/>
    </sheetView>
  </sheetViews>
  <sheetFormatPr defaultRowHeight="14.4" x14ac:dyDescent="0.3"/>
  <cols>
    <col min="1" max="1" width="9.88671875" customWidth="1"/>
    <col min="2" max="2" width="61.6640625" customWidth="1"/>
    <col min="3" max="3" width="15.6640625" customWidth="1"/>
    <col min="4" max="4" width="16.44140625" customWidth="1"/>
    <col min="5" max="5" width="16.109375" customWidth="1"/>
    <col min="6" max="6" width="18.44140625" customWidth="1"/>
    <col min="7" max="7" width="10" customWidth="1"/>
    <col min="10" max="10" width="8.88671875" customWidth="1"/>
  </cols>
  <sheetData>
    <row r="1" spans="1:7" x14ac:dyDescent="0.3">
      <c r="A1" t="s">
        <v>0</v>
      </c>
    </row>
    <row r="2" spans="1:7" x14ac:dyDescent="0.3">
      <c r="A2" t="s">
        <v>556</v>
      </c>
    </row>
    <row r="4" spans="1:7" ht="18" x14ac:dyDescent="0.35">
      <c r="A4" s="327" t="s">
        <v>1</v>
      </c>
      <c r="B4" s="327"/>
      <c r="C4" s="327"/>
      <c r="D4" s="327"/>
      <c r="E4" s="327"/>
      <c r="F4" s="327"/>
      <c r="G4" s="327"/>
    </row>
    <row r="6" spans="1:7" x14ac:dyDescent="0.3">
      <c r="A6" s="1" t="s">
        <v>2</v>
      </c>
    </row>
    <row r="7" spans="1:7" x14ac:dyDescent="0.3">
      <c r="A7" s="328" t="s">
        <v>3</v>
      </c>
      <c r="B7" s="328"/>
      <c r="C7" s="328"/>
      <c r="D7" s="328"/>
      <c r="E7" s="328"/>
      <c r="F7" s="328"/>
      <c r="G7" s="328"/>
    </row>
    <row r="9" spans="1:7" x14ac:dyDescent="0.3">
      <c r="A9" t="s">
        <v>548</v>
      </c>
    </row>
    <row r="10" spans="1:7" x14ac:dyDescent="0.3">
      <c r="A10" t="s">
        <v>4</v>
      </c>
    </row>
    <row r="11" spans="1:7" x14ac:dyDescent="0.3">
      <c r="C11" s="2" t="s">
        <v>5</v>
      </c>
      <c r="D11" s="2" t="s">
        <v>6</v>
      </c>
      <c r="E11" s="2" t="s">
        <v>7</v>
      </c>
      <c r="F11" s="2" t="s">
        <v>8</v>
      </c>
      <c r="G11" s="2" t="s">
        <v>8</v>
      </c>
    </row>
    <row r="12" spans="1:7" x14ac:dyDescent="0.3">
      <c r="C12" s="2" t="s">
        <v>9</v>
      </c>
      <c r="D12" s="2" t="s">
        <v>547</v>
      </c>
      <c r="E12" s="2" t="s">
        <v>10</v>
      </c>
      <c r="F12" s="2" t="s">
        <v>11</v>
      </c>
      <c r="G12" s="2" t="s">
        <v>12</v>
      </c>
    </row>
    <row r="13" spans="1:7" x14ac:dyDescent="0.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</row>
    <row r="14" spans="1:7" x14ac:dyDescent="0.3">
      <c r="B14" s="3"/>
      <c r="C14" s="3"/>
      <c r="D14" s="3"/>
      <c r="E14" s="3"/>
      <c r="F14" s="3"/>
      <c r="G14" s="3"/>
    </row>
    <row r="15" spans="1:7" x14ac:dyDescent="0.3">
      <c r="A15" s="4" t="s">
        <v>13</v>
      </c>
      <c r="B15" s="1" t="s">
        <v>14</v>
      </c>
    </row>
    <row r="16" spans="1:7" x14ac:dyDescent="0.3">
      <c r="A16">
        <v>6</v>
      </c>
      <c r="B16" t="s">
        <v>15</v>
      </c>
      <c r="C16" s="5">
        <v>7512822.9800000004</v>
      </c>
      <c r="D16" s="5">
        <v>10237384</v>
      </c>
      <c r="E16" s="5">
        <v>9927717.3399999999</v>
      </c>
      <c r="F16" s="5">
        <f>E16/C16*100</f>
        <v>132.14363450900848</v>
      </c>
      <c r="G16" s="5">
        <f>E16/D16*100</f>
        <v>96.975138765919098</v>
      </c>
    </row>
    <row r="17" spans="1:7" x14ac:dyDescent="0.3">
      <c r="A17">
        <v>7</v>
      </c>
      <c r="B17" t="s">
        <v>16</v>
      </c>
      <c r="C17" s="5">
        <v>0</v>
      </c>
      <c r="D17" s="5">
        <v>150000</v>
      </c>
      <c r="E17" s="5">
        <f>E91</f>
        <v>0</v>
      </c>
      <c r="F17" s="5">
        <v>0</v>
      </c>
      <c r="G17" s="5"/>
    </row>
    <row r="18" spans="1:7" x14ac:dyDescent="0.3">
      <c r="A18">
        <v>3</v>
      </c>
      <c r="B18" t="s">
        <v>17</v>
      </c>
      <c r="C18" s="5">
        <v>6134580.6799999997</v>
      </c>
      <c r="D18" s="5">
        <v>7977313</v>
      </c>
      <c r="E18" s="5">
        <v>7273614.4500000002</v>
      </c>
      <c r="F18" s="5">
        <f>E18/C18*100</f>
        <v>118.56742668188367</v>
      </c>
      <c r="G18" s="5">
        <f t="shared" ref="G18:G25" si="0">E18/D18*100</f>
        <v>91.178752168806724</v>
      </c>
    </row>
    <row r="19" spans="1:7" x14ac:dyDescent="0.3">
      <c r="A19">
        <v>4</v>
      </c>
      <c r="B19" t="s">
        <v>18</v>
      </c>
      <c r="C19" s="5">
        <v>1654307.13</v>
      </c>
      <c r="D19" s="5">
        <v>4316625</v>
      </c>
      <c r="E19" s="5">
        <v>4246251.93</v>
      </c>
      <c r="F19" s="5">
        <f>E19/C19*100</f>
        <v>256.67857273878764</v>
      </c>
      <c r="G19" s="5">
        <f t="shared" si="0"/>
        <v>98.36972009382329</v>
      </c>
    </row>
    <row r="20" spans="1:7" x14ac:dyDescent="0.3">
      <c r="B20" t="s">
        <v>19</v>
      </c>
      <c r="C20" s="5">
        <f>C16+C17-C18-C19</f>
        <v>-276064.82999999914</v>
      </c>
      <c r="D20" s="5">
        <f>D16+D17-D18-D19</f>
        <v>-1906554</v>
      </c>
      <c r="E20" s="5">
        <f>E16+E17-E18-E19</f>
        <v>-1592149.04</v>
      </c>
      <c r="F20" s="5">
        <f>E20/C20*100</f>
        <v>576.73012531150925</v>
      </c>
      <c r="G20" s="5">
        <f t="shared" si="0"/>
        <v>83.509254917510873</v>
      </c>
    </row>
    <row r="21" spans="1:7" x14ac:dyDescent="0.3">
      <c r="E21" s="6"/>
      <c r="F21" s="5"/>
      <c r="G21" s="5"/>
    </row>
    <row r="22" spans="1:7" x14ac:dyDescent="0.3">
      <c r="A22" s="4" t="s">
        <v>20</v>
      </c>
      <c r="B22" s="1" t="s">
        <v>21</v>
      </c>
      <c r="E22" s="6"/>
      <c r="F22" s="5"/>
      <c r="G22" s="5"/>
    </row>
    <row r="23" spans="1:7" x14ac:dyDescent="0.3">
      <c r="A23">
        <v>8</v>
      </c>
      <c r="B23" t="s">
        <v>22</v>
      </c>
      <c r="C23" s="5">
        <v>132749.79999999999</v>
      </c>
      <c r="D23" s="5">
        <v>26000</v>
      </c>
      <c r="E23" s="5">
        <v>5000</v>
      </c>
      <c r="F23" s="5">
        <f>E23/C23*100</f>
        <v>3.7664840173017211</v>
      </c>
      <c r="G23" s="5">
        <f t="shared" si="0"/>
        <v>19.230769230769234</v>
      </c>
    </row>
    <row r="24" spans="1:7" x14ac:dyDescent="0.3">
      <c r="A24">
        <v>5</v>
      </c>
      <c r="B24" t="s">
        <v>23</v>
      </c>
      <c r="C24" s="5">
        <v>0</v>
      </c>
      <c r="D24" s="5">
        <v>90000</v>
      </c>
      <c r="E24" s="5">
        <v>217309.84</v>
      </c>
      <c r="F24" s="5">
        <v>0</v>
      </c>
      <c r="G24" s="5">
        <f t="shared" si="0"/>
        <v>241.45537777777778</v>
      </c>
    </row>
    <row r="25" spans="1:7" x14ac:dyDescent="0.3">
      <c r="B25" t="s">
        <v>24</v>
      </c>
      <c r="C25" s="5">
        <f>C23-C24</f>
        <v>132749.79999999999</v>
      </c>
      <c r="D25" s="5">
        <f>D23-D24</f>
        <v>-64000</v>
      </c>
      <c r="E25" s="5">
        <f>E23-E24</f>
        <v>-212309.84</v>
      </c>
      <c r="F25" s="5">
        <f>E25/C25*100</f>
        <v>-159.93232381517711</v>
      </c>
      <c r="G25" s="5">
        <f t="shared" si="0"/>
        <v>331.73412500000001</v>
      </c>
    </row>
    <row r="26" spans="1:7" x14ac:dyDescent="0.3">
      <c r="C26" s="5"/>
      <c r="D26" s="5"/>
      <c r="E26" s="5"/>
      <c r="F26" s="5"/>
      <c r="G26" s="5"/>
    </row>
    <row r="27" spans="1:7" x14ac:dyDescent="0.3">
      <c r="A27" s="4" t="s">
        <v>25</v>
      </c>
      <c r="B27" s="1" t="s">
        <v>26</v>
      </c>
      <c r="C27" s="5"/>
      <c r="D27" s="5"/>
      <c r="E27" s="5"/>
      <c r="F27" s="5"/>
      <c r="G27" s="5"/>
    </row>
    <row r="28" spans="1:7" x14ac:dyDescent="0.3">
      <c r="B28" t="s">
        <v>27</v>
      </c>
      <c r="C28" s="5">
        <v>2780350.98</v>
      </c>
      <c r="D28" s="5"/>
      <c r="E28" s="5"/>
      <c r="F28" s="5"/>
      <c r="G28" s="5"/>
    </row>
    <row r="29" spans="1:7" x14ac:dyDescent="0.3">
      <c r="B29" t="s">
        <v>28</v>
      </c>
      <c r="C29" s="5"/>
      <c r="D29" s="5"/>
      <c r="E29" s="5">
        <v>951206.35</v>
      </c>
      <c r="F29" s="5"/>
      <c r="G29" s="5"/>
    </row>
    <row r="30" spans="1:7" x14ac:dyDescent="0.3">
      <c r="C30" s="5"/>
      <c r="D30" s="5"/>
      <c r="E30" s="5"/>
      <c r="F30" s="5"/>
      <c r="G30" s="5"/>
    </row>
    <row r="31" spans="1:7" x14ac:dyDescent="0.3">
      <c r="C31" s="5"/>
      <c r="D31" s="5"/>
      <c r="E31" s="5"/>
      <c r="F31" s="5"/>
      <c r="G31" s="5"/>
    </row>
    <row r="32" spans="1:7" ht="43.95" customHeight="1" x14ac:dyDescent="0.3">
      <c r="C32" s="5"/>
      <c r="D32" s="5"/>
      <c r="E32" s="5"/>
      <c r="F32" s="5"/>
      <c r="G32" s="5"/>
    </row>
    <row r="33" spans="1:7" ht="42" customHeight="1" x14ac:dyDescent="0.3">
      <c r="C33" s="5"/>
      <c r="D33" s="5"/>
      <c r="E33" s="5"/>
      <c r="F33" s="5"/>
      <c r="G33" s="5"/>
    </row>
    <row r="34" spans="1:7" x14ac:dyDescent="0.3">
      <c r="A34" s="328" t="s">
        <v>29</v>
      </c>
      <c r="B34" s="328"/>
      <c r="C34" s="328"/>
      <c r="D34" s="328"/>
      <c r="E34" s="328"/>
      <c r="F34" s="328"/>
      <c r="G34" s="328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t="s">
        <v>30</v>
      </c>
    </row>
    <row r="37" spans="1:7" x14ac:dyDescent="0.3">
      <c r="A37" t="s">
        <v>31</v>
      </c>
    </row>
    <row r="38" spans="1:7" x14ac:dyDescent="0.3">
      <c r="A38" t="s">
        <v>32</v>
      </c>
    </row>
    <row r="40" spans="1:7" x14ac:dyDescent="0.3">
      <c r="A40" s="4" t="s">
        <v>13</v>
      </c>
      <c r="B40" s="1" t="s">
        <v>33</v>
      </c>
    </row>
    <row r="41" spans="1:7" x14ac:dyDescent="0.3">
      <c r="A41" s="4"/>
      <c r="B41" s="7" t="s">
        <v>34</v>
      </c>
    </row>
    <row r="43" spans="1:7" ht="57.6" x14ac:dyDescent="0.3">
      <c r="A43" s="8" t="s">
        <v>35</v>
      </c>
      <c r="B43" s="9" t="s">
        <v>36</v>
      </c>
      <c r="C43" s="9" t="s">
        <v>37</v>
      </c>
      <c r="D43" s="9" t="s">
        <v>38</v>
      </c>
      <c r="E43" s="9" t="s">
        <v>39</v>
      </c>
      <c r="F43" s="9" t="s">
        <v>190</v>
      </c>
      <c r="G43" s="9" t="s">
        <v>191</v>
      </c>
    </row>
    <row r="44" spans="1:7" x14ac:dyDescent="0.3">
      <c r="A44" s="10">
        <v>1</v>
      </c>
      <c r="B44" s="10">
        <v>2</v>
      </c>
      <c r="C44" s="10">
        <v>3</v>
      </c>
      <c r="D44" s="10">
        <v>4</v>
      </c>
      <c r="E44" s="10">
        <v>5</v>
      </c>
      <c r="F44" s="10">
        <v>6</v>
      </c>
      <c r="G44" s="10">
        <v>7</v>
      </c>
    </row>
    <row r="45" spans="1:7" x14ac:dyDescent="0.3">
      <c r="A45" s="11"/>
      <c r="B45" s="12" t="s">
        <v>40</v>
      </c>
      <c r="C45" s="13">
        <f>C46+C91+C331</f>
        <v>7645572.7800000003</v>
      </c>
      <c r="D45" s="13">
        <f>D46+D91+D331</f>
        <v>10413384</v>
      </c>
      <c r="E45" s="13">
        <f>E46+E91+E331</f>
        <v>9932717.3399999999</v>
      </c>
      <c r="F45" s="13">
        <f t="shared" ref="F45:F59" si="1">E45/C45*100</f>
        <v>129.91462674952129</v>
      </c>
      <c r="G45" s="13">
        <f>E45/D45*100</f>
        <v>95.384145442058028</v>
      </c>
    </row>
    <row r="46" spans="1:7" x14ac:dyDescent="0.3">
      <c r="A46" s="14">
        <v>6</v>
      </c>
      <c r="B46" s="14" t="s">
        <v>15</v>
      </c>
      <c r="C46" s="15">
        <f>C47+C56+C66+C75+C87</f>
        <v>7512822.9800000004</v>
      </c>
      <c r="D46" s="15">
        <f>D47+D56+D66+D75+D87</f>
        <v>10237384</v>
      </c>
      <c r="E46" s="15">
        <f>E47+E56+E66+E75+E87</f>
        <v>9927717.3399999999</v>
      </c>
      <c r="F46" s="15">
        <f t="shared" si="1"/>
        <v>132.14363450900848</v>
      </c>
      <c r="G46" s="13">
        <f>E46/D46*100</f>
        <v>96.975138765919098</v>
      </c>
    </row>
    <row r="47" spans="1:7" x14ac:dyDescent="0.3">
      <c r="A47" s="14">
        <v>61</v>
      </c>
      <c r="B47" s="14" t="s">
        <v>41</v>
      </c>
      <c r="C47" s="15">
        <f>C48+C50+C53</f>
        <v>2159721.8400000003</v>
      </c>
      <c r="D47" s="15">
        <f>D48+D50+D53</f>
        <v>2917000</v>
      </c>
      <c r="E47" s="15">
        <f>E48+E50+E53</f>
        <v>2936641.21</v>
      </c>
      <c r="F47" s="15">
        <f t="shared" si="1"/>
        <v>135.97312189054861</v>
      </c>
      <c r="G47" s="15">
        <f>E47/D47*100</f>
        <v>100.67333596160439</v>
      </c>
    </row>
    <row r="48" spans="1:7" x14ac:dyDescent="0.3">
      <c r="A48" s="14">
        <v>611</v>
      </c>
      <c r="B48" s="14" t="s">
        <v>42</v>
      </c>
      <c r="C48" s="15">
        <f>C49</f>
        <v>1963372.5</v>
      </c>
      <c r="D48" s="15">
        <v>2677000</v>
      </c>
      <c r="E48" s="15">
        <f>E49</f>
        <v>2677954.7999999998</v>
      </c>
      <c r="F48" s="15">
        <f t="shared" si="1"/>
        <v>136.39565594404525</v>
      </c>
      <c r="G48" s="15">
        <f>E48/D48*100</f>
        <v>100.03566679118417</v>
      </c>
    </row>
    <row r="49" spans="1:7" x14ac:dyDescent="0.3">
      <c r="A49" s="16">
        <v>6111</v>
      </c>
      <c r="B49" s="16" t="s">
        <v>43</v>
      </c>
      <c r="C49" s="17">
        <v>1963372.5</v>
      </c>
      <c r="D49" s="16"/>
      <c r="E49" s="17">
        <v>2677954.7999999998</v>
      </c>
      <c r="F49" s="18">
        <f t="shared" si="1"/>
        <v>136.39565594404525</v>
      </c>
      <c r="G49" s="15"/>
    </row>
    <row r="50" spans="1:7" x14ac:dyDescent="0.3">
      <c r="A50" s="14">
        <v>613</v>
      </c>
      <c r="B50" s="14" t="s">
        <v>44</v>
      </c>
      <c r="C50" s="15">
        <f>C51+C52</f>
        <v>190276.43</v>
      </c>
      <c r="D50" s="15">
        <v>229000</v>
      </c>
      <c r="E50" s="15">
        <f>E51+E52</f>
        <v>249945.47</v>
      </c>
      <c r="F50" s="15">
        <f t="shared" si="1"/>
        <v>131.35913365622847</v>
      </c>
      <c r="G50" s="15">
        <f>E50/D50*100</f>
        <v>109.14649344978167</v>
      </c>
    </row>
    <row r="51" spans="1:7" x14ac:dyDescent="0.3">
      <c r="A51" s="16">
        <v>6131</v>
      </c>
      <c r="B51" s="16" t="s">
        <v>45</v>
      </c>
      <c r="C51" s="17">
        <v>4140.1499999999996</v>
      </c>
      <c r="D51" s="16"/>
      <c r="E51" s="17">
        <v>4869</v>
      </c>
      <c r="F51" s="18">
        <f t="shared" si="1"/>
        <v>117.60443462193399</v>
      </c>
      <c r="G51" s="18"/>
    </row>
    <row r="52" spans="1:7" x14ac:dyDescent="0.3">
      <c r="A52" s="16">
        <v>6134</v>
      </c>
      <c r="B52" s="16" t="s">
        <v>46</v>
      </c>
      <c r="C52" s="17">
        <v>186136.28</v>
      </c>
      <c r="D52" s="16"/>
      <c r="E52" s="17">
        <v>245076.47</v>
      </c>
      <c r="F52" s="18">
        <f t="shared" si="1"/>
        <v>131.66507356867774</v>
      </c>
      <c r="G52" s="15"/>
    </row>
    <row r="53" spans="1:7" x14ac:dyDescent="0.3">
      <c r="A53" s="14">
        <v>614</v>
      </c>
      <c r="B53" s="14" t="s">
        <v>47</v>
      </c>
      <c r="C53" s="15">
        <f>C54+C55</f>
        <v>6072.91</v>
      </c>
      <c r="D53" s="15">
        <v>11000</v>
      </c>
      <c r="E53" s="15">
        <f>E54+E55</f>
        <v>8740.94</v>
      </c>
      <c r="F53" s="15">
        <f t="shared" si="1"/>
        <v>143.93330380328376</v>
      </c>
      <c r="G53" s="15">
        <f>E53/D53*100</f>
        <v>79.463090909090923</v>
      </c>
    </row>
    <row r="54" spans="1:7" s="291" customFormat="1" hidden="1" x14ac:dyDescent="0.3">
      <c r="A54" s="288">
        <v>6142</v>
      </c>
      <c r="B54" s="288" t="s">
        <v>48</v>
      </c>
      <c r="C54" s="289">
        <v>4776.51</v>
      </c>
      <c r="D54" s="288"/>
      <c r="E54" s="289">
        <v>10580.34</v>
      </c>
      <c r="F54" s="289">
        <f t="shared" si="1"/>
        <v>221.50775356902841</v>
      </c>
      <c r="G54" s="290"/>
    </row>
    <row r="55" spans="1:7" s="291" customFormat="1" ht="13.95" hidden="1" customHeight="1" x14ac:dyDescent="0.3">
      <c r="A55" s="288">
        <v>6145</v>
      </c>
      <c r="B55" s="288" t="s">
        <v>49</v>
      </c>
      <c r="C55" s="289">
        <v>1296.4000000000001</v>
      </c>
      <c r="D55" s="288"/>
      <c r="E55" s="289">
        <v>-1839.4</v>
      </c>
      <c r="F55" s="289">
        <v>0</v>
      </c>
      <c r="G55" s="290"/>
    </row>
    <row r="56" spans="1:7" x14ac:dyDescent="0.3">
      <c r="A56" s="14">
        <v>63</v>
      </c>
      <c r="B56" s="14" t="s">
        <v>50</v>
      </c>
      <c r="C56" s="15">
        <f>C57+C60+C62</f>
        <v>4010417.4400000004</v>
      </c>
      <c r="D56" s="15">
        <f>D57+D60+D62</f>
        <v>5175684</v>
      </c>
      <c r="E56" s="15">
        <f>E57+E60+E62</f>
        <v>4986403.4099999992</v>
      </c>
      <c r="F56" s="15">
        <f t="shared" si="1"/>
        <v>124.33626884487114</v>
      </c>
      <c r="G56" s="15">
        <f>E56/D56*100</f>
        <v>96.342887432849437</v>
      </c>
    </row>
    <row r="57" spans="1:7" x14ac:dyDescent="0.3">
      <c r="A57" s="14">
        <v>633</v>
      </c>
      <c r="B57" s="14" t="s">
        <v>51</v>
      </c>
      <c r="C57" s="15">
        <f>C58+C59</f>
        <v>3737353.12</v>
      </c>
      <c r="D57" s="15">
        <v>4975684</v>
      </c>
      <c r="E57" s="15">
        <f>E58+E59</f>
        <v>4859647.7699999996</v>
      </c>
      <c r="F57" s="15">
        <f t="shared" si="1"/>
        <v>130.02913061637588</v>
      </c>
      <c r="G57" s="15">
        <f>E57/D57*100</f>
        <v>97.667934097101011</v>
      </c>
    </row>
    <row r="58" spans="1:7" x14ac:dyDescent="0.3">
      <c r="A58" s="16">
        <v>6331</v>
      </c>
      <c r="B58" s="16" t="s">
        <v>52</v>
      </c>
      <c r="C58" s="17">
        <v>3167620.38</v>
      </c>
      <c r="D58" s="16"/>
      <c r="E58" s="17">
        <v>3316225.25</v>
      </c>
      <c r="F58" s="18">
        <f t="shared" si="1"/>
        <v>104.69137245543294</v>
      </c>
      <c r="G58" s="15"/>
    </row>
    <row r="59" spans="1:7" x14ac:dyDescent="0.3">
      <c r="A59" s="16">
        <v>6332</v>
      </c>
      <c r="B59" s="16" t="s">
        <v>53</v>
      </c>
      <c r="C59" s="17">
        <v>569732.74</v>
      </c>
      <c r="D59" s="16"/>
      <c r="E59" s="17">
        <v>1543422.52</v>
      </c>
      <c r="F59" s="18">
        <f t="shared" si="1"/>
        <v>270.90290089349611</v>
      </c>
      <c r="G59" s="15"/>
    </row>
    <row r="60" spans="1:7" x14ac:dyDescent="0.3">
      <c r="A60" s="14">
        <v>634</v>
      </c>
      <c r="B60" s="14" t="s">
        <v>54</v>
      </c>
      <c r="C60" s="15">
        <f>C61</f>
        <v>132438.66</v>
      </c>
      <c r="D60" s="15">
        <v>200000</v>
      </c>
      <c r="E60" s="15">
        <f>E61</f>
        <v>126755.64</v>
      </c>
      <c r="F60" s="15">
        <f>E60/C60*100</f>
        <v>95.708941784823253</v>
      </c>
      <c r="G60" s="15">
        <f>E60/D60*100</f>
        <v>63.377819999999993</v>
      </c>
    </row>
    <row r="61" spans="1:7" x14ac:dyDescent="0.3">
      <c r="A61" s="16">
        <v>6341</v>
      </c>
      <c r="B61" s="16" t="s">
        <v>55</v>
      </c>
      <c r="C61" s="17">
        <v>132438.66</v>
      </c>
      <c r="D61" s="17"/>
      <c r="E61" s="17">
        <v>126755.64</v>
      </c>
      <c r="F61" s="18">
        <f>E61/C61*100</f>
        <v>95.708941784823253</v>
      </c>
      <c r="G61" s="15"/>
    </row>
    <row r="62" spans="1:7" x14ac:dyDescent="0.3">
      <c r="A62" s="19">
        <v>638</v>
      </c>
      <c r="B62" s="12" t="s">
        <v>56</v>
      </c>
      <c r="C62" s="13">
        <f>C63</f>
        <v>140625.66</v>
      </c>
      <c r="D62" s="13">
        <v>0</v>
      </c>
      <c r="E62" s="13">
        <f>E63</f>
        <v>0</v>
      </c>
      <c r="F62" s="15">
        <f>E62/C62*100</f>
        <v>0</v>
      </c>
      <c r="G62" s="15">
        <v>0</v>
      </c>
    </row>
    <row r="63" spans="1:7" x14ac:dyDescent="0.3">
      <c r="A63" s="20">
        <v>6382</v>
      </c>
      <c r="B63" s="21" t="s">
        <v>57</v>
      </c>
      <c r="C63" s="22">
        <v>140625.66</v>
      </c>
      <c r="D63" s="22"/>
      <c r="E63" s="22"/>
      <c r="F63" s="22">
        <v>0</v>
      </c>
      <c r="G63" s="15"/>
    </row>
    <row r="64" spans="1:7" ht="57.6" x14ac:dyDescent="0.3">
      <c r="A64" s="8" t="s">
        <v>35</v>
      </c>
      <c r="B64" s="9" t="s">
        <v>36</v>
      </c>
      <c r="C64" s="9" t="s">
        <v>37</v>
      </c>
      <c r="D64" s="9" t="s">
        <v>38</v>
      </c>
      <c r="E64" s="9" t="s">
        <v>39</v>
      </c>
      <c r="F64" s="9" t="s">
        <v>190</v>
      </c>
      <c r="G64" s="9" t="s">
        <v>191</v>
      </c>
    </row>
    <row r="65" spans="1:7" x14ac:dyDescent="0.3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x14ac:dyDescent="0.3">
      <c r="A66" s="14">
        <v>64</v>
      </c>
      <c r="B66" s="14" t="s">
        <v>58</v>
      </c>
      <c r="C66" s="15">
        <f>C67+C69</f>
        <v>921025.0199999999</v>
      </c>
      <c r="D66" s="15">
        <f>D67+D69</f>
        <v>1492700</v>
      </c>
      <c r="E66" s="15">
        <f>E67+E69</f>
        <v>1608558.92</v>
      </c>
      <c r="F66" s="15">
        <f t="shared" ref="F66:F73" si="2">E66/C66*100</f>
        <v>174.64877555660757</v>
      </c>
      <c r="G66" s="15">
        <f>E66/D66*100</f>
        <v>107.76170161452401</v>
      </c>
    </row>
    <row r="67" spans="1:7" x14ac:dyDescent="0.3">
      <c r="A67" s="14">
        <v>641</v>
      </c>
      <c r="B67" s="14" t="s">
        <v>59</v>
      </c>
      <c r="C67" s="15">
        <f>C68</f>
        <v>1674.59</v>
      </c>
      <c r="D67" s="15">
        <v>2000</v>
      </c>
      <c r="E67" s="15">
        <v>1248.6600000000001</v>
      </c>
      <c r="F67" s="15">
        <f t="shared" si="2"/>
        <v>74.565117431729561</v>
      </c>
      <c r="G67" s="15">
        <f>E67/D67*100</f>
        <v>62.433000000000007</v>
      </c>
    </row>
    <row r="68" spans="1:7" x14ac:dyDescent="0.3">
      <c r="A68" s="23">
        <v>6413</v>
      </c>
      <c r="B68" s="23" t="s">
        <v>60</v>
      </c>
      <c r="C68" s="18">
        <v>1674.59</v>
      </c>
      <c r="D68" s="18"/>
      <c r="E68" s="18">
        <v>551.21</v>
      </c>
      <c r="F68" s="18">
        <f t="shared" si="2"/>
        <v>32.91611678082397</v>
      </c>
      <c r="G68" s="18"/>
    </row>
    <row r="69" spans="1:7" x14ac:dyDescent="0.3">
      <c r="A69" s="14">
        <v>642</v>
      </c>
      <c r="B69" s="14" t="s">
        <v>61</v>
      </c>
      <c r="C69" s="15">
        <f>C70+C71+C72+C73</f>
        <v>919350.42999999993</v>
      </c>
      <c r="D69" s="15">
        <v>1490700</v>
      </c>
      <c r="E69" s="15">
        <f>E70+E71+E72+E73</f>
        <v>1607310.26</v>
      </c>
      <c r="F69" s="15">
        <f t="shared" si="2"/>
        <v>174.83107719871302</v>
      </c>
      <c r="G69" s="15">
        <f>E69/D69*100</f>
        <v>107.82251693835111</v>
      </c>
    </row>
    <row r="70" spans="1:7" x14ac:dyDescent="0.3">
      <c r="A70" s="16">
        <v>6421</v>
      </c>
      <c r="B70" s="16" t="s">
        <v>62</v>
      </c>
      <c r="C70" s="17">
        <v>643294.41</v>
      </c>
      <c r="D70" s="17"/>
      <c r="E70" s="17">
        <v>1370052.16</v>
      </c>
      <c r="F70" s="18">
        <f t="shared" si="2"/>
        <v>212.9743611482649</v>
      </c>
      <c r="G70" s="15"/>
    </row>
    <row r="71" spans="1:7" x14ac:dyDescent="0.3">
      <c r="A71" s="23">
        <v>6422</v>
      </c>
      <c r="B71" s="23" t="s">
        <v>63</v>
      </c>
      <c r="C71" s="18">
        <v>159941.47</v>
      </c>
      <c r="D71" s="18"/>
      <c r="E71" s="18">
        <v>122874.17</v>
      </c>
      <c r="F71" s="18">
        <f t="shared" si="2"/>
        <v>76.824459597626557</v>
      </c>
      <c r="G71" s="18"/>
    </row>
    <row r="72" spans="1:7" x14ac:dyDescent="0.3">
      <c r="A72" s="16">
        <v>6423</v>
      </c>
      <c r="B72" s="16" t="s">
        <v>64</v>
      </c>
      <c r="C72" s="17">
        <v>109501.82</v>
      </c>
      <c r="D72" s="17"/>
      <c r="E72" s="17">
        <v>109494.31</v>
      </c>
      <c r="F72" s="18">
        <f t="shared" si="2"/>
        <v>99.993141666503803</v>
      </c>
      <c r="G72" s="15"/>
    </row>
    <row r="73" spans="1:7" x14ac:dyDescent="0.3">
      <c r="A73" s="16">
        <v>6429</v>
      </c>
      <c r="B73" s="16" t="s">
        <v>65</v>
      </c>
      <c r="C73" s="17">
        <v>6612.73</v>
      </c>
      <c r="D73" s="17"/>
      <c r="E73" s="17">
        <v>4889.62</v>
      </c>
      <c r="F73" s="18">
        <f t="shared" si="2"/>
        <v>73.942532055595805</v>
      </c>
      <c r="G73" s="15"/>
    </row>
    <row r="74" spans="1:7" x14ac:dyDescent="0.3">
      <c r="A74" s="14">
        <v>65</v>
      </c>
      <c r="B74" s="14" t="s">
        <v>66</v>
      </c>
      <c r="C74" s="15"/>
      <c r="D74" s="15"/>
      <c r="E74" s="15"/>
      <c r="F74" s="15"/>
      <c r="G74" s="15"/>
    </row>
    <row r="75" spans="1:7" x14ac:dyDescent="0.3">
      <c r="A75" s="14"/>
      <c r="B75" s="14" t="s">
        <v>67</v>
      </c>
      <c r="C75" s="15">
        <f>C76+C80+C84</f>
        <v>420558.68</v>
      </c>
      <c r="D75" s="15">
        <f>D76+D80+D84</f>
        <v>652000</v>
      </c>
      <c r="E75" s="15">
        <f>E76+E80+E84</f>
        <v>391713.81</v>
      </c>
      <c r="F75" s="15">
        <f t="shared" ref="F75:F86" si="3">E75/C75*100</f>
        <v>93.141297190679779</v>
      </c>
      <c r="G75" s="15">
        <f>E75/D75*100</f>
        <v>60.078805214723928</v>
      </c>
    </row>
    <row r="76" spans="1:7" x14ac:dyDescent="0.3">
      <c r="A76" s="14">
        <v>651</v>
      </c>
      <c r="B76" s="14" t="s">
        <v>68</v>
      </c>
      <c r="C76" s="15">
        <f>C78+C79+C77</f>
        <v>70892.240000000005</v>
      </c>
      <c r="D76" s="15">
        <v>0</v>
      </c>
      <c r="E76" s="15">
        <f>E77+E78+E79</f>
        <v>0</v>
      </c>
      <c r="F76" s="15">
        <f t="shared" si="3"/>
        <v>0</v>
      </c>
      <c r="G76" s="15">
        <v>0</v>
      </c>
    </row>
    <row r="77" spans="1:7" x14ac:dyDescent="0.3">
      <c r="A77" s="23">
        <v>6512</v>
      </c>
      <c r="B77" s="23" t="s">
        <v>69</v>
      </c>
      <c r="C77" s="18">
        <v>70782</v>
      </c>
      <c r="D77" s="18"/>
      <c r="E77" s="18"/>
      <c r="F77" s="18">
        <v>0</v>
      </c>
      <c r="G77" s="18"/>
    </row>
    <row r="78" spans="1:7" x14ac:dyDescent="0.3">
      <c r="A78" s="16">
        <v>6513</v>
      </c>
      <c r="B78" s="16" t="s">
        <v>70</v>
      </c>
      <c r="C78" s="17">
        <v>105.86</v>
      </c>
      <c r="D78" s="17"/>
      <c r="E78" s="17"/>
      <c r="F78" s="18">
        <f t="shared" si="3"/>
        <v>0</v>
      </c>
      <c r="G78" s="15"/>
    </row>
    <row r="79" spans="1:7" x14ac:dyDescent="0.3">
      <c r="A79" s="16">
        <v>6514</v>
      </c>
      <c r="B79" s="16" t="s">
        <v>71</v>
      </c>
      <c r="C79" s="17">
        <v>4.38</v>
      </c>
      <c r="D79" s="17"/>
      <c r="E79" s="17"/>
      <c r="F79" s="18">
        <f t="shared" si="3"/>
        <v>0</v>
      </c>
      <c r="G79" s="15"/>
    </row>
    <row r="80" spans="1:7" x14ac:dyDescent="0.3">
      <c r="A80" s="14">
        <v>652</v>
      </c>
      <c r="B80" s="14" t="s">
        <v>72</v>
      </c>
      <c r="C80" s="15">
        <f>+C82+C83+C81</f>
        <v>146869.88999999998</v>
      </c>
      <c r="D80" s="15">
        <v>437000</v>
      </c>
      <c r="E80" s="15">
        <f>+E82+E83+E81</f>
        <v>164187.94</v>
      </c>
      <c r="F80" s="15">
        <f t="shared" si="3"/>
        <v>111.79142300712557</v>
      </c>
      <c r="G80" s="15">
        <f>E80/D80*100</f>
        <v>37.571610983981699</v>
      </c>
    </row>
    <row r="81" spans="1:7" x14ac:dyDescent="0.3">
      <c r="A81" s="23">
        <v>6522</v>
      </c>
      <c r="B81" s="23" t="s">
        <v>73</v>
      </c>
      <c r="C81" s="18">
        <v>1116.72</v>
      </c>
      <c r="D81" s="18"/>
      <c r="E81" s="18">
        <v>690.48</v>
      </c>
      <c r="F81" s="18">
        <f t="shared" si="3"/>
        <v>61.831076724693744</v>
      </c>
      <c r="G81" s="18"/>
    </row>
    <row r="82" spans="1:7" x14ac:dyDescent="0.3">
      <c r="A82" s="16">
        <v>6524</v>
      </c>
      <c r="B82" s="16" t="s">
        <v>74</v>
      </c>
      <c r="C82" s="17">
        <v>20335.64</v>
      </c>
      <c r="D82" s="17"/>
      <c r="E82" s="17">
        <v>31972.1</v>
      </c>
      <c r="F82" s="18">
        <f t="shared" si="3"/>
        <v>157.222000389464</v>
      </c>
      <c r="G82" s="15"/>
    </row>
    <row r="83" spans="1:7" x14ac:dyDescent="0.3">
      <c r="A83" s="16">
        <v>6526</v>
      </c>
      <c r="B83" s="16" t="s">
        <v>75</v>
      </c>
      <c r="C83" s="17">
        <v>125417.53</v>
      </c>
      <c r="D83" s="17"/>
      <c r="E83" s="17">
        <v>131525.35999999999</v>
      </c>
      <c r="F83" s="18">
        <f t="shared" si="3"/>
        <v>104.86999704108348</v>
      </c>
      <c r="G83" s="15"/>
    </row>
    <row r="84" spans="1:7" x14ac:dyDescent="0.3">
      <c r="A84" s="14">
        <v>653</v>
      </c>
      <c r="B84" s="14" t="s">
        <v>76</v>
      </c>
      <c r="C84" s="15">
        <f>C85+C86</f>
        <v>202796.55</v>
      </c>
      <c r="D84" s="15">
        <v>215000</v>
      </c>
      <c r="E84" s="15">
        <f>E85+E86</f>
        <v>227525.87</v>
      </c>
      <c r="F84" s="15">
        <f t="shared" si="3"/>
        <v>112.19415221807274</v>
      </c>
      <c r="G84" s="15">
        <f>E84/D84*100</f>
        <v>105.82598604651163</v>
      </c>
    </row>
    <row r="85" spans="1:7" x14ac:dyDescent="0.3">
      <c r="A85" s="16">
        <v>6531</v>
      </c>
      <c r="B85" s="16" t="s">
        <v>77</v>
      </c>
      <c r="C85" s="17">
        <v>12986.33</v>
      </c>
      <c r="D85" s="17"/>
      <c r="E85" s="17">
        <v>3996.26</v>
      </c>
      <c r="F85" s="18">
        <f t="shared" si="3"/>
        <v>30.77282034262182</v>
      </c>
      <c r="G85" s="18"/>
    </row>
    <row r="86" spans="1:7" x14ac:dyDescent="0.3">
      <c r="A86" s="16">
        <v>6532</v>
      </c>
      <c r="B86" s="16" t="s">
        <v>78</v>
      </c>
      <c r="C86" s="17">
        <v>189810.22</v>
      </c>
      <c r="D86" s="17"/>
      <c r="E86" s="17">
        <v>223529.61</v>
      </c>
      <c r="F86" s="18">
        <f t="shared" si="3"/>
        <v>117.76479159025261</v>
      </c>
      <c r="G86" s="18"/>
    </row>
    <row r="87" spans="1:7" x14ac:dyDescent="0.3">
      <c r="A87" s="14">
        <v>68</v>
      </c>
      <c r="B87" s="14" t="s">
        <v>79</v>
      </c>
      <c r="C87" s="15">
        <f>C88</f>
        <v>1100</v>
      </c>
      <c r="D87" s="15">
        <f>D88</f>
        <v>0</v>
      </c>
      <c r="E87" s="15">
        <f>E88</f>
        <v>4399.99</v>
      </c>
      <c r="F87" s="15">
        <v>0</v>
      </c>
      <c r="G87" s="15">
        <v>0</v>
      </c>
    </row>
    <row r="88" spans="1:7" x14ac:dyDescent="0.3">
      <c r="A88" s="14">
        <v>681</v>
      </c>
      <c r="B88" s="14" t="s">
        <v>80</v>
      </c>
      <c r="C88" s="15">
        <f>C89</f>
        <v>1100</v>
      </c>
      <c r="D88" s="15">
        <v>0</v>
      </c>
      <c r="E88" s="15">
        <f>E89</f>
        <v>4399.99</v>
      </c>
      <c r="F88" s="15">
        <v>0</v>
      </c>
      <c r="G88" s="15">
        <v>0</v>
      </c>
    </row>
    <row r="89" spans="1:7" x14ac:dyDescent="0.3">
      <c r="A89" s="16">
        <v>6819</v>
      </c>
      <c r="B89" s="16" t="s">
        <v>81</v>
      </c>
      <c r="C89" s="17">
        <v>1100</v>
      </c>
      <c r="D89" s="17"/>
      <c r="E89" s="17">
        <v>4399.99</v>
      </c>
      <c r="F89" s="18">
        <v>0</v>
      </c>
      <c r="G89" s="18"/>
    </row>
    <row r="90" spans="1:7" x14ac:dyDescent="0.3">
      <c r="A90" s="16"/>
      <c r="B90" s="16"/>
      <c r="C90" s="17"/>
      <c r="D90" s="17"/>
      <c r="E90" s="17"/>
      <c r="F90" s="18"/>
      <c r="G90" s="15"/>
    </row>
    <row r="91" spans="1:7" x14ac:dyDescent="0.3">
      <c r="A91" s="14">
        <v>7</v>
      </c>
      <c r="B91" s="15" t="s">
        <v>16</v>
      </c>
      <c r="C91" s="15">
        <f>C97+C92</f>
        <v>0</v>
      </c>
      <c r="D91" s="15">
        <f>D97+D92</f>
        <v>150000</v>
      </c>
      <c r="E91" s="15">
        <f>E97+E92</f>
        <v>0</v>
      </c>
      <c r="F91" s="15">
        <v>0</v>
      </c>
      <c r="G91" s="15">
        <v>0</v>
      </c>
    </row>
    <row r="92" spans="1:7" x14ac:dyDescent="0.3">
      <c r="A92" s="14">
        <v>71</v>
      </c>
      <c r="B92" s="15" t="s">
        <v>82</v>
      </c>
      <c r="C92" s="15">
        <f>C93</f>
        <v>0</v>
      </c>
      <c r="D92" s="15">
        <f>D93</f>
        <v>150000</v>
      </c>
      <c r="E92" s="15">
        <f>E93</f>
        <v>0</v>
      </c>
      <c r="F92" s="15">
        <v>0</v>
      </c>
      <c r="G92" s="15">
        <v>0</v>
      </c>
    </row>
    <row r="93" spans="1:7" x14ac:dyDescent="0.3">
      <c r="A93" s="14">
        <v>711</v>
      </c>
      <c r="B93" s="15" t="s">
        <v>83</v>
      </c>
      <c r="C93" s="15">
        <f>C96</f>
        <v>0</v>
      </c>
      <c r="D93" s="15">
        <v>150000</v>
      </c>
      <c r="E93" s="15">
        <f>E96</f>
        <v>0</v>
      </c>
      <c r="F93" s="15">
        <v>0</v>
      </c>
      <c r="G93" s="15">
        <v>0</v>
      </c>
    </row>
    <row r="94" spans="1:7" ht="57.6" x14ac:dyDescent="0.3">
      <c r="A94" s="8" t="s">
        <v>35</v>
      </c>
      <c r="B94" s="9" t="s">
        <v>36</v>
      </c>
      <c r="C94" s="9" t="s">
        <v>37</v>
      </c>
      <c r="D94" s="9" t="s">
        <v>38</v>
      </c>
      <c r="E94" s="9" t="s">
        <v>39</v>
      </c>
      <c r="F94" s="9" t="s">
        <v>190</v>
      </c>
      <c r="G94" s="9" t="s">
        <v>191</v>
      </c>
    </row>
    <row r="95" spans="1:7" x14ac:dyDescent="0.3">
      <c r="A95" s="10">
        <v>1</v>
      </c>
      <c r="B95" s="10">
        <v>2</v>
      </c>
      <c r="C95" s="10">
        <v>3</v>
      </c>
      <c r="D95" s="10">
        <v>4</v>
      </c>
      <c r="E95" s="10">
        <v>5</v>
      </c>
      <c r="F95" s="10">
        <v>6</v>
      </c>
      <c r="G95" s="10">
        <v>7</v>
      </c>
    </row>
    <row r="96" spans="1:7" x14ac:dyDescent="0.3">
      <c r="A96" s="16">
        <v>7111</v>
      </c>
      <c r="B96" s="17" t="s">
        <v>84</v>
      </c>
      <c r="C96" s="17"/>
      <c r="D96" s="17"/>
      <c r="E96" s="17"/>
      <c r="F96" s="18"/>
      <c r="G96" s="18"/>
    </row>
    <row r="97" spans="1:7" x14ac:dyDescent="0.3">
      <c r="A97" s="14">
        <v>72</v>
      </c>
      <c r="B97" s="15" t="s">
        <v>85</v>
      </c>
      <c r="C97" s="15">
        <f>C98</f>
        <v>0</v>
      </c>
      <c r="D97" s="15">
        <f>D98</f>
        <v>0</v>
      </c>
      <c r="E97" s="15">
        <f>E98</f>
        <v>0</v>
      </c>
      <c r="F97" s="15">
        <v>0</v>
      </c>
      <c r="G97" s="15">
        <v>0</v>
      </c>
    </row>
    <row r="98" spans="1:7" x14ac:dyDescent="0.3">
      <c r="A98" s="14">
        <v>721</v>
      </c>
      <c r="B98" s="15" t="s">
        <v>83</v>
      </c>
      <c r="C98" s="15">
        <f>C99</f>
        <v>0</v>
      </c>
      <c r="D98" s="15">
        <v>0</v>
      </c>
      <c r="E98" s="15">
        <f>E99</f>
        <v>0</v>
      </c>
      <c r="F98" s="15">
        <v>0</v>
      </c>
      <c r="G98" s="15">
        <v>0</v>
      </c>
    </row>
    <row r="99" spans="1:7" x14ac:dyDescent="0.3">
      <c r="A99" s="16">
        <v>7211</v>
      </c>
      <c r="B99" s="17" t="s">
        <v>86</v>
      </c>
      <c r="C99" s="17">
        <v>0</v>
      </c>
      <c r="D99" s="17">
        <v>0</v>
      </c>
      <c r="E99" s="17"/>
      <c r="F99" s="18"/>
      <c r="G99" s="18"/>
    </row>
    <row r="100" spans="1:7" x14ac:dyDescent="0.3">
      <c r="A100" s="10"/>
      <c r="B100" s="10"/>
      <c r="C100" s="10"/>
      <c r="D100" s="10"/>
      <c r="E100" s="10"/>
      <c r="F100" s="10"/>
      <c r="G100" s="10"/>
    </row>
    <row r="101" spans="1:7" x14ac:dyDescent="0.3">
      <c r="A101" s="14"/>
      <c r="B101" s="14" t="s">
        <v>87</v>
      </c>
      <c r="C101" s="15">
        <f>C102+C168+C340</f>
        <v>7788887.8100000005</v>
      </c>
      <c r="D101" s="24">
        <f>D102+D168+D340</f>
        <v>12383938</v>
      </c>
      <c r="E101" s="15">
        <f>E102+E168+E340+E183</f>
        <v>11737176.219999999</v>
      </c>
      <c r="F101" s="15">
        <f t="shared" ref="F101:F109" si="4">E101/C101*100</f>
        <v>150.69129901872341</v>
      </c>
      <c r="G101" s="15">
        <f>E101/D101*100</f>
        <v>94.777414260310394</v>
      </c>
    </row>
    <row r="102" spans="1:7" x14ac:dyDescent="0.3">
      <c r="A102" s="14">
        <v>3</v>
      </c>
      <c r="B102" s="14" t="s">
        <v>17</v>
      </c>
      <c r="C102" s="15">
        <f>C103+C111+C141+C148+C156+C160+C145</f>
        <v>6134580.6800000006</v>
      </c>
      <c r="D102" s="15">
        <f t="shared" ref="D102:E102" si="5">D103+D111+D141+D148+D156+D160+D145</f>
        <v>7977313</v>
      </c>
      <c r="E102" s="15">
        <f t="shared" si="5"/>
        <v>7273614.4499999993</v>
      </c>
      <c r="F102" s="15">
        <f t="shared" si="4"/>
        <v>118.56742668188363</v>
      </c>
      <c r="G102" s="15">
        <f>E102/D102*100</f>
        <v>91.17875216880671</v>
      </c>
    </row>
    <row r="103" spans="1:7" x14ac:dyDescent="0.3">
      <c r="A103" s="14">
        <v>31</v>
      </c>
      <c r="B103" s="14" t="s">
        <v>88</v>
      </c>
      <c r="C103" s="15">
        <f>C104+C106+C108</f>
        <v>878704.10000000009</v>
      </c>
      <c r="D103" s="24">
        <f>D104+D106+D108</f>
        <v>1324400</v>
      </c>
      <c r="E103" s="24">
        <f>E104+E106+E108</f>
        <v>1071786.6300000001</v>
      </c>
      <c r="F103" s="15">
        <f t="shared" si="4"/>
        <v>121.97355514785922</v>
      </c>
      <c r="G103" s="15">
        <f>E103/D103*100</f>
        <v>80.926202808819099</v>
      </c>
    </row>
    <row r="104" spans="1:7" x14ac:dyDescent="0.3">
      <c r="A104" s="14">
        <v>311</v>
      </c>
      <c r="B104" s="14" t="s">
        <v>89</v>
      </c>
      <c r="C104" s="15">
        <f>C105</f>
        <v>731920.67</v>
      </c>
      <c r="D104" s="24">
        <v>1083800</v>
      </c>
      <c r="E104" s="15">
        <f>E105</f>
        <v>893928.63</v>
      </c>
      <c r="F104" s="15">
        <f t="shared" si="4"/>
        <v>122.13463379849621</v>
      </c>
      <c r="G104" s="15">
        <f>E104/D104*100</f>
        <v>82.480958663960138</v>
      </c>
    </row>
    <row r="105" spans="1:7" x14ac:dyDescent="0.3">
      <c r="A105" s="16">
        <v>3111</v>
      </c>
      <c r="B105" s="16" t="s">
        <v>90</v>
      </c>
      <c r="C105" s="17">
        <v>731920.67</v>
      </c>
      <c r="D105" s="25"/>
      <c r="E105" s="17">
        <v>893928.63</v>
      </c>
      <c r="F105" s="18">
        <f t="shared" si="4"/>
        <v>122.13463379849621</v>
      </c>
      <c r="G105" s="15"/>
    </row>
    <row r="106" spans="1:7" x14ac:dyDescent="0.3">
      <c r="A106" s="14">
        <v>312</v>
      </c>
      <c r="B106" s="14" t="s">
        <v>91</v>
      </c>
      <c r="C106" s="15">
        <f>C107</f>
        <v>38100</v>
      </c>
      <c r="D106" s="24">
        <v>79000</v>
      </c>
      <c r="E106" s="15">
        <f>E107</f>
        <v>56506.9</v>
      </c>
      <c r="F106" s="15">
        <f t="shared" si="4"/>
        <v>148.31207349081365</v>
      </c>
      <c r="G106" s="15">
        <f>E106/D106*100</f>
        <v>71.527721518987335</v>
      </c>
    </row>
    <row r="107" spans="1:7" x14ac:dyDescent="0.3">
      <c r="A107" s="16">
        <v>3121</v>
      </c>
      <c r="B107" s="16" t="s">
        <v>91</v>
      </c>
      <c r="C107" s="17">
        <v>38100</v>
      </c>
      <c r="D107" s="25"/>
      <c r="E107" s="17">
        <v>56506.9</v>
      </c>
      <c r="F107" s="18">
        <f t="shared" si="4"/>
        <v>148.31207349081365</v>
      </c>
      <c r="G107" s="15"/>
    </row>
    <row r="108" spans="1:7" x14ac:dyDescent="0.3">
      <c r="A108" s="14">
        <v>313</v>
      </c>
      <c r="B108" s="14" t="s">
        <v>92</v>
      </c>
      <c r="C108" s="15">
        <f>C109+C110</f>
        <v>108683.43</v>
      </c>
      <c r="D108" s="15">
        <v>161600</v>
      </c>
      <c r="E108" s="15">
        <f>E109+E110</f>
        <v>121351.1</v>
      </c>
      <c r="F108" s="15">
        <f t="shared" si="4"/>
        <v>111.65556699857559</v>
      </c>
      <c r="G108" s="15">
        <f>E108/D108*100</f>
        <v>75.093502475247533</v>
      </c>
    </row>
    <row r="109" spans="1:7" x14ac:dyDescent="0.3">
      <c r="A109" s="23">
        <v>3132</v>
      </c>
      <c r="B109" s="23" t="s">
        <v>93</v>
      </c>
      <c r="C109" s="18">
        <v>108683.43</v>
      </c>
      <c r="D109" s="18"/>
      <c r="E109" s="18">
        <v>121351.1</v>
      </c>
      <c r="F109" s="18">
        <f t="shared" si="4"/>
        <v>111.65556699857559</v>
      </c>
      <c r="G109" s="15"/>
    </row>
    <row r="110" spans="1:7" x14ac:dyDescent="0.3">
      <c r="A110" s="16">
        <v>3133</v>
      </c>
      <c r="B110" s="16" t="s">
        <v>94</v>
      </c>
      <c r="C110" s="17">
        <v>0</v>
      </c>
      <c r="D110" s="17"/>
      <c r="E110" s="17"/>
      <c r="F110" s="18">
        <v>0</v>
      </c>
      <c r="G110" s="15"/>
    </row>
    <row r="111" spans="1:7" x14ac:dyDescent="0.3">
      <c r="A111" s="14">
        <v>32</v>
      </c>
      <c r="B111" s="14" t="s">
        <v>95</v>
      </c>
      <c r="C111" s="15">
        <f>C112+C117+C126+C135</f>
        <v>1680120.81</v>
      </c>
      <c r="D111" s="15">
        <f>D112+D117+D126+D135</f>
        <v>1944250</v>
      </c>
      <c r="E111" s="15">
        <f>E112+E117+E126+E135</f>
        <v>1693338.13</v>
      </c>
      <c r="F111" s="15">
        <f t="shared" ref="F111:F167" si="6">E111/C111*100</f>
        <v>100.78668866675129</v>
      </c>
      <c r="G111" s="15">
        <f>E111/D111*100</f>
        <v>87.094670438472406</v>
      </c>
    </row>
    <row r="112" spans="1:7" x14ac:dyDescent="0.3">
      <c r="A112" s="14">
        <v>321</v>
      </c>
      <c r="B112" s="14" t="s">
        <v>96</v>
      </c>
      <c r="C112" s="15">
        <f>C113+C114+C115+C116</f>
        <v>61639.81</v>
      </c>
      <c r="D112" s="15">
        <v>68100</v>
      </c>
      <c r="E112" s="15">
        <f>E113+E114+E115+E116</f>
        <v>65056.759999999995</v>
      </c>
      <c r="F112" s="15">
        <f t="shared" si="6"/>
        <v>105.54341423180895</v>
      </c>
      <c r="G112" s="15">
        <f>E112/D112*100</f>
        <v>95.531218795888392</v>
      </c>
    </row>
    <row r="113" spans="1:7" x14ac:dyDescent="0.3">
      <c r="A113" s="16">
        <v>3211</v>
      </c>
      <c r="B113" s="16" t="s">
        <v>97</v>
      </c>
      <c r="C113" s="17">
        <v>1538.4</v>
      </c>
      <c r="D113" s="17"/>
      <c r="E113" s="17">
        <v>4276.2700000000004</v>
      </c>
      <c r="F113" s="18">
        <f t="shared" si="6"/>
        <v>277.96866874674987</v>
      </c>
      <c r="G113" s="15"/>
    </row>
    <row r="114" spans="1:7" x14ac:dyDescent="0.3">
      <c r="A114" s="16">
        <v>3212</v>
      </c>
      <c r="B114" s="16" t="s">
        <v>98</v>
      </c>
      <c r="C114" s="17">
        <v>36976.71</v>
      </c>
      <c r="D114" s="17"/>
      <c r="E114" s="17">
        <v>48984.49</v>
      </c>
      <c r="F114" s="18">
        <f t="shared" si="6"/>
        <v>132.47390046329161</v>
      </c>
      <c r="G114" s="15"/>
    </row>
    <row r="115" spans="1:7" x14ac:dyDescent="0.3">
      <c r="A115" s="23">
        <v>3213</v>
      </c>
      <c r="B115" s="23" t="s">
        <v>99</v>
      </c>
      <c r="C115" s="18">
        <v>5050</v>
      </c>
      <c r="D115" s="18"/>
      <c r="E115" s="18">
        <v>5100</v>
      </c>
      <c r="F115" s="18">
        <f t="shared" si="6"/>
        <v>100.99009900990099</v>
      </c>
      <c r="G115" s="15"/>
    </row>
    <row r="116" spans="1:7" x14ac:dyDescent="0.3">
      <c r="A116" s="23">
        <v>3214</v>
      </c>
      <c r="B116" s="23" t="s">
        <v>100</v>
      </c>
      <c r="C116" s="18">
        <v>18074.7</v>
      </c>
      <c r="D116" s="18"/>
      <c r="E116" s="18">
        <v>6696</v>
      </c>
      <c r="F116" s="18">
        <f t="shared" si="6"/>
        <v>37.046258029178908</v>
      </c>
      <c r="G116" s="15"/>
    </row>
    <row r="117" spans="1:7" x14ac:dyDescent="0.3">
      <c r="A117" s="14">
        <v>322</v>
      </c>
      <c r="B117" s="14" t="s">
        <v>101</v>
      </c>
      <c r="C117" s="15">
        <f>C118+C120+C121+C123+C119+C122</f>
        <v>315251.64999999997</v>
      </c>
      <c r="D117" s="15">
        <v>439000</v>
      </c>
      <c r="E117" s="15">
        <f>E118+E119+E120+E121+E122+E123</f>
        <v>341879.45</v>
      </c>
      <c r="F117" s="15">
        <f t="shared" si="6"/>
        <v>108.44652200868737</v>
      </c>
      <c r="G117" s="15">
        <f>E117/D117*100</f>
        <v>77.876867881548975</v>
      </c>
    </row>
    <row r="118" spans="1:7" x14ac:dyDescent="0.3">
      <c r="A118" s="16">
        <v>3221</v>
      </c>
      <c r="B118" s="16" t="s">
        <v>102</v>
      </c>
      <c r="C118" s="17">
        <v>15427.68</v>
      </c>
      <c r="D118" s="17"/>
      <c r="E118" s="17">
        <v>31277.47</v>
      </c>
      <c r="F118" s="18">
        <f t="shared" si="6"/>
        <v>202.73605623139707</v>
      </c>
      <c r="G118" s="15"/>
    </row>
    <row r="119" spans="1:7" x14ac:dyDescent="0.3">
      <c r="A119" s="16">
        <v>3222</v>
      </c>
      <c r="B119" s="16" t="s">
        <v>103</v>
      </c>
      <c r="C119" s="17">
        <v>1590.06</v>
      </c>
      <c r="D119" s="17"/>
      <c r="E119" s="17">
        <v>8621.6200000000008</v>
      </c>
      <c r="F119" s="18">
        <v>0</v>
      </c>
      <c r="G119" s="15"/>
    </row>
    <row r="120" spans="1:7" x14ac:dyDescent="0.3">
      <c r="A120" s="16">
        <v>3223</v>
      </c>
      <c r="B120" s="16" t="s">
        <v>104</v>
      </c>
      <c r="C120" s="17">
        <v>147682.82</v>
      </c>
      <c r="D120" s="17"/>
      <c r="E120" s="17">
        <v>165588.24</v>
      </c>
      <c r="F120" s="18">
        <f t="shared" si="6"/>
        <v>112.12424031447937</v>
      </c>
      <c r="G120" s="15"/>
    </row>
    <row r="121" spans="1:7" x14ac:dyDescent="0.3">
      <c r="A121" s="16">
        <v>3224</v>
      </c>
      <c r="B121" s="16" t="s">
        <v>105</v>
      </c>
      <c r="C121" s="17">
        <v>134898.46</v>
      </c>
      <c r="D121" s="17"/>
      <c r="E121" s="17">
        <v>129776.72</v>
      </c>
      <c r="F121" s="18">
        <f t="shared" si="6"/>
        <v>96.203262809671813</v>
      </c>
      <c r="G121" s="15"/>
    </row>
    <row r="122" spans="1:7" x14ac:dyDescent="0.3">
      <c r="A122" s="16">
        <v>3225</v>
      </c>
      <c r="B122" s="16" t="s">
        <v>106</v>
      </c>
      <c r="C122" s="17">
        <v>12450.63</v>
      </c>
      <c r="D122" s="17"/>
      <c r="E122" s="17">
        <v>6615.4</v>
      </c>
      <c r="F122" s="18">
        <v>0</v>
      </c>
      <c r="G122" s="15"/>
    </row>
    <row r="123" spans="1:7" x14ac:dyDescent="0.3">
      <c r="A123" s="16">
        <v>3227</v>
      </c>
      <c r="B123" s="16" t="s">
        <v>107</v>
      </c>
      <c r="C123" s="17">
        <v>3202</v>
      </c>
      <c r="D123" s="17"/>
      <c r="E123" s="17"/>
      <c r="F123" s="18">
        <f t="shared" si="6"/>
        <v>0</v>
      </c>
      <c r="G123" s="15"/>
    </row>
    <row r="124" spans="1:7" ht="57.6" x14ac:dyDescent="0.3">
      <c r="A124" s="8" t="s">
        <v>35</v>
      </c>
      <c r="B124" s="9" t="s">
        <v>36</v>
      </c>
      <c r="C124" s="9" t="s">
        <v>37</v>
      </c>
      <c r="D124" s="9" t="s">
        <v>38</v>
      </c>
      <c r="E124" s="9" t="s">
        <v>39</v>
      </c>
      <c r="F124" s="9" t="s">
        <v>190</v>
      </c>
      <c r="G124" s="9" t="s">
        <v>191</v>
      </c>
    </row>
    <row r="125" spans="1:7" x14ac:dyDescent="0.3">
      <c r="A125" s="10">
        <v>1</v>
      </c>
      <c r="B125" s="10">
        <v>2</v>
      </c>
      <c r="C125" s="10">
        <v>3</v>
      </c>
      <c r="D125" s="10">
        <v>4</v>
      </c>
      <c r="E125" s="10">
        <v>5</v>
      </c>
      <c r="F125" s="10">
        <v>6</v>
      </c>
      <c r="G125" s="10">
        <v>7</v>
      </c>
    </row>
    <row r="126" spans="1:7" x14ac:dyDescent="0.3">
      <c r="A126" s="14">
        <v>323</v>
      </c>
      <c r="B126" s="14" t="s">
        <v>108</v>
      </c>
      <c r="C126" s="15">
        <f>C127+C128+C129+C130+C131+C132+C133+C134</f>
        <v>1047774.3200000001</v>
      </c>
      <c r="D126" s="15">
        <v>1288750</v>
      </c>
      <c r="E126" s="15">
        <f>E127+E128+E129+E130+E131+E132+E133+E134</f>
        <v>1214221.77</v>
      </c>
      <c r="F126" s="15">
        <f t="shared" si="6"/>
        <v>115.88581117353591</v>
      </c>
      <c r="G126" s="15">
        <f>E126/D126*100</f>
        <v>94.217014161008734</v>
      </c>
    </row>
    <row r="127" spans="1:7" x14ac:dyDescent="0.3">
      <c r="A127" s="16">
        <v>3231</v>
      </c>
      <c r="B127" s="16" t="s">
        <v>109</v>
      </c>
      <c r="C127" s="17">
        <v>29013.69</v>
      </c>
      <c r="D127" s="17"/>
      <c r="E127" s="17">
        <v>47273.68</v>
      </c>
      <c r="F127" s="18">
        <f t="shared" si="6"/>
        <v>162.93577273349237</v>
      </c>
      <c r="G127" s="15"/>
    </row>
    <row r="128" spans="1:7" x14ac:dyDescent="0.3">
      <c r="A128" s="16">
        <v>3232</v>
      </c>
      <c r="B128" s="16" t="s">
        <v>110</v>
      </c>
      <c r="C128" s="17">
        <v>427606.4</v>
      </c>
      <c r="D128" s="17"/>
      <c r="E128" s="17">
        <v>383772.49</v>
      </c>
      <c r="F128" s="18">
        <f t="shared" si="6"/>
        <v>89.749005159885343</v>
      </c>
      <c r="G128" s="15"/>
    </row>
    <row r="129" spans="1:7" x14ac:dyDescent="0.3">
      <c r="A129" s="23">
        <v>3233</v>
      </c>
      <c r="B129" s="23" t="s">
        <v>111</v>
      </c>
      <c r="C129" s="18">
        <v>53961.69</v>
      </c>
      <c r="D129" s="18"/>
      <c r="E129" s="18">
        <v>36375.08</v>
      </c>
      <c r="F129" s="18">
        <f t="shared" si="6"/>
        <v>67.409082258172418</v>
      </c>
      <c r="G129" s="18"/>
    </row>
    <row r="130" spans="1:7" x14ac:dyDescent="0.3">
      <c r="A130" s="23">
        <v>3234</v>
      </c>
      <c r="B130" s="23" t="s">
        <v>112</v>
      </c>
      <c r="C130" s="18">
        <v>224748.97</v>
      </c>
      <c r="D130" s="18"/>
      <c r="E130" s="18">
        <v>231158.82</v>
      </c>
      <c r="F130" s="18">
        <f t="shared" si="6"/>
        <v>102.85200417158752</v>
      </c>
      <c r="G130" s="18"/>
    </row>
    <row r="131" spans="1:7" x14ac:dyDescent="0.3">
      <c r="A131" s="23">
        <v>3236</v>
      </c>
      <c r="B131" s="23" t="s">
        <v>113</v>
      </c>
      <c r="C131" s="18">
        <v>38482.720000000001</v>
      </c>
      <c r="D131" s="18"/>
      <c r="E131" s="18">
        <v>138329.17000000001</v>
      </c>
      <c r="F131" s="18">
        <f t="shared" si="6"/>
        <v>359.45788135557984</v>
      </c>
      <c r="G131" s="18"/>
    </row>
    <row r="132" spans="1:7" x14ac:dyDescent="0.3">
      <c r="A132" s="16">
        <v>3237</v>
      </c>
      <c r="B132" s="16" t="s">
        <v>114</v>
      </c>
      <c r="C132" s="17">
        <v>178910.67</v>
      </c>
      <c r="D132" s="17"/>
      <c r="E132" s="17">
        <v>222914.08</v>
      </c>
      <c r="F132" s="18">
        <f t="shared" si="6"/>
        <v>124.59518484839387</v>
      </c>
      <c r="G132" s="18"/>
    </row>
    <row r="133" spans="1:7" x14ac:dyDescent="0.3">
      <c r="A133" s="16">
        <v>3238</v>
      </c>
      <c r="B133" s="16" t="s">
        <v>115</v>
      </c>
      <c r="C133" s="17">
        <v>44623.75</v>
      </c>
      <c r="D133" s="17"/>
      <c r="E133" s="17">
        <v>56058.75</v>
      </c>
      <c r="F133" s="18">
        <f t="shared" si="6"/>
        <v>125.62536765735734</v>
      </c>
      <c r="G133" s="18"/>
    </row>
    <row r="134" spans="1:7" x14ac:dyDescent="0.3">
      <c r="A134" s="16">
        <v>3239</v>
      </c>
      <c r="B134" s="16" t="s">
        <v>116</v>
      </c>
      <c r="C134" s="17">
        <v>50426.43</v>
      </c>
      <c r="D134" s="17"/>
      <c r="E134" s="17">
        <v>98339.7</v>
      </c>
      <c r="F134" s="18">
        <f t="shared" si="6"/>
        <v>195.01618496490826</v>
      </c>
      <c r="G134" s="18"/>
    </row>
    <row r="135" spans="1:7" x14ac:dyDescent="0.3">
      <c r="A135" s="14">
        <v>329</v>
      </c>
      <c r="B135" s="14" t="s">
        <v>117</v>
      </c>
      <c r="C135" s="15">
        <f>C136+C137+C138+C139+C140</f>
        <v>255455.03</v>
      </c>
      <c r="D135" s="15">
        <v>148400</v>
      </c>
      <c r="E135" s="15">
        <f>E136+E137+E138+E139+E140</f>
        <v>72180.149999999994</v>
      </c>
      <c r="F135" s="15">
        <f t="shared" si="6"/>
        <v>28.255521138104033</v>
      </c>
      <c r="G135" s="15">
        <f>E135/D135*100</f>
        <v>48.638915094339616</v>
      </c>
    </row>
    <row r="136" spans="1:7" x14ac:dyDescent="0.3">
      <c r="A136" s="16">
        <v>3291</v>
      </c>
      <c r="B136" s="16" t="s">
        <v>118</v>
      </c>
      <c r="C136" s="17">
        <v>182201.94</v>
      </c>
      <c r="D136" s="17"/>
      <c r="E136" s="17">
        <v>9331.56</v>
      </c>
      <c r="F136" s="18">
        <f t="shared" si="6"/>
        <v>5.1215481020674085</v>
      </c>
      <c r="G136" s="18"/>
    </row>
    <row r="137" spans="1:7" x14ac:dyDescent="0.3">
      <c r="A137" s="23">
        <v>3293</v>
      </c>
      <c r="B137" s="23" t="s">
        <v>119</v>
      </c>
      <c r="C137" s="18">
        <v>33655.629999999997</v>
      </c>
      <c r="D137" s="18"/>
      <c r="E137" s="18">
        <v>25494.080000000002</v>
      </c>
      <c r="F137" s="18">
        <f t="shared" si="6"/>
        <v>75.749822540834927</v>
      </c>
      <c r="G137" s="18"/>
    </row>
    <row r="138" spans="1:7" x14ac:dyDescent="0.3">
      <c r="A138" s="16">
        <v>3294</v>
      </c>
      <c r="B138" s="16" t="s">
        <v>120</v>
      </c>
      <c r="C138" s="17">
        <v>7185.4</v>
      </c>
      <c r="D138" s="17"/>
      <c r="E138" s="17">
        <v>5887.4</v>
      </c>
      <c r="F138" s="18">
        <f t="shared" si="6"/>
        <v>81.935591616333113</v>
      </c>
      <c r="G138" s="18"/>
    </row>
    <row r="139" spans="1:7" x14ac:dyDescent="0.3">
      <c r="A139" s="16">
        <v>3295</v>
      </c>
      <c r="B139" s="16" t="s">
        <v>121</v>
      </c>
      <c r="C139" s="17">
        <v>14250.05</v>
      </c>
      <c r="D139" s="17"/>
      <c r="E139" s="17">
        <v>12671.22</v>
      </c>
      <c r="F139" s="18">
        <f t="shared" si="6"/>
        <v>88.920530103403152</v>
      </c>
      <c r="G139" s="18"/>
    </row>
    <row r="140" spans="1:7" x14ac:dyDescent="0.3">
      <c r="A140" s="23">
        <v>3299</v>
      </c>
      <c r="B140" s="23" t="s">
        <v>117</v>
      </c>
      <c r="C140" s="18">
        <v>18162.009999999998</v>
      </c>
      <c r="D140" s="18"/>
      <c r="E140" s="18">
        <v>18795.89</v>
      </c>
      <c r="F140" s="18">
        <f t="shared" si="6"/>
        <v>103.49014233556748</v>
      </c>
      <c r="G140" s="18"/>
    </row>
    <row r="141" spans="1:7" x14ac:dyDescent="0.3">
      <c r="A141" s="14">
        <v>34</v>
      </c>
      <c r="B141" s="14" t="s">
        <v>122</v>
      </c>
      <c r="C141" s="15">
        <f>C142</f>
        <v>59442.41</v>
      </c>
      <c r="D141" s="15">
        <f>D142</f>
        <v>12000</v>
      </c>
      <c r="E141" s="15">
        <f>E142</f>
        <v>15660.33</v>
      </c>
      <c r="F141" s="15">
        <f t="shared" si="6"/>
        <v>26.345382026065227</v>
      </c>
      <c r="G141" s="15">
        <f t="shared" ref="G141:G149" si="7">E141/D141*100</f>
        <v>130.50274999999999</v>
      </c>
    </row>
    <row r="142" spans="1:7" x14ac:dyDescent="0.3">
      <c r="A142" s="14">
        <v>343</v>
      </c>
      <c r="B142" s="14" t="s">
        <v>123</v>
      </c>
      <c r="C142" s="15">
        <f>C143+C144</f>
        <v>59442.41</v>
      </c>
      <c r="D142" s="15">
        <v>12000</v>
      </c>
      <c r="E142" s="15">
        <f>E143+E144</f>
        <v>15660.33</v>
      </c>
      <c r="F142" s="15">
        <f t="shared" si="6"/>
        <v>26.345382026065227</v>
      </c>
      <c r="G142" s="15">
        <f t="shared" si="7"/>
        <v>130.50274999999999</v>
      </c>
    </row>
    <row r="143" spans="1:7" x14ac:dyDescent="0.3">
      <c r="A143" s="16">
        <v>3431</v>
      </c>
      <c r="B143" s="16" t="s">
        <v>124</v>
      </c>
      <c r="C143" s="17">
        <v>16442.310000000001</v>
      </c>
      <c r="D143" s="17"/>
      <c r="E143" s="17">
        <v>15660.33</v>
      </c>
      <c r="F143" s="18">
        <f t="shared" si="6"/>
        <v>95.244098913108928</v>
      </c>
      <c r="G143" s="18"/>
    </row>
    <row r="144" spans="1:7" x14ac:dyDescent="0.3">
      <c r="A144" s="16">
        <v>3434</v>
      </c>
      <c r="B144" s="16" t="s">
        <v>125</v>
      </c>
      <c r="C144" s="17">
        <v>43000.1</v>
      </c>
      <c r="D144" s="17"/>
      <c r="E144" s="17"/>
      <c r="F144" s="18">
        <v>0</v>
      </c>
      <c r="G144" s="18"/>
    </row>
    <row r="145" spans="1:7" x14ac:dyDescent="0.3">
      <c r="A145" s="14">
        <v>35</v>
      </c>
      <c r="B145" s="14" t="s">
        <v>126</v>
      </c>
      <c r="C145" s="15">
        <f>C146</f>
        <v>49224.53</v>
      </c>
      <c r="D145" s="15">
        <f>D146</f>
        <v>90000</v>
      </c>
      <c r="E145" s="15">
        <f>E146</f>
        <v>84669</v>
      </c>
      <c r="F145" s="15">
        <v>0</v>
      </c>
      <c r="G145" s="15">
        <f t="shared" si="7"/>
        <v>94.076666666666668</v>
      </c>
    </row>
    <row r="146" spans="1:7" x14ac:dyDescent="0.3">
      <c r="A146" s="14">
        <v>352</v>
      </c>
      <c r="B146" s="14" t="s">
        <v>127</v>
      </c>
      <c r="C146" s="15">
        <f>C147</f>
        <v>49224.53</v>
      </c>
      <c r="D146" s="15">
        <v>90000</v>
      </c>
      <c r="E146" s="15">
        <f>E147</f>
        <v>84669</v>
      </c>
      <c r="F146" s="15">
        <v>0</v>
      </c>
      <c r="G146" s="15">
        <f t="shared" si="7"/>
        <v>94.076666666666668</v>
      </c>
    </row>
    <row r="147" spans="1:7" x14ac:dyDescent="0.3">
      <c r="A147" s="16">
        <v>3523</v>
      </c>
      <c r="B147" s="16" t="s">
        <v>128</v>
      </c>
      <c r="C147" s="17">
        <v>49224.53</v>
      </c>
      <c r="D147" s="17"/>
      <c r="E147" s="17">
        <v>84669</v>
      </c>
      <c r="F147" s="18">
        <v>0</v>
      </c>
      <c r="G147" s="18"/>
    </row>
    <row r="148" spans="1:7" x14ac:dyDescent="0.3">
      <c r="A148" s="14">
        <v>36</v>
      </c>
      <c r="B148" s="14" t="s">
        <v>129</v>
      </c>
      <c r="C148" s="15">
        <f>C149+C152</f>
        <v>17652</v>
      </c>
      <c r="D148" s="15">
        <f>D149+D152</f>
        <v>11500</v>
      </c>
      <c r="E148" s="15">
        <f>E149+E152</f>
        <v>27833.07</v>
      </c>
      <c r="F148" s="15">
        <f t="shared" si="6"/>
        <v>157.67658055744391</v>
      </c>
      <c r="G148" s="15">
        <f t="shared" si="7"/>
        <v>242.02669565217388</v>
      </c>
    </row>
    <row r="149" spans="1:7" x14ac:dyDescent="0.3">
      <c r="A149" s="14">
        <v>363</v>
      </c>
      <c r="B149" s="14" t="s">
        <v>130</v>
      </c>
      <c r="C149" s="15">
        <f>C150+C151</f>
        <v>11652</v>
      </c>
      <c r="D149" s="15">
        <v>11500</v>
      </c>
      <c r="E149" s="15">
        <f>E150+E151</f>
        <v>18078.07</v>
      </c>
      <c r="F149" s="15">
        <f t="shared" si="6"/>
        <v>155.14993134225884</v>
      </c>
      <c r="G149" s="15">
        <f t="shared" si="7"/>
        <v>157.20060869565216</v>
      </c>
    </row>
    <row r="150" spans="1:7" x14ac:dyDescent="0.3">
      <c r="A150" s="16">
        <v>3631</v>
      </c>
      <c r="B150" s="16" t="s">
        <v>131</v>
      </c>
      <c r="C150" s="17">
        <v>11652</v>
      </c>
      <c r="D150" s="17"/>
      <c r="E150" s="17">
        <v>7504.77</v>
      </c>
      <c r="F150" s="18">
        <f t="shared" si="6"/>
        <v>64.407569515962919</v>
      </c>
      <c r="G150" s="18"/>
    </row>
    <row r="151" spans="1:7" x14ac:dyDescent="0.3">
      <c r="A151" s="16">
        <v>3632</v>
      </c>
      <c r="B151" s="16" t="s">
        <v>132</v>
      </c>
      <c r="C151" s="17">
        <v>0</v>
      </c>
      <c r="D151" s="17"/>
      <c r="E151" s="17">
        <v>10573.3</v>
      </c>
      <c r="F151" s="18"/>
      <c r="G151" s="18"/>
    </row>
    <row r="152" spans="1:7" x14ac:dyDescent="0.3">
      <c r="A152" s="14">
        <v>366</v>
      </c>
      <c r="B152" s="14" t="s">
        <v>133</v>
      </c>
      <c r="C152" s="15">
        <f>C153</f>
        <v>6000</v>
      </c>
      <c r="D152" s="15"/>
      <c r="E152" s="15">
        <f>E153</f>
        <v>9755</v>
      </c>
      <c r="F152" s="15">
        <f t="shared" si="6"/>
        <v>162.58333333333331</v>
      </c>
      <c r="G152" s="15">
        <v>0</v>
      </c>
    </row>
    <row r="153" spans="1:7" x14ac:dyDescent="0.3">
      <c r="A153" s="16">
        <v>3661</v>
      </c>
      <c r="B153" s="16" t="s">
        <v>134</v>
      </c>
      <c r="C153" s="17">
        <v>6000</v>
      </c>
      <c r="D153" s="17"/>
      <c r="E153" s="17">
        <v>9755</v>
      </c>
      <c r="F153" s="18">
        <f t="shared" si="6"/>
        <v>162.58333333333331</v>
      </c>
      <c r="G153" s="18"/>
    </row>
    <row r="154" spans="1:7" ht="57.6" x14ac:dyDescent="0.3">
      <c r="A154" s="8" t="s">
        <v>35</v>
      </c>
      <c r="B154" s="9" t="s">
        <v>36</v>
      </c>
      <c r="C154" s="9" t="s">
        <v>37</v>
      </c>
      <c r="D154" s="9" t="s">
        <v>38</v>
      </c>
      <c r="E154" s="9" t="s">
        <v>39</v>
      </c>
      <c r="F154" s="9" t="s">
        <v>549</v>
      </c>
      <c r="G154" s="9" t="s">
        <v>191</v>
      </c>
    </row>
    <row r="155" spans="1:7" x14ac:dyDescent="0.3">
      <c r="A155" s="10">
        <v>1</v>
      </c>
      <c r="B155" s="10">
        <v>2</v>
      </c>
      <c r="C155" s="10">
        <v>3</v>
      </c>
      <c r="D155" s="10">
        <v>4</v>
      </c>
      <c r="E155" s="10">
        <v>5</v>
      </c>
      <c r="F155" s="10">
        <v>6</v>
      </c>
      <c r="G155" s="10">
        <v>7</v>
      </c>
    </row>
    <row r="156" spans="1:7" x14ac:dyDescent="0.3">
      <c r="A156" s="14">
        <v>37</v>
      </c>
      <c r="B156" s="14" t="s">
        <v>136</v>
      </c>
      <c r="C156" s="15">
        <f>C157</f>
        <v>1909078.65</v>
      </c>
      <c r="D156" s="15">
        <f>D157</f>
        <v>2297000</v>
      </c>
      <c r="E156" s="15">
        <f>E157</f>
        <v>2172257.88</v>
      </c>
      <c r="F156" s="15">
        <f t="shared" si="6"/>
        <v>113.7856672379632</v>
      </c>
      <c r="G156" s="15">
        <f>E156/D156*100</f>
        <v>94.569346103613412</v>
      </c>
    </row>
    <row r="157" spans="1:7" x14ac:dyDescent="0.3">
      <c r="A157" s="14">
        <v>372</v>
      </c>
      <c r="B157" s="14" t="s">
        <v>137</v>
      </c>
      <c r="C157" s="15">
        <f>C158+C159</f>
        <v>1909078.65</v>
      </c>
      <c r="D157" s="15">
        <v>2297000</v>
      </c>
      <c r="E157" s="15">
        <f>E158+E159</f>
        <v>2172257.88</v>
      </c>
      <c r="F157" s="15">
        <f t="shared" si="6"/>
        <v>113.7856672379632</v>
      </c>
      <c r="G157" s="15">
        <f>E157/D157*100</f>
        <v>94.569346103613412</v>
      </c>
    </row>
    <row r="158" spans="1:7" x14ac:dyDescent="0.3">
      <c r="A158" s="23">
        <v>3721</v>
      </c>
      <c r="B158" s="23" t="s">
        <v>138</v>
      </c>
      <c r="C158" s="18">
        <v>1669100.97</v>
      </c>
      <c r="D158" s="18"/>
      <c r="E158" s="18">
        <v>1924532.26</v>
      </c>
      <c r="F158" s="18">
        <f t="shared" si="6"/>
        <v>115.30352534634258</v>
      </c>
      <c r="G158" s="15"/>
    </row>
    <row r="159" spans="1:7" x14ac:dyDescent="0.3">
      <c r="A159" s="16">
        <v>3722</v>
      </c>
      <c r="B159" s="16" t="s">
        <v>139</v>
      </c>
      <c r="C159" s="17">
        <v>239977.68</v>
      </c>
      <c r="D159" s="17"/>
      <c r="E159" s="17">
        <v>247725.62</v>
      </c>
      <c r="F159" s="18">
        <f t="shared" si="6"/>
        <v>103.22860859393256</v>
      </c>
      <c r="G159" s="15"/>
    </row>
    <row r="160" spans="1:7" x14ac:dyDescent="0.3">
      <c r="A160" s="14">
        <v>38</v>
      </c>
      <c r="B160" s="14" t="s">
        <v>140</v>
      </c>
      <c r="C160" s="15">
        <f>C161+C163+C166</f>
        <v>1540358.18</v>
      </c>
      <c r="D160" s="15">
        <f>D161+D163+D166+D165</f>
        <v>2298163</v>
      </c>
      <c r="E160" s="15">
        <f>E161+E163+E166+E165</f>
        <v>2208069.41</v>
      </c>
      <c r="F160" s="15">
        <f t="shared" si="6"/>
        <v>143.34779005750468</v>
      </c>
      <c r="G160" s="15">
        <f>E160/D160*100</f>
        <v>96.07975630971346</v>
      </c>
    </row>
    <row r="161" spans="1:7" x14ac:dyDescent="0.3">
      <c r="A161" s="14">
        <v>381</v>
      </c>
      <c r="B161" s="14" t="s">
        <v>141</v>
      </c>
      <c r="C161" s="15">
        <f>C162</f>
        <v>648652.94999999995</v>
      </c>
      <c r="D161" s="15">
        <v>760900</v>
      </c>
      <c r="E161" s="15">
        <f>E162</f>
        <v>738094.15</v>
      </c>
      <c r="F161" s="15">
        <f t="shared" si="6"/>
        <v>113.78876022995041</v>
      </c>
      <c r="G161" s="15">
        <f>E161/D161*100</f>
        <v>97.002779603101601</v>
      </c>
    </row>
    <row r="162" spans="1:7" x14ac:dyDescent="0.3">
      <c r="A162" s="16">
        <v>3811</v>
      </c>
      <c r="B162" s="16" t="s">
        <v>142</v>
      </c>
      <c r="C162" s="17">
        <v>648652.94999999995</v>
      </c>
      <c r="D162" s="17"/>
      <c r="E162" s="17">
        <v>738094.15</v>
      </c>
      <c r="F162" s="18">
        <f t="shared" si="6"/>
        <v>113.78876022995041</v>
      </c>
      <c r="G162" s="18"/>
    </row>
    <row r="163" spans="1:7" x14ac:dyDescent="0.3">
      <c r="A163" s="14">
        <v>382</v>
      </c>
      <c r="B163" s="14" t="s">
        <v>143</v>
      </c>
      <c r="C163" s="15">
        <f>C164</f>
        <v>525811.25</v>
      </c>
      <c r="D163" s="15">
        <v>290000</v>
      </c>
      <c r="E163" s="15">
        <f>E164</f>
        <v>222851</v>
      </c>
      <c r="F163" s="15">
        <f t="shared" si="6"/>
        <v>42.382318750312024</v>
      </c>
      <c r="G163" s="15">
        <f t="shared" ref="G163" si="8">E163/D163*100</f>
        <v>76.845172413793108</v>
      </c>
    </row>
    <row r="164" spans="1:7" x14ac:dyDescent="0.3">
      <c r="A164" s="16">
        <v>3821</v>
      </c>
      <c r="B164" s="16" t="s">
        <v>144</v>
      </c>
      <c r="C164" s="17">
        <v>525811.25</v>
      </c>
      <c r="D164" s="17"/>
      <c r="E164" s="17">
        <v>222851</v>
      </c>
      <c r="F164" s="18">
        <f t="shared" si="6"/>
        <v>42.382318750312024</v>
      </c>
      <c r="G164" s="15"/>
    </row>
    <row r="165" spans="1:7" x14ac:dyDescent="0.3">
      <c r="A165" s="14">
        <v>383</v>
      </c>
      <c r="B165" s="14" t="s">
        <v>145</v>
      </c>
      <c r="C165" s="15"/>
      <c r="D165" s="15">
        <v>52263</v>
      </c>
      <c r="E165" s="15">
        <v>52262.06</v>
      </c>
      <c r="F165" s="15"/>
      <c r="G165" s="15"/>
    </row>
    <row r="166" spans="1:7" x14ac:dyDescent="0.3">
      <c r="A166" s="14">
        <v>386</v>
      </c>
      <c r="B166" s="14" t="s">
        <v>146</v>
      </c>
      <c r="C166" s="15">
        <f>C167</f>
        <v>365893.98</v>
      </c>
      <c r="D166" s="15">
        <v>1195000</v>
      </c>
      <c r="E166" s="15">
        <f>E167</f>
        <v>1194862.2</v>
      </c>
      <c r="F166" s="15">
        <f t="shared" si="6"/>
        <v>326.55967720485586</v>
      </c>
      <c r="G166" s="15">
        <f>E166/D166*100</f>
        <v>99.988468619246859</v>
      </c>
    </row>
    <row r="167" spans="1:7" x14ac:dyDescent="0.3">
      <c r="A167" s="23">
        <v>3861</v>
      </c>
      <c r="B167" s="23" t="s">
        <v>147</v>
      </c>
      <c r="C167" s="18">
        <v>365893.98</v>
      </c>
      <c r="D167" s="18"/>
      <c r="E167" s="18">
        <v>1194862.2</v>
      </c>
      <c r="F167" s="18">
        <f t="shared" si="6"/>
        <v>326.55967720485586</v>
      </c>
      <c r="G167" s="18"/>
    </row>
    <row r="168" spans="1:7" x14ac:dyDescent="0.3">
      <c r="A168" s="14">
        <v>4</v>
      </c>
      <c r="B168" s="14" t="s">
        <v>18</v>
      </c>
      <c r="C168" s="15">
        <f>C169+C172</f>
        <v>1654307.13</v>
      </c>
      <c r="D168" s="15">
        <f>D169+D172</f>
        <v>4316625</v>
      </c>
      <c r="E168" s="15">
        <f>E169+E172</f>
        <v>4246251.93</v>
      </c>
      <c r="F168" s="15">
        <f>E168/C168*100</f>
        <v>256.67857273878764</v>
      </c>
      <c r="G168" s="15">
        <f>E168/D168*100</f>
        <v>98.36972009382329</v>
      </c>
    </row>
    <row r="169" spans="1:7" x14ac:dyDescent="0.3">
      <c r="A169" s="14">
        <v>41</v>
      </c>
      <c r="B169" s="14" t="s">
        <v>148</v>
      </c>
      <c r="C169" s="15">
        <f>C170</f>
        <v>19900</v>
      </c>
      <c r="D169" s="15">
        <f>D170</f>
        <v>20000</v>
      </c>
      <c r="E169" s="15">
        <f>E170</f>
        <v>0</v>
      </c>
      <c r="F169" s="15">
        <f>E169/C169*100</f>
        <v>0</v>
      </c>
      <c r="G169" s="15">
        <f>E169/D169*100</f>
        <v>0</v>
      </c>
    </row>
    <row r="170" spans="1:7" x14ac:dyDescent="0.3">
      <c r="A170" s="14">
        <v>411</v>
      </c>
      <c r="B170" s="14" t="s">
        <v>149</v>
      </c>
      <c r="C170" s="15">
        <f>C171</f>
        <v>19900</v>
      </c>
      <c r="D170" s="15">
        <v>20000</v>
      </c>
      <c r="E170" s="15">
        <f>E171</f>
        <v>0</v>
      </c>
      <c r="F170" s="15">
        <f t="shared" ref="F170:F182" si="9">E170/C170*100</f>
        <v>0</v>
      </c>
      <c r="G170" s="15">
        <v>0</v>
      </c>
    </row>
    <row r="171" spans="1:7" x14ac:dyDescent="0.3">
      <c r="A171" s="16">
        <v>4111</v>
      </c>
      <c r="B171" s="16" t="s">
        <v>84</v>
      </c>
      <c r="C171" s="17">
        <v>19900</v>
      </c>
      <c r="D171" s="17"/>
      <c r="E171" s="17"/>
      <c r="F171" s="18">
        <f t="shared" si="9"/>
        <v>0</v>
      </c>
      <c r="G171" s="15"/>
    </row>
    <row r="172" spans="1:7" x14ac:dyDescent="0.3">
      <c r="A172" s="14">
        <v>42</v>
      </c>
      <c r="B172" s="14" t="s">
        <v>150</v>
      </c>
      <c r="C172" s="15">
        <f>+C173+C177+C180</f>
        <v>1634407.13</v>
      </c>
      <c r="D172" s="15">
        <f>D173+D177+D180</f>
        <v>4296625</v>
      </c>
      <c r="E172" s="15">
        <f>E173+E177+E180</f>
        <v>4246251.93</v>
      </c>
      <c r="F172" s="15">
        <f t="shared" si="9"/>
        <v>259.80380604433606</v>
      </c>
      <c r="G172" s="15">
        <f>E172/D172*100</f>
        <v>98.827613068396701</v>
      </c>
    </row>
    <row r="173" spans="1:7" x14ac:dyDescent="0.3">
      <c r="A173" s="14">
        <v>421</v>
      </c>
      <c r="B173" s="14" t="s">
        <v>151</v>
      </c>
      <c r="C173" s="15">
        <f>C175+C176+C174</f>
        <v>1403323.98</v>
      </c>
      <c r="D173" s="15">
        <v>3828000</v>
      </c>
      <c r="E173" s="15">
        <f>E175+E176+E174</f>
        <v>3921055.95</v>
      </c>
      <c r="F173" s="15">
        <f t="shared" si="9"/>
        <v>279.41202501221426</v>
      </c>
      <c r="G173" s="15">
        <f>E173/D173*100</f>
        <v>102.43092868338559</v>
      </c>
    </row>
    <row r="174" spans="1:7" x14ac:dyDescent="0.3">
      <c r="A174" s="23">
        <v>4212</v>
      </c>
      <c r="B174" s="23" t="s">
        <v>152</v>
      </c>
      <c r="C174" s="18"/>
      <c r="D174" s="18"/>
      <c r="E174" s="18"/>
      <c r="F174" s="18">
        <v>0</v>
      </c>
      <c r="G174" s="18"/>
    </row>
    <row r="175" spans="1:7" x14ac:dyDescent="0.3">
      <c r="A175" s="16">
        <v>4213</v>
      </c>
      <c r="B175" s="16" t="s">
        <v>153</v>
      </c>
      <c r="C175" s="17">
        <v>929448.98</v>
      </c>
      <c r="D175" s="17"/>
      <c r="E175" s="17">
        <v>2007857.82</v>
      </c>
      <c r="F175" s="18">
        <f t="shared" si="9"/>
        <v>216.02668497199278</v>
      </c>
      <c r="G175" s="15"/>
    </row>
    <row r="176" spans="1:7" x14ac:dyDescent="0.3">
      <c r="A176" s="16">
        <v>4214</v>
      </c>
      <c r="B176" s="16" t="s">
        <v>154</v>
      </c>
      <c r="C176" s="17">
        <v>473875</v>
      </c>
      <c r="D176" s="17"/>
      <c r="E176" s="17">
        <v>1913198.13</v>
      </c>
      <c r="F176" s="18">
        <f t="shared" si="9"/>
        <v>403.73476760749139</v>
      </c>
      <c r="G176" s="15"/>
    </row>
    <row r="177" spans="1:7" x14ac:dyDescent="0.3">
      <c r="A177" s="14">
        <v>422</v>
      </c>
      <c r="B177" s="14" t="s">
        <v>155</v>
      </c>
      <c r="C177" s="15">
        <f>C178+C179</f>
        <v>34645.65</v>
      </c>
      <c r="D177" s="15">
        <v>254000</v>
      </c>
      <c r="E177" s="15">
        <f>E178+E179</f>
        <v>214695.98</v>
      </c>
      <c r="F177" s="15">
        <f t="shared" si="9"/>
        <v>619.69101460067861</v>
      </c>
      <c r="G177" s="15">
        <f>E177/D177*100</f>
        <v>84.525976377952759</v>
      </c>
    </row>
    <row r="178" spans="1:7" x14ac:dyDescent="0.3">
      <c r="A178" s="16">
        <v>4221</v>
      </c>
      <c r="B178" s="16" t="s">
        <v>156</v>
      </c>
      <c r="C178" s="17">
        <v>9911.65</v>
      </c>
      <c r="D178" s="17"/>
      <c r="E178" s="17">
        <v>23059.48</v>
      </c>
      <c r="F178" s="18">
        <f t="shared" si="9"/>
        <v>232.6502650920886</v>
      </c>
      <c r="G178" s="15"/>
    </row>
    <row r="179" spans="1:7" x14ac:dyDescent="0.3">
      <c r="A179" s="16">
        <v>4227</v>
      </c>
      <c r="B179" s="16" t="s">
        <v>157</v>
      </c>
      <c r="C179" s="17">
        <v>24734</v>
      </c>
      <c r="D179" s="17"/>
      <c r="E179" s="17">
        <v>191636.5</v>
      </c>
      <c r="F179" s="18">
        <f t="shared" si="9"/>
        <v>774.7897630791623</v>
      </c>
      <c r="G179" s="15"/>
    </row>
    <row r="180" spans="1:7" x14ac:dyDescent="0.3">
      <c r="A180" s="14">
        <v>426</v>
      </c>
      <c r="B180" s="14" t="s">
        <v>158</v>
      </c>
      <c r="C180" s="15">
        <f>C181+C182</f>
        <v>196437.5</v>
      </c>
      <c r="D180" s="15">
        <v>214625</v>
      </c>
      <c r="E180" s="15">
        <f>E181+E182</f>
        <v>110500</v>
      </c>
      <c r="F180" s="15">
        <f t="shared" si="9"/>
        <v>56.251988545975188</v>
      </c>
      <c r="G180" s="15">
        <f t="shared" ref="G180" si="10">E180/D180*100</f>
        <v>51.485148514851488</v>
      </c>
    </row>
    <row r="181" spans="1:7" x14ac:dyDescent="0.3">
      <c r="A181" s="16">
        <v>4262</v>
      </c>
      <c r="B181" s="16" t="s">
        <v>159</v>
      </c>
      <c r="C181" s="17">
        <v>2500</v>
      </c>
      <c r="D181" s="17"/>
      <c r="E181" s="17">
        <v>31125</v>
      </c>
      <c r="F181" s="18">
        <f t="shared" si="9"/>
        <v>1245</v>
      </c>
      <c r="G181" s="15"/>
    </row>
    <row r="182" spans="1:7" x14ac:dyDescent="0.3">
      <c r="A182" s="16">
        <v>4264</v>
      </c>
      <c r="B182" s="16" t="s">
        <v>160</v>
      </c>
      <c r="C182" s="17">
        <v>193937.5</v>
      </c>
      <c r="D182" s="17"/>
      <c r="E182" s="17">
        <v>79375</v>
      </c>
      <c r="F182" s="18">
        <f t="shared" si="9"/>
        <v>40.928134063809217</v>
      </c>
      <c r="G182" s="15"/>
    </row>
    <row r="183" spans="1:7" x14ac:dyDescent="0.3">
      <c r="A183" s="14">
        <v>547</v>
      </c>
      <c r="B183" s="14" t="s">
        <v>161</v>
      </c>
      <c r="C183" s="15">
        <v>0</v>
      </c>
      <c r="D183" s="15">
        <v>0</v>
      </c>
      <c r="E183" s="15">
        <f>E184</f>
        <v>127309.84</v>
      </c>
      <c r="F183" s="15">
        <v>0</v>
      </c>
      <c r="G183" s="15">
        <v>0</v>
      </c>
    </row>
    <row r="184" spans="1:7" x14ac:dyDescent="0.3">
      <c r="A184" s="16">
        <v>5471</v>
      </c>
      <c r="B184" s="16" t="s">
        <v>162</v>
      </c>
      <c r="C184" s="17">
        <v>0</v>
      </c>
      <c r="D184" s="17">
        <v>0</v>
      </c>
      <c r="E184" s="17">
        <v>127309.84</v>
      </c>
      <c r="F184" s="18">
        <v>0</v>
      </c>
      <c r="G184" s="15">
        <v>0</v>
      </c>
    </row>
    <row r="185" spans="1:7" x14ac:dyDescent="0.3">
      <c r="C185" s="5"/>
      <c r="D185" s="5"/>
      <c r="E185" s="5"/>
      <c r="F185" s="26"/>
      <c r="G185" s="27"/>
    </row>
    <row r="186" spans="1:7" ht="12" customHeight="1" x14ac:dyDescent="0.3">
      <c r="C186" s="5"/>
      <c r="D186" s="5"/>
      <c r="E186" s="5"/>
      <c r="F186" s="26"/>
      <c r="G186" s="27"/>
    </row>
    <row r="187" spans="1:7" hidden="1" x14ac:dyDescent="0.3">
      <c r="C187" s="5"/>
      <c r="D187" s="5"/>
      <c r="E187" s="5"/>
      <c r="F187" s="26"/>
      <c r="G187" s="27"/>
    </row>
    <row r="188" spans="1:7" x14ac:dyDescent="0.3">
      <c r="B188" t="s">
        <v>163</v>
      </c>
      <c r="C188" s="5"/>
      <c r="D188" s="5"/>
      <c r="E188" s="5"/>
      <c r="F188" s="27"/>
      <c r="G188" s="27"/>
    </row>
    <row r="189" spans="1:7" x14ac:dyDescent="0.3">
      <c r="C189" s="5"/>
      <c r="D189" s="5"/>
      <c r="E189" s="5"/>
      <c r="F189" s="27"/>
      <c r="G189" s="27"/>
    </row>
    <row r="190" spans="1:7" ht="57.6" x14ac:dyDescent="0.3">
      <c r="A190" s="8" t="s">
        <v>164</v>
      </c>
      <c r="B190" s="9" t="s">
        <v>36</v>
      </c>
      <c r="C190" s="9" t="s">
        <v>37</v>
      </c>
      <c r="D190" s="9" t="s">
        <v>38</v>
      </c>
      <c r="E190" s="9" t="s">
        <v>39</v>
      </c>
      <c r="F190" s="9" t="s">
        <v>550</v>
      </c>
      <c r="G190" s="9" t="s">
        <v>191</v>
      </c>
    </row>
    <row r="191" spans="1:7" x14ac:dyDescent="0.3">
      <c r="A191" s="10">
        <v>1</v>
      </c>
      <c r="B191" s="10">
        <v>2</v>
      </c>
      <c r="C191" s="10">
        <v>3</v>
      </c>
      <c r="D191" s="10">
        <v>4</v>
      </c>
      <c r="E191" s="10">
        <v>5</v>
      </c>
      <c r="F191" s="10">
        <v>6</v>
      </c>
      <c r="G191" s="10">
        <v>7</v>
      </c>
    </row>
    <row r="192" spans="1:7" x14ac:dyDescent="0.3">
      <c r="A192" s="11"/>
      <c r="B192" s="12" t="s">
        <v>40</v>
      </c>
      <c r="C192" s="13">
        <f>C193+C200+C205+C210+C216</f>
        <v>7518262.9399999995</v>
      </c>
      <c r="D192" s="13">
        <f>D193+D200+D205+D210+D216</f>
        <v>10413384</v>
      </c>
      <c r="E192" s="13">
        <f>E193+E200+E205+E210+E216</f>
        <v>9932717.3399999999</v>
      </c>
      <c r="F192" s="13">
        <f t="shared" ref="F192:F198" si="11">E192/C192*100</f>
        <v>132.11452458192426</v>
      </c>
      <c r="G192" s="13">
        <f>E192/D192*100</f>
        <v>95.384145442058028</v>
      </c>
    </row>
    <row r="193" spans="1:7" x14ac:dyDescent="0.3">
      <c r="A193" s="28" t="s">
        <v>165</v>
      </c>
      <c r="B193" s="12" t="s">
        <v>166</v>
      </c>
      <c r="C193" s="13">
        <f>C194</f>
        <v>5072594.68</v>
      </c>
      <c r="D193" s="13">
        <f>D194</f>
        <v>7135184</v>
      </c>
      <c r="E193" s="13">
        <f>E194</f>
        <v>5989493.8100000005</v>
      </c>
      <c r="F193" s="13">
        <f t="shared" si="11"/>
        <v>118.07554492013938</v>
      </c>
      <c r="G193" s="13">
        <f t="shared" ref="G193:G218" si="12">E193/D193*100</f>
        <v>83.943088363243334</v>
      </c>
    </row>
    <row r="194" spans="1:7" x14ac:dyDescent="0.3">
      <c r="A194" s="14">
        <v>6</v>
      </c>
      <c r="B194" s="14" t="s">
        <v>15</v>
      </c>
      <c r="C194" s="15">
        <f>C195+C196+C197+C198</f>
        <v>5072594.68</v>
      </c>
      <c r="D194" s="15">
        <f>D195+D197+D198+D196</f>
        <v>7135184</v>
      </c>
      <c r="E194" s="15">
        <f>E195+E197+E198+E196</f>
        <v>5989493.8100000005</v>
      </c>
      <c r="F194" s="13">
        <f t="shared" si="11"/>
        <v>118.07554492013938</v>
      </c>
      <c r="G194" s="13">
        <f t="shared" si="12"/>
        <v>83.943088363243334</v>
      </c>
    </row>
    <row r="195" spans="1:7" x14ac:dyDescent="0.3">
      <c r="A195" s="29">
        <v>61</v>
      </c>
      <c r="B195" s="30" t="s">
        <v>41</v>
      </c>
      <c r="C195" s="31">
        <v>2159721.84</v>
      </c>
      <c r="D195" s="32">
        <v>2917000</v>
      </c>
      <c r="E195" s="31">
        <v>2936641.21</v>
      </c>
      <c r="F195" s="31">
        <f t="shared" si="11"/>
        <v>135.97312189054864</v>
      </c>
      <c r="G195" s="31">
        <f t="shared" si="12"/>
        <v>100.67333596160439</v>
      </c>
    </row>
    <row r="196" spans="1:7" x14ac:dyDescent="0.3">
      <c r="A196" s="29">
        <v>63</v>
      </c>
      <c r="B196" s="23" t="s">
        <v>167</v>
      </c>
      <c r="C196" s="18">
        <v>2911088.01</v>
      </c>
      <c r="D196" s="18">
        <v>4216184</v>
      </c>
      <c r="E196" s="18">
        <v>3051603.94</v>
      </c>
      <c r="F196" s="31">
        <f>E196/C196*100</f>
        <v>104.82692139561938</v>
      </c>
      <c r="G196" s="31">
        <f>E196/D196*100</f>
        <v>72.378338801152893</v>
      </c>
    </row>
    <row r="197" spans="1:7" x14ac:dyDescent="0.3">
      <c r="A197" s="29">
        <v>64</v>
      </c>
      <c r="B197" s="30" t="s">
        <v>58</v>
      </c>
      <c r="C197" s="31">
        <v>1674.59</v>
      </c>
      <c r="D197" s="31">
        <v>2000</v>
      </c>
      <c r="E197" s="31">
        <v>1248.6600000000001</v>
      </c>
      <c r="F197" s="31">
        <f t="shared" si="11"/>
        <v>74.565117431729561</v>
      </c>
      <c r="G197" s="31">
        <f t="shared" si="12"/>
        <v>62.433000000000007</v>
      </c>
    </row>
    <row r="198" spans="1:7" x14ac:dyDescent="0.3">
      <c r="A198" s="29">
        <v>65</v>
      </c>
      <c r="B198" s="23" t="s">
        <v>168</v>
      </c>
      <c r="C198" s="18">
        <v>110.24</v>
      </c>
      <c r="D198" s="18">
        <v>0</v>
      </c>
      <c r="E198" s="18">
        <v>0</v>
      </c>
      <c r="F198" s="31">
        <f t="shared" si="11"/>
        <v>0</v>
      </c>
      <c r="G198" s="31">
        <v>0</v>
      </c>
    </row>
    <row r="199" spans="1:7" x14ac:dyDescent="0.3">
      <c r="A199" s="33"/>
      <c r="B199" s="34"/>
      <c r="C199" s="34"/>
      <c r="D199" s="34"/>
      <c r="E199" s="34"/>
      <c r="F199" s="35"/>
      <c r="G199" s="35"/>
    </row>
    <row r="200" spans="1:7" x14ac:dyDescent="0.3">
      <c r="A200" s="36" t="s">
        <v>169</v>
      </c>
      <c r="B200" s="36" t="s">
        <v>170</v>
      </c>
      <c r="C200" s="15">
        <f t="shared" ref="C200:E200" si="13">C201</f>
        <v>1100429.43</v>
      </c>
      <c r="D200" s="15">
        <f t="shared" si="13"/>
        <v>959500</v>
      </c>
      <c r="E200" s="15">
        <f t="shared" si="13"/>
        <v>1939199.46</v>
      </c>
      <c r="F200" s="13">
        <f>E200/C200*100</f>
        <v>176.22206450803483</v>
      </c>
      <c r="G200" s="13">
        <f t="shared" si="12"/>
        <v>202.10520687858261</v>
      </c>
    </row>
    <row r="201" spans="1:7" x14ac:dyDescent="0.3">
      <c r="A201" s="19">
        <v>6</v>
      </c>
      <c r="B201" s="12" t="s">
        <v>15</v>
      </c>
      <c r="C201" s="13">
        <f>C202+C203</f>
        <v>1100429.43</v>
      </c>
      <c r="D201" s="13">
        <f>D202+D203</f>
        <v>959500</v>
      </c>
      <c r="E201" s="13">
        <f>E202+E203</f>
        <v>1939199.46</v>
      </c>
      <c r="F201" s="13">
        <f>E201/C201*100</f>
        <v>176.22206450803483</v>
      </c>
      <c r="G201" s="13">
        <f t="shared" si="12"/>
        <v>202.10520687858261</v>
      </c>
    </row>
    <row r="202" spans="1:7" x14ac:dyDescent="0.3">
      <c r="A202" s="29">
        <v>63</v>
      </c>
      <c r="B202" s="23" t="s">
        <v>167</v>
      </c>
      <c r="C202" s="18">
        <v>1099329.43</v>
      </c>
      <c r="D202" s="18">
        <v>959500</v>
      </c>
      <c r="E202" s="18">
        <v>1934799.47</v>
      </c>
      <c r="F202" s="18">
        <f>E202/C202*100</f>
        <v>175.99815098191266</v>
      </c>
      <c r="G202" s="31">
        <f t="shared" si="12"/>
        <v>201.6466357477853</v>
      </c>
    </row>
    <row r="203" spans="1:7" x14ac:dyDescent="0.3">
      <c r="A203" s="29">
        <v>68</v>
      </c>
      <c r="B203" s="23" t="s">
        <v>79</v>
      </c>
      <c r="C203" s="18">
        <v>1100</v>
      </c>
      <c r="D203" s="18">
        <v>0</v>
      </c>
      <c r="E203" s="18">
        <v>4399.99</v>
      </c>
      <c r="F203" s="18">
        <v>0</v>
      </c>
      <c r="G203" s="31">
        <v>0</v>
      </c>
    </row>
    <row r="204" spans="1:7" x14ac:dyDescent="0.3">
      <c r="A204" s="29"/>
      <c r="B204" s="23"/>
      <c r="C204" s="18"/>
      <c r="D204" s="18"/>
      <c r="E204" s="18"/>
      <c r="F204" s="18"/>
      <c r="G204" s="31"/>
    </row>
    <row r="205" spans="1:7" x14ac:dyDescent="0.3">
      <c r="A205" s="28" t="s">
        <v>171</v>
      </c>
      <c r="B205" s="14" t="s">
        <v>172</v>
      </c>
      <c r="C205" s="15">
        <f>C206</f>
        <v>1339798.8700000001</v>
      </c>
      <c r="D205" s="15">
        <f>D206</f>
        <v>2142700</v>
      </c>
      <c r="E205" s="15">
        <f>E206</f>
        <v>1999024.07</v>
      </c>
      <c r="F205" s="15">
        <f>E205/C205*100</f>
        <v>149.20329571557258</v>
      </c>
      <c r="G205" s="13">
        <f t="shared" si="12"/>
        <v>93.294631539646247</v>
      </c>
    </row>
    <row r="206" spans="1:7" x14ac:dyDescent="0.3">
      <c r="A206" s="19">
        <v>6</v>
      </c>
      <c r="B206" s="12" t="s">
        <v>15</v>
      </c>
      <c r="C206" s="13">
        <f>C207+C208</f>
        <v>1339798.8700000001</v>
      </c>
      <c r="D206" s="13">
        <f>D207+D208</f>
        <v>2142700</v>
      </c>
      <c r="E206" s="13">
        <f>E207+E208</f>
        <v>1999024.07</v>
      </c>
      <c r="F206" s="15">
        <f>E206/C206*100</f>
        <v>149.20329571557258</v>
      </c>
      <c r="G206" s="13">
        <f t="shared" si="12"/>
        <v>93.294631539646247</v>
      </c>
    </row>
    <row r="207" spans="1:7" x14ac:dyDescent="0.3">
      <c r="A207" s="29">
        <v>64</v>
      </c>
      <c r="B207" s="23" t="s">
        <v>58</v>
      </c>
      <c r="C207" s="18">
        <v>919350.43</v>
      </c>
      <c r="D207" s="18">
        <v>1490700</v>
      </c>
      <c r="E207" s="18">
        <v>1607310.26</v>
      </c>
      <c r="F207" s="18">
        <f>E207/C207*100</f>
        <v>174.83107719871299</v>
      </c>
      <c r="G207" s="31">
        <f t="shared" si="12"/>
        <v>107.82251693835111</v>
      </c>
    </row>
    <row r="208" spans="1:7" x14ac:dyDescent="0.3">
      <c r="A208" s="29">
        <v>65</v>
      </c>
      <c r="B208" s="23" t="s">
        <v>168</v>
      </c>
      <c r="C208" s="18">
        <v>420448.44</v>
      </c>
      <c r="D208" s="18">
        <v>652000</v>
      </c>
      <c r="E208" s="18">
        <v>391713.81</v>
      </c>
      <c r="F208" s="18">
        <f>E208/C208*100</f>
        <v>93.165718488573773</v>
      </c>
      <c r="G208" s="31">
        <f t="shared" si="12"/>
        <v>60.078805214723928</v>
      </c>
    </row>
    <row r="209" spans="1:7" x14ac:dyDescent="0.3">
      <c r="A209" s="29"/>
      <c r="B209" s="23"/>
      <c r="C209" s="18"/>
      <c r="D209" s="18"/>
      <c r="E209" s="18"/>
      <c r="F209" s="18"/>
      <c r="G209" s="31"/>
    </row>
    <row r="210" spans="1:7" x14ac:dyDescent="0.3">
      <c r="A210" s="28" t="s">
        <v>173</v>
      </c>
      <c r="B210" s="14" t="s">
        <v>174</v>
      </c>
      <c r="C210" s="15">
        <f>C211</f>
        <v>0</v>
      </c>
      <c r="D210" s="15">
        <f>D211</f>
        <v>150000</v>
      </c>
      <c r="E210" s="15">
        <f>E211</f>
        <v>0</v>
      </c>
      <c r="F210" s="15">
        <v>0</v>
      </c>
      <c r="G210" s="13">
        <v>0</v>
      </c>
    </row>
    <row r="211" spans="1:7" x14ac:dyDescent="0.3">
      <c r="A211" s="19">
        <v>7</v>
      </c>
      <c r="B211" s="14" t="s">
        <v>61</v>
      </c>
      <c r="C211" s="15">
        <f>C212+C213</f>
        <v>0</v>
      </c>
      <c r="D211" s="15">
        <f>D212+D213</f>
        <v>150000</v>
      </c>
      <c r="E211" s="15">
        <f>E212+E213</f>
        <v>0</v>
      </c>
      <c r="F211" s="15">
        <v>0</v>
      </c>
      <c r="G211" s="13">
        <v>0</v>
      </c>
    </row>
    <row r="212" spans="1:7" x14ac:dyDescent="0.3">
      <c r="A212" s="29">
        <v>71</v>
      </c>
      <c r="B212" s="23" t="s">
        <v>175</v>
      </c>
      <c r="C212" s="18">
        <v>0</v>
      </c>
      <c r="D212" s="18">
        <v>150000</v>
      </c>
      <c r="E212" s="18">
        <v>0</v>
      </c>
      <c r="F212" s="18">
        <v>0</v>
      </c>
      <c r="G212" s="31">
        <v>0</v>
      </c>
    </row>
    <row r="213" spans="1:7" x14ac:dyDescent="0.3">
      <c r="A213" s="29">
        <v>72</v>
      </c>
      <c r="B213" s="23" t="s">
        <v>85</v>
      </c>
      <c r="C213" s="18">
        <v>0</v>
      </c>
      <c r="D213" s="18">
        <v>0</v>
      </c>
      <c r="E213" s="18">
        <v>0</v>
      </c>
      <c r="F213" s="18">
        <v>0</v>
      </c>
      <c r="G213" s="31">
        <v>0</v>
      </c>
    </row>
    <row r="214" spans="1:7" ht="57.6" x14ac:dyDescent="0.3">
      <c r="A214" s="8" t="s">
        <v>164</v>
      </c>
      <c r="B214" s="9" t="s">
        <v>36</v>
      </c>
      <c r="C214" s="9" t="s">
        <v>37</v>
      </c>
      <c r="D214" s="9" t="s">
        <v>38</v>
      </c>
      <c r="E214" s="9" t="s">
        <v>39</v>
      </c>
      <c r="F214" s="9" t="s">
        <v>190</v>
      </c>
      <c r="G214" s="9" t="s">
        <v>191</v>
      </c>
    </row>
    <row r="215" spans="1:7" x14ac:dyDescent="0.3">
      <c r="A215" s="10">
        <v>1</v>
      </c>
      <c r="B215" s="10">
        <v>2</v>
      </c>
      <c r="C215" s="10">
        <v>3</v>
      </c>
      <c r="D215" s="10">
        <v>4</v>
      </c>
      <c r="E215" s="10">
        <v>5</v>
      </c>
      <c r="F215" s="10">
        <v>6</v>
      </c>
      <c r="G215" s="10">
        <v>7</v>
      </c>
    </row>
    <row r="216" spans="1:7" x14ac:dyDescent="0.3">
      <c r="A216" s="28" t="s">
        <v>176</v>
      </c>
      <c r="B216" s="14" t="s">
        <v>177</v>
      </c>
      <c r="C216" s="15">
        <f t="shared" ref="C216:E216" si="14">C217</f>
        <v>5439.96</v>
      </c>
      <c r="D216" s="15">
        <f t="shared" si="14"/>
        <v>26000</v>
      </c>
      <c r="E216" s="15">
        <f t="shared" si="14"/>
        <v>5000</v>
      </c>
      <c r="F216" s="15">
        <f>E216/C216*100</f>
        <v>91.912440532650976</v>
      </c>
      <c r="G216" s="13">
        <f t="shared" si="12"/>
        <v>19.230769230769234</v>
      </c>
    </row>
    <row r="217" spans="1:7" x14ac:dyDescent="0.3">
      <c r="A217" s="19">
        <v>8</v>
      </c>
      <c r="B217" s="14" t="s">
        <v>22</v>
      </c>
      <c r="C217" s="15">
        <f>C218</f>
        <v>5439.96</v>
      </c>
      <c r="D217" s="15">
        <f>D218</f>
        <v>26000</v>
      </c>
      <c r="E217" s="15">
        <f>E218</f>
        <v>5000</v>
      </c>
      <c r="F217" s="15">
        <f>E217/C217*100</f>
        <v>91.912440532650976</v>
      </c>
      <c r="G217" s="13">
        <f t="shared" si="12"/>
        <v>19.230769230769234</v>
      </c>
    </row>
    <row r="218" spans="1:7" x14ac:dyDescent="0.3">
      <c r="A218" s="29">
        <v>81</v>
      </c>
      <c r="B218" s="23" t="s">
        <v>178</v>
      </c>
      <c r="C218" s="18">
        <v>5439.96</v>
      </c>
      <c r="D218" s="18">
        <v>26000</v>
      </c>
      <c r="E218" s="18">
        <v>5000</v>
      </c>
      <c r="F218" s="18">
        <f>E218/C218*100</f>
        <v>91.912440532650976</v>
      </c>
      <c r="G218" s="31">
        <f t="shared" si="12"/>
        <v>19.230769230769234</v>
      </c>
    </row>
    <row r="219" spans="1:7" x14ac:dyDescent="0.3">
      <c r="A219" s="29"/>
      <c r="B219" s="23"/>
      <c r="C219" s="18"/>
      <c r="D219" s="18"/>
      <c r="E219" s="18"/>
      <c r="F219" s="18"/>
      <c r="G219" s="31"/>
    </row>
    <row r="220" spans="1:7" x14ac:dyDescent="0.3">
      <c r="A220" s="36"/>
      <c r="B220" s="14" t="s">
        <v>87</v>
      </c>
      <c r="C220" s="15">
        <f>C221+C236+C249+C256+C262</f>
        <v>7788887.8099999996</v>
      </c>
      <c r="D220" s="15">
        <f>D221+D236+D249+D256+D262</f>
        <v>12383938</v>
      </c>
      <c r="E220" s="15">
        <f>E221+E236+E249+E256+E262</f>
        <v>11737176.220000001</v>
      </c>
      <c r="F220" s="15">
        <f t="shared" ref="F220:F232" si="15">E220/C220*100</f>
        <v>150.69129901872347</v>
      </c>
      <c r="G220" s="15">
        <f t="shared" ref="G220:G232" si="16">E220/D220*100</f>
        <v>94.777414260310422</v>
      </c>
    </row>
    <row r="221" spans="1:7" x14ac:dyDescent="0.3">
      <c r="A221" s="28" t="s">
        <v>165</v>
      </c>
      <c r="B221" s="12" t="s">
        <v>166</v>
      </c>
      <c r="C221" s="13">
        <f>C222+C230+C233</f>
        <v>6711493.2399999993</v>
      </c>
      <c r="D221" s="13">
        <f>D222+D230+D233</f>
        <v>8466925</v>
      </c>
      <c r="E221" s="13">
        <f>E222+E230+E233</f>
        <v>8219095.7800000012</v>
      </c>
      <c r="F221" s="15">
        <f t="shared" si="15"/>
        <v>122.46299722116687</v>
      </c>
      <c r="G221" s="15">
        <f t="shared" si="16"/>
        <v>97.072972537255282</v>
      </c>
    </row>
    <row r="222" spans="1:7" x14ac:dyDescent="0.3">
      <c r="A222" s="14">
        <v>3</v>
      </c>
      <c r="B222" s="14" t="s">
        <v>17</v>
      </c>
      <c r="C222" s="15">
        <f>C223+C224+C225+C227+C228+C229+C226</f>
        <v>5207761.1099999994</v>
      </c>
      <c r="D222" s="15">
        <f>D223+D224+D225+D227+D228+D229+D226</f>
        <v>5232300</v>
      </c>
      <c r="E222" s="15">
        <f>E223+E224+E225+E227+E228+E229+E226</f>
        <v>4824396.5100000007</v>
      </c>
      <c r="F222" s="15">
        <f t="shared" si="15"/>
        <v>92.638590904950348</v>
      </c>
      <c r="G222" s="15">
        <f t="shared" si="16"/>
        <v>92.204126483573205</v>
      </c>
    </row>
    <row r="223" spans="1:7" x14ac:dyDescent="0.3">
      <c r="A223" s="23">
        <v>31</v>
      </c>
      <c r="B223" s="23" t="s">
        <v>88</v>
      </c>
      <c r="C223" s="18">
        <v>698489.6</v>
      </c>
      <c r="D223" s="18">
        <v>920900</v>
      </c>
      <c r="E223" s="18">
        <v>837616.93</v>
      </c>
      <c r="F223" s="18">
        <f t="shared" si="15"/>
        <v>119.91831088107827</v>
      </c>
      <c r="G223" s="18">
        <f t="shared" si="16"/>
        <v>90.956339450537527</v>
      </c>
    </row>
    <row r="224" spans="1:7" x14ac:dyDescent="0.3">
      <c r="A224" s="23">
        <v>32</v>
      </c>
      <c r="B224" s="23" t="s">
        <v>95</v>
      </c>
      <c r="C224" s="18">
        <v>969065.74</v>
      </c>
      <c r="D224" s="18">
        <v>1104000</v>
      </c>
      <c r="E224" s="18">
        <v>969014.15</v>
      </c>
      <c r="F224" s="18">
        <f t="shared" si="15"/>
        <v>99.994676315767805</v>
      </c>
      <c r="G224" s="18">
        <f t="shared" si="16"/>
        <v>87.773020833333334</v>
      </c>
    </row>
    <row r="225" spans="1:7" x14ac:dyDescent="0.3">
      <c r="A225" s="23">
        <v>34</v>
      </c>
      <c r="B225" s="23" t="s">
        <v>122</v>
      </c>
      <c r="C225" s="18">
        <v>59442.41</v>
      </c>
      <c r="D225" s="18">
        <v>12000</v>
      </c>
      <c r="E225" s="18">
        <v>15660.33</v>
      </c>
      <c r="F225" s="18">
        <f t="shared" si="15"/>
        <v>26.345382026065227</v>
      </c>
      <c r="G225" s="18">
        <f t="shared" si="16"/>
        <v>130.50274999999999</v>
      </c>
    </row>
    <row r="226" spans="1:7" x14ac:dyDescent="0.3">
      <c r="A226" s="23">
        <v>35</v>
      </c>
      <c r="B226" s="23" t="s">
        <v>179</v>
      </c>
      <c r="C226" s="18">
        <v>49224.53</v>
      </c>
      <c r="D226" s="18">
        <v>90000</v>
      </c>
      <c r="E226" s="18">
        <v>84669</v>
      </c>
      <c r="F226" s="18">
        <v>0</v>
      </c>
      <c r="G226" s="18">
        <f t="shared" si="16"/>
        <v>94.076666666666668</v>
      </c>
    </row>
    <row r="227" spans="1:7" x14ac:dyDescent="0.3">
      <c r="A227" s="23">
        <v>36</v>
      </c>
      <c r="B227" s="23" t="s">
        <v>180</v>
      </c>
      <c r="C227" s="18">
        <v>17652</v>
      </c>
      <c r="D227" s="18">
        <v>21500</v>
      </c>
      <c r="E227" s="18">
        <v>27833.07</v>
      </c>
      <c r="F227" s="18">
        <f t="shared" si="15"/>
        <v>157.67658055744391</v>
      </c>
      <c r="G227" s="18">
        <f t="shared" si="16"/>
        <v>129.45613953488373</v>
      </c>
    </row>
    <row r="228" spans="1:7" x14ac:dyDescent="0.3">
      <c r="A228" s="23">
        <v>37</v>
      </c>
      <c r="B228" s="23" t="s">
        <v>181</v>
      </c>
      <c r="C228" s="18">
        <v>1873528.65</v>
      </c>
      <c r="D228" s="18">
        <v>2023000</v>
      </c>
      <c r="E228" s="18">
        <v>1918657.88</v>
      </c>
      <c r="F228" s="18">
        <f t="shared" si="15"/>
        <v>102.40878248645944</v>
      </c>
      <c r="G228" s="18">
        <f t="shared" si="16"/>
        <v>94.842208601087492</v>
      </c>
    </row>
    <row r="229" spans="1:7" x14ac:dyDescent="0.3">
      <c r="A229" s="23">
        <v>38</v>
      </c>
      <c r="B229" s="23" t="s">
        <v>140</v>
      </c>
      <c r="C229" s="18">
        <v>1540358.18</v>
      </c>
      <c r="D229" s="18">
        <v>1060900</v>
      </c>
      <c r="E229" s="18">
        <v>970945.15</v>
      </c>
      <c r="F229" s="18">
        <f t="shared" si="15"/>
        <v>63.033725701382004</v>
      </c>
      <c r="G229" s="18">
        <f t="shared" si="16"/>
        <v>91.520892638325961</v>
      </c>
    </row>
    <row r="230" spans="1:7" x14ac:dyDescent="0.3">
      <c r="A230" s="14">
        <v>4</v>
      </c>
      <c r="B230" s="14" t="s">
        <v>18</v>
      </c>
      <c r="C230" s="15">
        <f>C231+C232</f>
        <v>1503732.13</v>
      </c>
      <c r="D230" s="15">
        <f>D231+D232</f>
        <v>3144625</v>
      </c>
      <c r="E230" s="15">
        <f>E231+E232</f>
        <v>3177389.43</v>
      </c>
      <c r="F230" s="15">
        <f t="shared" si="15"/>
        <v>211.3002287182625</v>
      </c>
      <c r="G230" s="15">
        <f t="shared" si="16"/>
        <v>101.04191851174625</v>
      </c>
    </row>
    <row r="231" spans="1:7" x14ac:dyDescent="0.3">
      <c r="A231" s="23">
        <v>41</v>
      </c>
      <c r="B231" s="23" t="s">
        <v>182</v>
      </c>
      <c r="C231" s="18">
        <v>19900</v>
      </c>
      <c r="D231" s="18">
        <v>20000</v>
      </c>
      <c r="E231" s="18"/>
      <c r="F231" s="18">
        <v>0</v>
      </c>
      <c r="G231" s="18">
        <f t="shared" si="16"/>
        <v>0</v>
      </c>
    </row>
    <row r="232" spans="1:7" x14ac:dyDescent="0.3">
      <c r="A232" s="23">
        <v>42</v>
      </c>
      <c r="B232" s="23" t="s">
        <v>183</v>
      </c>
      <c r="C232" s="18">
        <v>1483832.13</v>
      </c>
      <c r="D232" s="18">
        <v>3124625</v>
      </c>
      <c r="E232" s="18">
        <v>3177389.43</v>
      </c>
      <c r="F232" s="18">
        <f t="shared" si="15"/>
        <v>214.13402269433271</v>
      </c>
      <c r="G232" s="18">
        <f t="shared" si="16"/>
        <v>101.68866439972797</v>
      </c>
    </row>
    <row r="233" spans="1:7" x14ac:dyDescent="0.3">
      <c r="A233" s="14">
        <v>5</v>
      </c>
      <c r="B233" s="14" t="s">
        <v>23</v>
      </c>
      <c r="C233" s="15">
        <f>C234+C235</f>
        <v>0</v>
      </c>
      <c r="D233" s="15">
        <f>D234</f>
        <v>90000</v>
      </c>
      <c r="E233" s="15">
        <f>E234+E235</f>
        <v>217309.84</v>
      </c>
      <c r="F233" s="15">
        <v>0</v>
      </c>
      <c r="G233" s="15">
        <v>0</v>
      </c>
    </row>
    <row r="234" spans="1:7" x14ac:dyDescent="0.3">
      <c r="A234" s="23">
        <v>53</v>
      </c>
      <c r="B234" s="23" t="s">
        <v>184</v>
      </c>
      <c r="C234" s="18">
        <v>0</v>
      </c>
      <c r="D234" s="18">
        <v>90000</v>
      </c>
      <c r="E234" s="18">
        <v>90000</v>
      </c>
      <c r="F234" s="18">
        <v>0</v>
      </c>
      <c r="G234" s="18">
        <v>0</v>
      </c>
    </row>
    <row r="235" spans="1:7" x14ac:dyDescent="0.3">
      <c r="A235" s="20">
        <v>54</v>
      </c>
      <c r="B235" s="21" t="s">
        <v>185</v>
      </c>
      <c r="C235" s="37">
        <v>0</v>
      </c>
      <c r="D235" s="37">
        <v>0</v>
      </c>
      <c r="E235" s="20">
        <v>127309.84</v>
      </c>
      <c r="F235" s="37">
        <v>0</v>
      </c>
      <c r="G235" s="18">
        <v>0</v>
      </c>
    </row>
    <row r="236" spans="1:7" x14ac:dyDescent="0.3">
      <c r="A236" s="36" t="s">
        <v>169</v>
      </c>
      <c r="B236" s="36" t="s">
        <v>170</v>
      </c>
      <c r="C236" s="15">
        <f>C237+C242</f>
        <v>273344.69</v>
      </c>
      <c r="D236" s="15">
        <f>D237+D242</f>
        <v>2199763</v>
      </c>
      <c r="E236" s="15">
        <f>E237+E242</f>
        <v>1834409.2</v>
      </c>
      <c r="F236" s="15">
        <f t="shared" ref="F236:F240" si="17">E236/C236*100</f>
        <v>671.0974337932081</v>
      </c>
      <c r="G236" s="15">
        <f>E236/D236*100</f>
        <v>83.391219872322608</v>
      </c>
    </row>
    <row r="237" spans="1:7" x14ac:dyDescent="0.3">
      <c r="A237" s="14">
        <v>3</v>
      </c>
      <c r="B237" s="14" t="s">
        <v>17</v>
      </c>
      <c r="C237" s="15">
        <f>C238+C239+C240</f>
        <v>273344.69</v>
      </c>
      <c r="D237" s="15">
        <f>D238+D239+D240+D241</f>
        <v>1116763</v>
      </c>
      <c r="E237" s="15">
        <f>E238+E239+E240+E241</f>
        <v>877409.2</v>
      </c>
      <c r="F237" s="15">
        <f t="shared" si="17"/>
        <v>320.99002910940027</v>
      </c>
      <c r="G237" s="15">
        <f t="shared" ref="G237:G243" si="18">E237/D237*100</f>
        <v>78.567180323846685</v>
      </c>
    </row>
    <row r="238" spans="1:7" x14ac:dyDescent="0.3">
      <c r="A238" s="23">
        <v>31</v>
      </c>
      <c r="B238" s="23" t="s">
        <v>88</v>
      </c>
      <c r="C238" s="18">
        <v>180214.5</v>
      </c>
      <c r="D238" s="18">
        <v>403500</v>
      </c>
      <c r="E238" s="18">
        <v>234169.7</v>
      </c>
      <c r="F238" s="18">
        <f t="shared" si="17"/>
        <v>129.93943328644477</v>
      </c>
      <c r="G238" s="18">
        <f t="shared" si="18"/>
        <v>58.034622057001236</v>
      </c>
    </row>
    <row r="239" spans="1:7" x14ac:dyDescent="0.3">
      <c r="A239" s="23">
        <v>32</v>
      </c>
      <c r="B239" s="23" t="s">
        <v>95</v>
      </c>
      <c r="C239" s="18">
        <v>60580.19</v>
      </c>
      <c r="D239" s="18">
        <v>10000</v>
      </c>
      <c r="E239" s="18">
        <v>1908.74</v>
      </c>
      <c r="F239" s="18">
        <f t="shared" si="17"/>
        <v>3.1507659517079754</v>
      </c>
      <c r="G239" s="18">
        <f t="shared" si="18"/>
        <v>19.087399999999999</v>
      </c>
    </row>
    <row r="240" spans="1:7" x14ac:dyDescent="0.3">
      <c r="A240" s="23">
        <v>37</v>
      </c>
      <c r="B240" s="23" t="s">
        <v>181</v>
      </c>
      <c r="C240" s="18">
        <v>32550</v>
      </c>
      <c r="D240" s="18">
        <v>254000</v>
      </c>
      <c r="E240" s="18">
        <v>253600</v>
      </c>
      <c r="F240" s="18">
        <f t="shared" si="17"/>
        <v>779.10906298003079</v>
      </c>
      <c r="G240" s="18">
        <f t="shared" si="18"/>
        <v>99.842519685039363</v>
      </c>
    </row>
    <row r="241" spans="1:7" x14ac:dyDescent="0.3">
      <c r="A241" s="23">
        <v>38</v>
      </c>
      <c r="B241" s="23" t="s">
        <v>186</v>
      </c>
      <c r="C241" s="18">
        <v>0</v>
      </c>
      <c r="D241" s="18">
        <v>449263</v>
      </c>
      <c r="E241" s="18">
        <v>387730.76</v>
      </c>
      <c r="F241" s="18">
        <v>0</v>
      </c>
      <c r="G241" s="18">
        <f t="shared" si="18"/>
        <v>86.303737454453184</v>
      </c>
    </row>
    <row r="242" spans="1:7" x14ac:dyDescent="0.3">
      <c r="A242" s="14">
        <v>4</v>
      </c>
      <c r="B242" s="14" t="s">
        <v>18</v>
      </c>
      <c r="C242" s="15">
        <f>+C243</f>
        <v>0</v>
      </c>
      <c r="D242" s="15">
        <f>D243</f>
        <v>1083000</v>
      </c>
      <c r="E242" s="15">
        <f>E243</f>
        <v>957000</v>
      </c>
      <c r="F242" s="15">
        <v>0</v>
      </c>
      <c r="G242" s="15">
        <f t="shared" si="18"/>
        <v>88.365650969529085</v>
      </c>
    </row>
    <row r="243" spans="1:7" x14ac:dyDescent="0.3">
      <c r="A243" s="23">
        <v>42</v>
      </c>
      <c r="B243" s="23" t="s">
        <v>183</v>
      </c>
      <c r="C243" s="18">
        <v>0</v>
      </c>
      <c r="D243" s="18">
        <v>1083000</v>
      </c>
      <c r="E243" s="18">
        <v>957000</v>
      </c>
      <c r="F243" s="18">
        <v>0</v>
      </c>
      <c r="G243" s="18">
        <f t="shared" si="18"/>
        <v>88.365650969529085</v>
      </c>
    </row>
    <row r="244" spans="1:7" x14ac:dyDescent="0.3">
      <c r="A244" s="23"/>
      <c r="B244" s="23"/>
      <c r="C244" s="18"/>
      <c r="D244" s="18"/>
      <c r="E244" s="18"/>
      <c r="F244" s="18"/>
      <c r="G244" s="18"/>
    </row>
    <row r="245" spans="1:7" x14ac:dyDescent="0.3">
      <c r="A245" s="23"/>
      <c r="B245" s="23"/>
      <c r="C245" s="18"/>
      <c r="D245" s="38"/>
      <c r="E245" s="18"/>
      <c r="F245" s="18"/>
      <c r="G245" s="18"/>
    </row>
    <row r="246" spans="1:7" ht="57.6" x14ac:dyDescent="0.3">
      <c r="A246" s="8" t="s">
        <v>164</v>
      </c>
      <c r="B246" s="9" t="s">
        <v>36</v>
      </c>
      <c r="C246" s="9" t="s">
        <v>37</v>
      </c>
      <c r="D246" s="9" t="s">
        <v>38</v>
      </c>
      <c r="E246" s="9" t="s">
        <v>39</v>
      </c>
      <c r="F246" s="9" t="s">
        <v>190</v>
      </c>
      <c r="G246" s="9" t="s">
        <v>191</v>
      </c>
    </row>
    <row r="247" spans="1:7" x14ac:dyDescent="0.3">
      <c r="A247" s="10">
        <v>1</v>
      </c>
      <c r="B247" s="10">
        <v>2</v>
      </c>
      <c r="C247" s="10">
        <v>3</v>
      </c>
      <c r="D247" s="10">
        <v>4</v>
      </c>
      <c r="E247" s="10">
        <v>5</v>
      </c>
      <c r="F247" s="10">
        <v>6</v>
      </c>
      <c r="G247" s="10">
        <v>7</v>
      </c>
    </row>
    <row r="248" spans="1:7" x14ac:dyDescent="0.3">
      <c r="A248" s="29"/>
      <c r="B248" s="23"/>
      <c r="C248" s="18"/>
      <c r="D248" s="18"/>
      <c r="E248" s="18"/>
      <c r="F248" s="18"/>
      <c r="G248" s="31"/>
    </row>
    <row r="249" spans="1:7" x14ac:dyDescent="0.3">
      <c r="A249" s="28" t="s">
        <v>171</v>
      </c>
      <c r="B249" s="14" t="s">
        <v>172</v>
      </c>
      <c r="C249" s="15">
        <f>C250+C253</f>
        <v>801049.88</v>
      </c>
      <c r="D249" s="15">
        <f>D250+D253</f>
        <v>1697250</v>
      </c>
      <c r="E249" s="15">
        <f>E250+E253</f>
        <v>1683671.24</v>
      </c>
      <c r="F249" s="15">
        <f t="shared" ref="F249:F254" si="19">E249/C249*100</f>
        <v>210.18307124644971</v>
      </c>
      <c r="G249" s="15">
        <f t="shared" ref="G249:G251" si="20">E249/D249*100</f>
        <v>99.199955221682131</v>
      </c>
    </row>
    <row r="250" spans="1:7" x14ac:dyDescent="0.3">
      <c r="A250" s="14">
        <v>3</v>
      </c>
      <c r="B250" s="14" t="s">
        <v>17</v>
      </c>
      <c r="C250" s="15">
        <f>+C251+C252</f>
        <v>650474.88</v>
      </c>
      <c r="D250" s="15">
        <f>+D251+D252</f>
        <v>1608250</v>
      </c>
      <c r="E250" s="15">
        <f>E251+E252</f>
        <v>1571808.74</v>
      </c>
      <c r="F250" s="15">
        <f t="shared" si="19"/>
        <v>241.64019062503996</v>
      </c>
      <c r="G250" s="15">
        <f t="shared" si="20"/>
        <v>97.734104772267997</v>
      </c>
    </row>
    <row r="251" spans="1:7" x14ac:dyDescent="0.3">
      <c r="A251" s="23">
        <v>32</v>
      </c>
      <c r="B251" s="23" t="s">
        <v>95</v>
      </c>
      <c r="C251" s="18">
        <v>650474.88</v>
      </c>
      <c r="D251" s="18">
        <v>820250</v>
      </c>
      <c r="E251" s="18">
        <v>722415.24</v>
      </c>
      <c r="F251" s="18">
        <f t="shared" si="19"/>
        <v>111.05966766925725</v>
      </c>
      <c r="G251" s="18">
        <f t="shared" si="20"/>
        <v>88.072568119475775</v>
      </c>
    </row>
    <row r="252" spans="1:7" x14ac:dyDescent="0.3">
      <c r="A252" s="23">
        <v>38</v>
      </c>
      <c r="B252" s="23" t="s">
        <v>186</v>
      </c>
      <c r="C252" s="18">
        <v>0</v>
      </c>
      <c r="D252" s="18">
        <v>788000</v>
      </c>
      <c r="E252" s="18">
        <v>849393.5</v>
      </c>
      <c r="F252" s="18">
        <v>0</v>
      </c>
      <c r="G252" s="18">
        <v>0</v>
      </c>
    </row>
    <row r="253" spans="1:7" x14ac:dyDescent="0.3">
      <c r="A253" s="14">
        <v>4</v>
      </c>
      <c r="B253" s="14" t="s">
        <v>18</v>
      </c>
      <c r="C253" s="15">
        <f>C254</f>
        <v>150575</v>
      </c>
      <c r="D253" s="15">
        <f>D254</f>
        <v>89000</v>
      </c>
      <c r="E253" s="15">
        <f>E254</f>
        <v>111862.5</v>
      </c>
      <c r="F253" s="15">
        <f t="shared" si="19"/>
        <v>74.290220820189276</v>
      </c>
      <c r="G253" s="15">
        <f t="shared" ref="G253:G264" si="21">E253/D253*100</f>
        <v>125.68820224719101</v>
      </c>
    </row>
    <row r="254" spans="1:7" x14ac:dyDescent="0.3">
      <c r="A254" s="23">
        <v>42</v>
      </c>
      <c r="B254" s="23" t="s">
        <v>183</v>
      </c>
      <c r="C254" s="18">
        <v>150575</v>
      </c>
      <c r="D254" s="18">
        <v>89000</v>
      </c>
      <c r="E254" s="18">
        <v>111862.5</v>
      </c>
      <c r="F254" s="18">
        <f t="shared" si="19"/>
        <v>74.290220820189276</v>
      </c>
      <c r="G254" s="18">
        <f t="shared" si="21"/>
        <v>125.68820224719101</v>
      </c>
    </row>
    <row r="255" spans="1:7" x14ac:dyDescent="0.3">
      <c r="A255" s="23"/>
      <c r="B255" s="23"/>
      <c r="C255" s="18"/>
      <c r="D255" s="18"/>
      <c r="E255" s="18"/>
      <c r="F255" s="18"/>
      <c r="G255" s="18"/>
    </row>
    <row r="256" spans="1:7" x14ac:dyDescent="0.3">
      <c r="A256" s="36" t="s">
        <v>173</v>
      </c>
      <c r="B256" s="14" t="s">
        <v>187</v>
      </c>
      <c r="C256" s="15">
        <f>C259+C257</f>
        <v>0</v>
      </c>
      <c r="D256" s="15">
        <f>D259+D257</f>
        <v>0</v>
      </c>
      <c r="E256" s="15">
        <f>E259+E257</f>
        <v>0</v>
      </c>
      <c r="F256" s="15">
        <v>0</v>
      </c>
      <c r="G256" s="15">
        <v>0</v>
      </c>
    </row>
    <row r="257" spans="1:8" x14ac:dyDescent="0.3">
      <c r="A257" s="14">
        <v>3</v>
      </c>
      <c r="B257" s="14" t="s">
        <v>17</v>
      </c>
      <c r="C257" s="15">
        <f>C258</f>
        <v>0</v>
      </c>
      <c r="D257" s="15">
        <f>D258</f>
        <v>0</v>
      </c>
      <c r="E257" s="15">
        <f>E258</f>
        <v>0</v>
      </c>
      <c r="F257" s="15">
        <v>0</v>
      </c>
      <c r="G257" s="15">
        <v>0</v>
      </c>
    </row>
    <row r="258" spans="1:8" x14ac:dyDescent="0.3">
      <c r="A258" s="23">
        <v>38</v>
      </c>
      <c r="B258" s="23" t="s">
        <v>140</v>
      </c>
      <c r="C258" s="18">
        <v>0</v>
      </c>
      <c r="D258" s="18">
        <v>0</v>
      </c>
      <c r="E258" s="18">
        <v>0</v>
      </c>
      <c r="F258" s="18">
        <v>0</v>
      </c>
      <c r="G258" s="18">
        <v>0</v>
      </c>
    </row>
    <row r="259" spans="1:8" x14ac:dyDescent="0.3">
      <c r="A259" s="14">
        <v>4</v>
      </c>
      <c r="B259" s="14" t="s">
        <v>18</v>
      </c>
      <c r="C259" s="15">
        <f>C260</f>
        <v>0</v>
      </c>
      <c r="D259" s="15">
        <f>D260</f>
        <v>0</v>
      </c>
      <c r="E259" s="15">
        <f>E260</f>
        <v>0</v>
      </c>
      <c r="F259" s="15">
        <v>0</v>
      </c>
      <c r="G259" s="15">
        <v>0</v>
      </c>
    </row>
    <row r="260" spans="1:8" x14ac:dyDescent="0.3">
      <c r="A260" s="23">
        <v>42</v>
      </c>
      <c r="B260" s="23" t="s">
        <v>183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</row>
    <row r="261" spans="1:8" x14ac:dyDescent="0.3">
      <c r="A261" s="39"/>
      <c r="B261" s="39"/>
      <c r="C261" s="40"/>
      <c r="D261" s="40"/>
      <c r="E261" s="40"/>
      <c r="F261" s="34"/>
      <c r="G261" s="34"/>
    </row>
    <row r="262" spans="1:8" x14ac:dyDescent="0.3">
      <c r="A262" s="28" t="s">
        <v>176</v>
      </c>
      <c r="B262" s="14" t="s">
        <v>177</v>
      </c>
      <c r="C262" s="15">
        <f>C263</f>
        <v>3000</v>
      </c>
      <c r="D262" s="15">
        <f t="shared" ref="D262:F262" si="22">D263</f>
        <v>20000</v>
      </c>
      <c r="E262" s="15">
        <f t="shared" si="22"/>
        <v>0</v>
      </c>
      <c r="F262" s="15">
        <f t="shared" si="22"/>
        <v>0</v>
      </c>
      <c r="G262" s="15">
        <f t="shared" si="21"/>
        <v>0</v>
      </c>
    </row>
    <row r="263" spans="1:8" x14ac:dyDescent="0.3">
      <c r="A263" s="19">
        <v>3</v>
      </c>
      <c r="B263" s="14" t="s">
        <v>17</v>
      </c>
      <c r="C263" s="15">
        <f t="shared" ref="C263:E263" si="23">C264</f>
        <v>3000</v>
      </c>
      <c r="D263" s="15">
        <f t="shared" si="23"/>
        <v>20000</v>
      </c>
      <c r="E263" s="15">
        <f t="shared" si="23"/>
        <v>0</v>
      </c>
      <c r="F263" s="15">
        <f>E263/C263*100</f>
        <v>0</v>
      </c>
      <c r="G263" s="15">
        <f t="shared" si="21"/>
        <v>0</v>
      </c>
    </row>
    <row r="264" spans="1:8" x14ac:dyDescent="0.3">
      <c r="A264" s="29">
        <v>37</v>
      </c>
      <c r="B264" s="23" t="s">
        <v>181</v>
      </c>
      <c r="C264" s="18">
        <v>3000</v>
      </c>
      <c r="D264" s="18">
        <v>20000</v>
      </c>
      <c r="E264" s="18">
        <v>0</v>
      </c>
      <c r="F264" s="18">
        <f>E264/C264*100</f>
        <v>0</v>
      </c>
      <c r="G264" s="18">
        <f t="shared" si="21"/>
        <v>0</v>
      </c>
    </row>
    <row r="265" spans="1:8" x14ac:dyDescent="0.3">
      <c r="A265" s="41"/>
      <c r="B265" s="7"/>
      <c r="C265" s="26"/>
      <c r="D265" s="26"/>
      <c r="E265" s="26"/>
      <c r="F265" s="26"/>
      <c r="G265" s="26"/>
    </row>
    <row r="266" spans="1:8" ht="13.2" customHeight="1" x14ac:dyDescent="0.3">
      <c r="A266" s="41"/>
      <c r="B266" s="7"/>
      <c r="C266" s="26"/>
      <c r="D266" s="26"/>
      <c r="E266" s="26"/>
      <c r="F266" s="26"/>
      <c r="G266" s="26"/>
    </row>
    <row r="267" spans="1:8" hidden="1" x14ac:dyDescent="0.3">
      <c r="A267" s="41"/>
      <c r="B267" s="7"/>
      <c r="C267" s="26"/>
      <c r="D267" s="26"/>
      <c r="E267" s="26"/>
      <c r="F267" s="26"/>
      <c r="G267" s="26"/>
    </row>
    <row r="268" spans="1:8" hidden="1" x14ac:dyDescent="0.3">
      <c r="A268" s="41"/>
      <c r="B268" s="7"/>
      <c r="C268" s="26"/>
      <c r="D268" s="26"/>
      <c r="E268" s="26"/>
      <c r="F268" s="26"/>
      <c r="G268" s="26"/>
    </row>
    <row r="269" spans="1:8" hidden="1" x14ac:dyDescent="0.3">
      <c r="A269" s="41"/>
      <c r="B269" s="7"/>
      <c r="C269" s="26"/>
      <c r="D269" s="26"/>
      <c r="E269" s="26"/>
      <c r="F269" s="26"/>
      <c r="G269" s="26"/>
    </row>
    <row r="270" spans="1:8" hidden="1" x14ac:dyDescent="0.3">
      <c r="A270" s="41"/>
      <c r="B270" s="7"/>
      <c r="C270" s="26"/>
      <c r="D270" s="26"/>
      <c r="E270" s="26"/>
      <c r="F270" s="26"/>
      <c r="G270" s="26"/>
    </row>
    <row r="271" spans="1:8" hidden="1" x14ac:dyDescent="0.3">
      <c r="A271" s="41"/>
      <c r="B271" s="7"/>
      <c r="C271" s="26"/>
      <c r="D271" s="26"/>
      <c r="E271" s="26"/>
      <c r="F271" s="26"/>
      <c r="G271" s="26"/>
      <c r="H271" s="26"/>
    </row>
    <row r="272" spans="1:8" hidden="1" x14ac:dyDescent="0.3">
      <c r="A272" s="41"/>
      <c r="B272" s="7"/>
      <c r="C272" s="26"/>
      <c r="D272" s="26"/>
      <c r="E272" s="26"/>
      <c r="F272" s="26"/>
      <c r="G272" s="26"/>
      <c r="H272" s="26"/>
    </row>
    <row r="273" spans="1:12" hidden="1" x14ac:dyDescent="0.3">
      <c r="A273" s="41"/>
      <c r="B273" s="7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1:12" hidden="1" x14ac:dyDescent="0.3">
      <c r="A274" s="41"/>
      <c r="B274" s="7"/>
      <c r="C274" s="26"/>
      <c r="D274" s="26"/>
      <c r="E274" s="26"/>
      <c r="F274" s="26"/>
      <c r="G274" s="26"/>
      <c r="H274" s="26"/>
      <c r="I274" s="42"/>
      <c r="J274" s="26"/>
      <c r="K274" s="26"/>
      <c r="L274" s="26"/>
    </row>
    <row r="275" spans="1:12" hidden="1" x14ac:dyDescent="0.3">
      <c r="A275" s="7"/>
      <c r="B275" s="7"/>
      <c r="C275" s="26"/>
      <c r="D275" s="26"/>
      <c r="E275" s="26"/>
      <c r="F275" s="26"/>
      <c r="G275" s="26"/>
      <c r="H275" s="26"/>
      <c r="I275" s="26"/>
      <c r="J275" s="26"/>
      <c r="K275" s="26"/>
      <c r="L275" s="26"/>
    </row>
    <row r="276" spans="1:12" hidden="1" x14ac:dyDescent="0.3">
      <c r="A276" s="7"/>
      <c r="B276" s="7"/>
      <c r="C276" s="26"/>
      <c r="D276" s="26"/>
      <c r="E276" s="26"/>
      <c r="F276" s="26"/>
      <c r="G276" s="26"/>
      <c r="H276" s="26"/>
      <c r="I276" s="26"/>
      <c r="J276" s="26"/>
    </row>
    <row r="277" spans="1:12" x14ac:dyDescent="0.3">
      <c r="B277" t="s">
        <v>188</v>
      </c>
      <c r="C277" s="5"/>
      <c r="D277" s="5"/>
      <c r="E277" s="5"/>
      <c r="F277" s="5"/>
      <c r="G277" s="27"/>
      <c r="H277" s="27"/>
    </row>
    <row r="278" spans="1:12" x14ac:dyDescent="0.3">
      <c r="C278" s="5"/>
      <c r="D278" s="5"/>
      <c r="E278" s="5"/>
      <c r="F278" s="27"/>
      <c r="G278" s="27"/>
    </row>
    <row r="279" spans="1:12" ht="57.6" x14ac:dyDescent="0.3">
      <c r="A279" s="43" t="s">
        <v>189</v>
      </c>
      <c r="B279" s="44" t="s">
        <v>36</v>
      </c>
      <c r="C279" s="44" t="s">
        <v>135</v>
      </c>
      <c r="D279" s="44" t="s">
        <v>38</v>
      </c>
      <c r="E279" s="44" t="s">
        <v>39</v>
      </c>
      <c r="F279" s="44" t="s">
        <v>190</v>
      </c>
      <c r="G279" s="44" t="s">
        <v>191</v>
      </c>
    </row>
    <row r="280" spans="1:12" x14ac:dyDescent="0.3">
      <c r="A280" s="10">
        <v>1</v>
      </c>
      <c r="B280" s="10">
        <v>2</v>
      </c>
      <c r="C280" s="45">
        <v>3</v>
      </c>
      <c r="D280" s="10">
        <v>4</v>
      </c>
      <c r="E280" s="10">
        <v>5</v>
      </c>
      <c r="F280" s="46">
        <v>6</v>
      </c>
      <c r="G280" s="10">
        <v>7</v>
      </c>
    </row>
    <row r="281" spans="1:12" x14ac:dyDescent="0.3">
      <c r="A281" s="10"/>
      <c r="B281" s="47" t="s">
        <v>87</v>
      </c>
      <c r="C281" s="48">
        <f>C282+C285+C288+C294+C298+C304+C308+C314+C319+C291</f>
        <v>7788887.8099999996</v>
      </c>
      <c r="D281" s="48">
        <f t="shared" ref="D281:E281" si="24">D282+D285+D288+D294+D298+D304+D308+D314+D319+D291</f>
        <v>12293938</v>
      </c>
      <c r="E281" s="48">
        <f t="shared" si="24"/>
        <v>11647176.219999999</v>
      </c>
      <c r="F281" s="24">
        <f t="shared" ref="F281:F319" si="25">E281/C281*100</f>
        <v>149.53580670460317</v>
      </c>
      <c r="G281" s="24">
        <f t="shared" ref="G281:G289" si="26">E281/D281*100</f>
        <v>94.739181375406318</v>
      </c>
    </row>
    <row r="282" spans="1:12" x14ac:dyDescent="0.3">
      <c r="A282" s="49" t="s">
        <v>165</v>
      </c>
      <c r="B282" s="47" t="s">
        <v>192</v>
      </c>
      <c r="C282" s="48">
        <f>C283</f>
        <v>1897614.94</v>
      </c>
      <c r="D282" s="48">
        <f>D283</f>
        <v>2282688</v>
      </c>
      <c r="E282" s="48">
        <f>E283</f>
        <v>2090379.1</v>
      </c>
      <c r="F282" s="24">
        <f t="shared" si="25"/>
        <v>110.15823368254047</v>
      </c>
      <c r="G282" s="24">
        <f>E282/D282*100</f>
        <v>91.575331363725581</v>
      </c>
    </row>
    <row r="283" spans="1:12" x14ac:dyDescent="0.3">
      <c r="A283" s="50" t="s">
        <v>193</v>
      </c>
      <c r="B283" s="16" t="s">
        <v>194</v>
      </c>
      <c r="C283" s="51">
        <v>1897614.94</v>
      </c>
      <c r="D283" s="51">
        <v>2282688</v>
      </c>
      <c r="E283" s="25">
        <v>2090379.1</v>
      </c>
      <c r="F283" s="106">
        <f t="shared" si="25"/>
        <v>110.15823368254047</v>
      </c>
      <c r="G283" s="25">
        <f t="shared" si="26"/>
        <v>91.575331363725581</v>
      </c>
    </row>
    <row r="284" spans="1:12" x14ac:dyDescent="0.3">
      <c r="A284" s="50"/>
      <c r="B284" s="16"/>
      <c r="C284" s="25"/>
      <c r="D284" s="51"/>
      <c r="E284" s="25"/>
      <c r="F284" s="24"/>
      <c r="G284" s="25"/>
    </row>
    <row r="285" spans="1:12" x14ac:dyDescent="0.3">
      <c r="A285" s="49" t="s">
        <v>195</v>
      </c>
      <c r="B285" s="52" t="s">
        <v>196</v>
      </c>
      <c r="C285" s="24">
        <f>C286</f>
        <v>5000</v>
      </c>
      <c r="D285" s="24">
        <f>D286</f>
        <v>5500</v>
      </c>
      <c r="E285" s="24">
        <f>E286</f>
        <v>5500</v>
      </c>
      <c r="F285" s="24">
        <v>0</v>
      </c>
      <c r="G285" s="24">
        <f t="shared" si="26"/>
        <v>100</v>
      </c>
    </row>
    <row r="286" spans="1:12" x14ac:dyDescent="0.3">
      <c r="A286" s="53" t="s">
        <v>197</v>
      </c>
      <c r="B286" s="54" t="s">
        <v>198</v>
      </c>
      <c r="C286" s="25">
        <v>5000</v>
      </c>
      <c r="D286" s="25">
        <v>5500</v>
      </c>
      <c r="E286" s="25">
        <v>5500</v>
      </c>
      <c r="F286" s="24">
        <v>0</v>
      </c>
      <c r="G286" s="25">
        <f t="shared" si="26"/>
        <v>100</v>
      </c>
    </row>
    <row r="287" spans="1:12" x14ac:dyDescent="0.3">
      <c r="A287" s="53"/>
      <c r="B287" s="54"/>
      <c r="C287" s="25"/>
      <c r="D287" s="24"/>
      <c r="E287" s="24"/>
      <c r="F287" s="24"/>
      <c r="G287" s="24"/>
    </row>
    <row r="288" spans="1:12" x14ac:dyDescent="0.3">
      <c r="A288" s="55" t="s">
        <v>199</v>
      </c>
      <c r="B288" s="56" t="s">
        <v>200</v>
      </c>
      <c r="C288" s="24">
        <f>C289</f>
        <v>290000</v>
      </c>
      <c r="D288" s="24">
        <f>D289</f>
        <v>300000</v>
      </c>
      <c r="E288" s="24">
        <f>E289</f>
        <v>300000</v>
      </c>
      <c r="F288" s="24">
        <f t="shared" si="25"/>
        <v>103.44827586206897</v>
      </c>
      <c r="G288" s="24">
        <f t="shared" si="26"/>
        <v>100</v>
      </c>
    </row>
    <row r="289" spans="1:7" x14ac:dyDescent="0.3">
      <c r="A289" s="50" t="s">
        <v>201</v>
      </c>
      <c r="B289" s="16" t="s">
        <v>202</v>
      </c>
      <c r="C289" s="25">
        <v>290000</v>
      </c>
      <c r="D289" s="25">
        <v>300000</v>
      </c>
      <c r="E289" s="25">
        <v>300000</v>
      </c>
      <c r="F289" s="24">
        <f t="shared" si="25"/>
        <v>103.44827586206897</v>
      </c>
      <c r="G289" s="25">
        <f t="shared" si="26"/>
        <v>100</v>
      </c>
    </row>
    <row r="290" spans="1:7" x14ac:dyDescent="0.3">
      <c r="A290" s="50"/>
      <c r="B290" s="16"/>
      <c r="C290" s="25"/>
      <c r="D290" s="25"/>
      <c r="E290" s="25"/>
      <c r="F290" s="24"/>
      <c r="G290" s="25"/>
    </row>
    <row r="291" spans="1:7" x14ac:dyDescent="0.3">
      <c r="A291" s="49" t="s">
        <v>171</v>
      </c>
      <c r="B291" s="52" t="s">
        <v>203</v>
      </c>
      <c r="C291" s="24">
        <f>C292</f>
        <v>0</v>
      </c>
      <c r="D291" s="24">
        <f t="shared" ref="D291:E291" si="27">D292</f>
        <v>25000</v>
      </c>
      <c r="E291" s="24">
        <f t="shared" si="27"/>
        <v>19669</v>
      </c>
      <c r="F291" s="24">
        <v>0</v>
      </c>
      <c r="G291" s="25">
        <f>E291/D291*100</f>
        <v>78.676000000000002</v>
      </c>
    </row>
    <row r="292" spans="1:7" x14ac:dyDescent="0.3">
      <c r="A292" s="50" t="s">
        <v>204</v>
      </c>
      <c r="B292" s="16" t="s">
        <v>205</v>
      </c>
      <c r="C292" s="25">
        <v>0</v>
      </c>
      <c r="D292" s="25">
        <v>25000</v>
      </c>
      <c r="E292" s="25">
        <v>19669</v>
      </c>
      <c r="F292" s="106">
        <v>0</v>
      </c>
      <c r="G292" s="25">
        <f>E292/D292*100</f>
        <v>78.676000000000002</v>
      </c>
    </row>
    <row r="293" spans="1:7" x14ac:dyDescent="0.3">
      <c r="A293" s="16"/>
      <c r="B293" s="16"/>
      <c r="C293" s="25"/>
      <c r="D293" s="25"/>
      <c r="E293" s="25"/>
      <c r="F293" s="24"/>
      <c r="G293" s="54"/>
    </row>
    <row r="294" spans="1:7" x14ac:dyDescent="0.3">
      <c r="A294" s="49" t="s">
        <v>169</v>
      </c>
      <c r="B294" s="47" t="s">
        <v>206</v>
      </c>
      <c r="C294" s="48">
        <f>C295+C296</f>
        <v>488716.47</v>
      </c>
      <c r="D294" s="48">
        <f>D295+D296</f>
        <v>1403500</v>
      </c>
      <c r="E294" s="48">
        <f>E295+E296</f>
        <v>1290062.2</v>
      </c>
      <c r="F294" s="24">
        <f t="shared" si="25"/>
        <v>263.96945451828128</v>
      </c>
      <c r="G294" s="24">
        <f>E294/D294*100</f>
        <v>91.917506234413963</v>
      </c>
    </row>
    <row r="295" spans="1:7" x14ac:dyDescent="0.3">
      <c r="A295" s="57" t="s">
        <v>207</v>
      </c>
      <c r="B295" s="21" t="s">
        <v>208</v>
      </c>
      <c r="C295" s="25">
        <v>135714.5</v>
      </c>
      <c r="D295" s="25">
        <v>208500</v>
      </c>
      <c r="E295" s="25">
        <v>95200</v>
      </c>
      <c r="F295" s="24">
        <f t="shared" si="25"/>
        <v>70.147257662224746</v>
      </c>
      <c r="G295" s="25">
        <f>E295/D295*100</f>
        <v>45.65947242206235</v>
      </c>
    </row>
    <row r="296" spans="1:7" x14ac:dyDescent="0.3">
      <c r="A296" s="50" t="s">
        <v>209</v>
      </c>
      <c r="B296" s="21" t="s">
        <v>210</v>
      </c>
      <c r="C296" s="25">
        <v>353001.97</v>
      </c>
      <c r="D296" s="25">
        <v>1195000</v>
      </c>
      <c r="E296" s="25">
        <v>1194862.2</v>
      </c>
      <c r="F296" s="106">
        <f>E296/C296*100</f>
        <v>338.48598635299402</v>
      </c>
      <c r="G296" s="25">
        <f t="shared" ref="G296:G305" si="28">E296/D296*100</f>
        <v>99.988468619246859</v>
      </c>
    </row>
    <row r="297" spans="1:7" x14ac:dyDescent="0.3">
      <c r="A297" s="58"/>
      <c r="B297" s="16"/>
      <c r="C297" s="59"/>
      <c r="D297" s="17"/>
      <c r="E297" s="17"/>
      <c r="F297" s="60"/>
      <c r="G297" s="17"/>
    </row>
    <row r="298" spans="1:7" x14ac:dyDescent="0.3">
      <c r="A298" s="61" t="s">
        <v>211</v>
      </c>
      <c r="B298" s="52" t="s">
        <v>212</v>
      </c>
      <c r="C298" s="48">
        <f>C299+C300+C301+C302+C303</f>
        <v>2185804.84</v>
      </c>
      <c r="D298" s="60">
        <f>D299+D300+D301+D302+D303</f>
        <v>4792250</v>
      </c>
      <c r="E298" s="60">
        <f>E299+E300+E301+E302+E303</f>
        <v>4758692.92</v>
      </c>
      <c r="F298" s="60">
        <f t="shared" si="25"/>
        <v>217.70895703570682</v>
      </c>
      <c r="G298" s="60">
        <f t="shared" si="28"/>
        <v>99.299763576608072</v>
      </c>
    </row>
    <row r="299" spans="1:7" x14ac:dyDescent="0.3">
      <c r="A299" s="50" t="s">
        <v>213</v>
      </c>
      <c r="B299" s="16" t="s">
        <v>214</v>
      </c>
      <c r="C299" s="17">
        <v>1654717.73</v>
      </c>
      <c r="D299" s="17">
        <v>2736000</v>
      </c>
      <c r="E299" s="17">
        <v>2648259.04</v>
      </c>
      <c r="F299" s="17">
        <f t="shared" si="25"/>
        <v>160.04294823141828</v>
      </c>
      <c r="G299" s="17">
        <f t="shared" si="28"/>
        <v>96.793093567251461</v>
      </c>
    </row>
    <row r="300" spans="1:7" x14ac:dyDescent="0.3">
      <c r="A300" s="53" t="s">
        <v>215</v>
      </c>
      <c r="B300" s="54" t="s">
        <v>216</v>
      </c>
      <c r="C300" s="25">
        <v>187787.03</v>
      </c>
      <c r="D300" s="25">
        <v>1333000</v>
      </c>
      <c r="E300" s="25">
        <v>1424365.63</v>
      </c>
      <c r="F300" s="17">
        <f t="shared" si="25"/>
        <v>758.5005364854004</v>
      </c>
      <c r="G300" s="17">
        <f t="shared" si="28"/>
        <v>106.85413578394598</v>
      </c>
    </row>
    <row r="301" spans="1:7" x14ac:dyDescent="0.3">
      <c r="A301" s="50" t="s">
        <v>217</v>
      </c>
      <c r="B301" s="16" t="s">
        <v>218</v>
      </c>
      <c r="C301" s="17">
        <v>12892.01</v>
      </c>
      <c r="D301" s="17">
        <v>0</v>
      </c>
      <c r="E301" s="17">
        <v>0</v>
      </c>
      <c r="F301" s="17">
        <v>0</v>
      </c>
      <c r="G301" s="17">
        <v>0</v>
      </c>
    </row>
    <row r="302" spans="1:7" x14ac:dyDescent="0.3">
      <c r="A302" s="50" t="s">
        <v>219</v>
      </c>
      <c r="B302" s="16" t="s">
        <v>220</v>
      </c>
      <c r="C302" s="17">
        <v>221256.13</v>
      </c>
      <c r="D302" s="17">
        <v>480000</v>
      </c>
      <c r="E302" s="17">
        <v>469462.32</v>
      </c>
      <c r="F302" s="17">
        <f t="shared" si="25"/>
        <v>212.1804806040854</v>
      </c>
      <c r="G302" s="17">
        <f t="shared" si="28"/>
        <v>97.804650000000009</v>
      </c>
    </row>
    <row r="303" spans="1:7" ht="28.8" x14ac:dyDescent="0.3">
      <c r="A303" s="50" t="s">
        <v>221</v>
      </c>
      <c r="B303" s="62" t="s">
        <v>222</v>
      </c>
      <c r="C303" s="17">
        <v>109151.94</v>
      </c>
      <c r="D303" s="17">
        <v>243250</v>
      </c>
      <c r="E303" s="17">
        <v>216605.93</v>
      </c>
      <c r="F303" s="17">
        <f t="shared" si="25"/>
        <v>198.44441610474354</v>
      </c>
      <c r="G303" s="17">
        <f t="shared" si="28"/>
        <v>89.046631038026717</v>
      </c>
    </row>
    <row r="304" spans="1:7" x14ac:dyDescent="0.3">
      <c r="A304" s="49" t="s">
        <v>173</v>
      </c>
      <c r="B304" s="63" t="s">
        <v>223</v>
      </c>
      <c r="C304" s="64">
        <f>C305</f>
        <v>74140.22</v>
      </c>
      <c r="D304" s="60">
        <f>D305</f>
        <v>141000</v>
      </c>
      <c r="E304" s="60">
        <f>E305</f>
        <v>150559.20000000001</v>
      </c>
      <c r="F304" s="15">
        <f t="shared" si="25"/>
        <v>203.07358138403151</v>
      </c>
      <c r="G304" s="60">
        <f t="shared" si="28"/>
        <v>106.77957446808513</v>
      </c>
    </row>
    <row r="305" spans="1:7" x14ac:dyDescent="0.3">
      <c r="A305" s="65" t="s">
        <v>224</v>
      </c>
      <c r="B305" s="23" t="s">
        <v>225</v>
      </c>
      <c r="C305" s="18">
        <v>74140.22</v>
      </c>
      <c r="D305" s="18">
        <v>141000</v>
      </c>
      <c r="E305" s="18">
        <v>150559.20000000001</v>
      </c>
      <c r="F305" s="17">
        <f t="shared" si="25"/>
        <v>203.07358138403151</v>
      </c>
      <c r="G305" s="18">
        <f t="shared" si="28"/>
        <v>106.77957446808513</v>
      </c>
    </row>
    <row r="306" spans="1:7" ht="57.6" x14ac:dyDescent="0.3">
      <c r="A306" s="8" t="s">
        <v>189</v>
      </c>
      <c r="B306" s="9" t="s">
        <v>36</v>
      </c>
      <c r="C306" s="66" t="s">
        <v>135</v>
      </c>
      <c r="D306" s="9" t="s">
        <v>38</v>
      </c>
      <c r="E306" s="9" t="s">
        <v>39</v>
      </c>
      <c r="F306" s="67" t="s">
        <v>190</v>
      </c>
      <c r="G306" s="9" t="s">
        <v>191</v>
      </c>
    </row>
    <row r="307" spans="1:7" x14ac:dyDescent="0.3">
      <c r="A307" s="68">
        <v>1</v>
      </c>
      <c r="B307" s="68">
        <v>2</v>
      </c>
      <c r="C307" s="69">
        <v>3</v>
      </c>
      <c r="D307" s="45">
        <v>4</v>
      </c>
      <c r="E307" s="45">
        <v>5</v>
      </c>
      <c r="F307" s="69">
        <v>6</v>
      </c>
      <c r="G307" s="68">
        <v>7</v>
      </c>
    </row>
    <row r="308" spans="1:7" x14ac:dyDescent="0.3">
      <c r="A308" s="28" t="s">
        <v>176</v>
      </c>
      <c r="B308" s="12" t="s">
        <v>226</v>
      </c>
      <c r="C308" s="48">
        <f>C309+C310+C311+C312</f>
        <v>833363.03</v>
      </c>
      <c r="D308" s="48">
        <f>D309+D310+D311+D312</f>
        <v>683000</v>
      </c>
      <c r="E308" s="48">
        <f>E309+E310+E311+E312</f>
        <v>606851</v>
      </c>
      <c r="F308" s="24">
        <f>E308/C308*100</f>
        <v>72.819525003406966</v>
      </c>
      <c r="G308" s="13">
        <f t="shared" ref="G308:G324" si="29">E308/D308*100</f>
        <v>88.85080527086383</v>
      </c>
    </row>
    <row r="309" spans="1:7" x14ac:dyDescent="0.3">
      <c r="A309" s="65" t="s">
        <v>227</v>
      </c>
      <c r="B309" s="30" t="s">
        <v>228</v>
      </c>
      <c r="C309" s="51">
        <v>563811.25</v>
      </c>
      <c r="D309" s="51">
        <v>466000</v>
      </c>
      <c r="E309" s="51">
        <v>397851</v>
      </c>
      <c r="F309" s="106">
        <f>E309/C309*100</f>
        <v>70.564572806945591</v>
      </c>
      <c r="G309" s="31">
        <f t="shared" si="29"/>
        <v>85.375751072961364</v>
      </c>
    </row>
    <row r="310" spans="1:7" x14ac:dyDescent="0.3">
      <c r="A310" s="65" t="s">
        <v>229</v>
      </c>
      <c r="B310" s="30" t="s">
        <v>230</v>
      </c>
      <c r="C310" s="51">
        <v>44664.18</v>
      </c>
      <c r="D310" s="51">
        <v>93000</v>
      </c>
      <c r="E310" s="51">
        <v>86000</v>
      </c>
      <c r="F310" s="106">
        <f>E310/C310*100</f>
        <v>192.54803289795089</v>
      </c>
      <c r="G310" s="31">
        <f t="shared" si="29"/>
        <v>92.473118279569889</v>
      </c>
    </row>
    <row r="311" spans="1:7" x14ac:dyDescent="0.3">
      <c r="A311" s="65" t="s">
        <v>231</v>
      </c>
      <c r="B311" s="30" t="s">
        <v>232</v>
      </c>
      <c r="C311" s="51">
        <v>200000</v>
      </c>
      <c r="D311" s="51">
        <v>90000</v>
      </c>
      <c r="E311" s="51">
        <v>90000</v>
      </c>
      <c r="F311" s="106">
        <f>E311/C311*100</f>
        <v>45</v>
      </c>
      <c r="G311" s="31">
        <f t="shared" si="29"/>
        <v>100</v>
      </c>
    </row>
    <row r="312" spans="1:7" x14ac:dyDescent="0.3">
      <c r="A312" s="65" t="s">
        <v>233</v>
      </c>
      <c r="B312" s="70" t="s">
        <v>234</v>
      </c>
      <c r="C312" s="25">
        <v>24887.599999999999</v>
      </c>
      <c r="D312" s="25">
        <v>34000</v>
      </c>
      <c r="E312" s="25">
        <v>33000</v>
      </c>
      <c r="F312" s="106">
        <f>E312/C312*100</f>
        <v>132.59615230074417</v>
      </c>
      <c r="G312" s="31">
        <f t="shared" si="29"/>
        <v>97.058823529411768</v>
      </c>
    </row>
    <row r="313" spans="1:7" x14ac:dyDescent="0.3">
      <c r="A313" s="28"/>
      <c r="B313" s="71"/>
      <c r="C313" s="64"/>
      <c r="D313" s="24"/>
      <c r="E313" s="24"/>
      <c r="F313" s="24"/>
      <c r="G313" s="31"/>
    </row>
    <row r="314" spans="1:7" x14ac:dyDescent="0.3">
      <c r="A314" s="28" t="s">
        <v>235</v>
      </c>
      <c r="B314" s="71" t="s">
        <v>236</v>
      </c>
      <c r="C314" s="64">
        <f>C315+C316+C317</f>
        <v>949429.47</v>
      </c>
      <c r="D314" s="24">
        <f>D315</f>
        <v>1256500</v>
      </c>
      <c r="E314" s="24">
        <f>E315</f>
        <v>1256073.3</v>
      </c>
      <c r="F314" s="24">
        <f t="shared" si="25"/>
        <v>132.29769453016874</v>
      </c>
      <c r="G314" s="13">
        <f t="shared" si="29"/>
        <v>99.966040588937531</v>
      </c>
    </row>
    <row r="315" spans="1:7" x14ac:dyDescent="0.3">
      <c r="A315" s="65" t="s">
        <v>237</v>
      </c>
      <c r="B315" s="23" t="s">
        <v>238</v>
      </c>
      <c r="C315" s="25">
        <v>949429.47</v>
      </c>
      <c r="D315" s="25">
        <v>1256500</v>
      </c>
      <c r="E315" s="25">
        <v>1256073.3</v>
      </c>
      <c r="F315" s="25">
        <f t="shared" si="25"/>
        <v>132.29769453016874</v>
      </c>
      <c r="G315" s="31">
        <f t="shared" si="29"/>
        <v>99.966040588937531</v>
      </c>
    </row>
    <row r="316" spans="1:7" x14ac:dyDescent="0.3">
      <c r="A316" s="65" t="s">
        <v>239</v>
      </c>
      <c r="B316" s="23" t="s">
        <v>240</v>
      </c>
      <c r="C316" s="25">
        <v>0</v>
      </c>
      <c r="D316" s="25">
        <v>0</v>
      </c>
      <c r="E316" s="25">
        <v>0</v>
      </c>
      <c r="F316" s="25">
        <v>0</v>
      </c>
      <c r="G316" s="31">
        <v>0</v>
      </c>
    </row>
    <row r="317" spans="1:7" x14ac:dyDescent="0.3">
      <c r="A317" s="65" t="s">
        <v>241</v>
      </c>
      <c r="B317" s="23" t="s">
        <v>242</v>
      </c>
      <c r="C317" s="25">
        <v>0</v>
      </c>
      <c r="D317" s="25">
        <v>0</v>
      </c>
      <c r="E317" s="25">
        <v>0</v>
      </c>
      <c r="F317" s="25">
        <v>0</v>
      </c>
      <c r="G317" s="31">
        <v>0</v>
      </c>
    </row>
    <row r="318" spans="1:7" x14ac:dyDescent="0.3">
      <c r="A318" s="36"/>
      <c r="B318" s="14"/>
      <c r="C318" s="48"/>
      <c r="D318" s="24"/>
      <c r="E318" s="24"/>
      <c r="F318" s="25"/>
      <c r="G318" s="51"/>
    </row>
    <row r="319" spans="1:7" x14ac:dyDescent="0.3">
      <c r="A319" s="36" t="s">
        <v>243</v>
      </c>
      <c r="B319" s="14" t="s">
        <v>244</v>
      </c>
      <c r="C319" s="48">
        <f>C320+C321+C322+C323+C324</f>
        <v>1064818.8400000001</v>
      </c>
      <c r="D319" s="48">
        <f t="shared" ref="D319:E319" si="30">D320+D321+D322+D323+D324</f>
        <v>1404500</v>
      </c>
      <c r="E319" s="48">
        <f t="shared" si="30"/>
        <v>1169389.5</v>
      </c>
      <c r="F319" s="24">
        <f t="shared" si="25"/>
        <v>109.82051181588785</v>
      </c>
      <c r="G319" s="51">
        <f>E319/D319*100</f>
        <v>83.260199359202559</v>
      </c>
    </row>
    <row r="320" spans="1:7" x14ac:dyDescent="0.3">
      <c r="A320" s="65">
        <v>101</v>
      </c>
      <c r="B320" s="72" t="s">
        <v>245</v>
      </c>
      <c r="C320" s="25">
        <v>7000</v>
      </c>
      <c r="D320" s="25">
        <v>10000</v>
      </c>
      <c r="E320" s="25">
        <v>4480</v>
      </c>
      <c r="F320" s="18">
        <f t="shared" ref="F320:F324" si="31">E320/C320*100</f>
        <v>64</v>
      </c>
      <c r="G320" s="51">
        <f>E320/D320*100</f>
        <v>44.800000000000004</v>
      </c>
    </row>
    <row r="321" spans="1:7" x14ac:dyDescent="0.3">
      <c r="A321" s="65">
        <v>102</v>
      </c>
      <c r="B321" s="72" t="s">
        <v>246</v>
      </c>
      <c r="C321" s="25">
        <v>129535.46</v>
      </c>
      <c r="D321" s="25">
        <v>346500</v>
      </c>
      <c r="E321" s="25">
        <v>237751.19</v>
      </c>
      <c r="F321" s="18">
        <f t="shared" si="31"/>
        <v>183.54139476557231</v>
      </c>
      <c r="G321" s="51">
        <f t="shared" si="29"/>
        <v>68.615062049062047</v>
      </c>
    </row>
    <row r="322" spans="1:7" x14ac:dyDescent="0.3">
      <c r="A322" s="65">
        <v>104</v>
      </c>
      <c r="B322" s="72" t="s">
        <v>247</v>
      </c>
      <c r="C322" s="18">
        <v>373042.48</v>
      </c>
      <c r="D322" s="18">
        <v>464000</v>
      </c>
      <c r="E322" s="18">
        <v>395705.92</v>
      </c>
      <c r="F322" s="18">
        <f t="shared" si="31"/>
        <v>106.07529737632024</v>
      </c>
      <c r="G322" s="31">
        <f t="shared" si="29"/>
        <v>85.281448275862076</v>
      </c>
    </row>
    <row r="323" spans="1:7" x14ac:dyDescent="0.3">
      <c r="A323" s="65">
        <v>106</v>
      </c>
      <c r="B323" s="72" t="s">
        <v>248</v>
      </c>
      <c r="C323" s="18">
        <v>377940.9</v>
      </c>
      <c r="D323" s="18">
        <v>306000</v>
      </c>
      <c r="E323" s="18">
        <v>282453.28000000003</v>
      </c>
      <c r="F323" s="18">
        <f t="shared" si="31"/>
        <v>74.734774669796252</v>
      </c>
      <c r="G323" s="31">
        <f t="shared" si="29"/>
        <v>92.304993464052302</v>
      </c>
    </row>
    <row r="324" spans="1:7" x14ac:dyDescent="0.3">
      <c r="A324" s="65" t="s">
        <v>249</v>
      </c>
      <c r="B324" s="70" t="s">
        <v>250</v>
      </c>
      <c r="C324" s="18">
        <v>177300</v>
      </c>
      <c r="D324" s="18">
        <v>278000</v>
      </c>
      <c r="E324" s="18">
        <v>248999.11</v>
      </c>
      <c r="F324" s="18">
        <f t="shared" si="31"/>
        <v>140.43943034404961</v>
      </c>
      <c r="G324" s="31">
        <f t="shared" si="29"/>
        <v>89.568025179856107</v>
      </c>
    </row>
    <row r="325" spans="1:7" x14ac:dyDescent="0.3">
      <c r="C325" s="6"/>
    </row>
    <row r="326" spans="1:7" x14ac:dyDescent="0.3">
      <c r="A326" s="73" t="s">
        <v>20</v>
      </c>
      <c r="B326" s="27" t="s">
        <v>251</v>
      </c>
      <c r="C326" s="74"/>
      <c r="D326" s="5"/>
      <c r="E326" s="5"/>
      <c r="F326" s="5"/>
      <c r="G326" s="5"/>
    </row>
    <row r="327" spans="1:7" x14ac:dyDescent="0.3">
      <c r="A327" s="73"/>
      <c r="B327" s="27"/>
      <c r="C327" s="75"/>
      <c r="D327" s="5"/>
      <c r="E327" s="5"/>
      <c r="F327" s="5"/>
      <c r="G327" s="5"/>
    </row>
    <row r="328" spans="1:7" x14ac:dyDescent="0.3">
      <c r="A328" s="73"/>
      <c r="B328" s="26" t="s">
        <v>252</v>
      </c>
      <c r="C328" s="75"/>
      <c r="D328" s="5"/>
      <c r="E328" s="5"/>
      <c r="F328" s="5"/>
      <c r="G328" s="5"/>
    </row>
    <row r="329" spans="1:7" ht="57.6" x14ac:dyDescent="0.3">
      <c r="A329" s="8" t="s">
        <v>35</v>
      </c>
      <c r="B329" s="9" t="s">
        <v>36</v>
      </c>
      <c r="C329" s="66" t="s">
        <v>135</v>
      </c>
      <c r="D329" s="66" t="s">
        <v>38</v>
      </c>
      <c r="E329" s="66" t="s">
        <v>39</v>
      </c>
      <c r="F329" s="9" t="s">
        <v>190</v>
      </c>
      <c r="G329" s="9" t="s">
        <v>191</v>
      </c>
    </row>
    <row r="330" spans="1:7" x14ac:dyDescent="0.3">
      <c r="A330" s="10">
        <v>1</v>
      </c>
      <c r="B330" s="10">
        <v>2</v>
      </c>
      <c r="C330" s="45">
        <v>3</v>
      </c>
      <c r="D330" s="45">
        <v>4</v>
      </c>
      <c r="E330" s="45">
        <v>5</v>
      </c>
      <c r="F330" s="10">
        <v>6</v>
      </c>
      <c r="G330" s="10">
        <v>7</v>
      </c>
    </row>
    <row r="331" spans="1:7" x14ac:dyDescent="0.3">
      <c r="A331" s="14">
        <v>8</v>
      </c>
      <c r="B331" s="15" t="s">
        <v>22</v>
      </c>
      <c r="C331" s="24">
        <f>C332+C335</f>
        <v>132749.79999999999</v>
      </c>
      <c r="D331" s="24">
        <f t="shared" ref="D331:E331" si="32">D332+D335</f>
        <v>26000</v>
      </c>
      <c r="E331" s="24">
        <f t="shared" si="32"/>
        <v>5000</v>
      </c>
      <c r="F331" s="15">
        <f>E331/C331*100</f>
        <v>3.7664840173017211</v>
      </c>
      <c r="G331" s="15">
        <f>E331/D331*100</f>
        <v>19.230769230769234</v>
      </c>
    </row>
    <row r="332" spans="1:7" x14ac:dyDescent="0.3">
      <c r="A332" s="14">
        <v>81</v>
      </c>
      <c r="B332" s="15" t="s">
        <v>178</v>
      </c>
      <c r="C332" s="24">
        <f>C333</f>
        <v>5439.96</v>
      </c>
      <c r="D332" s="24">
        <f t="shared" ref="D332:F332" si="33">D333</f>
        <v>26000</v>
      </c>
      <c r="E332" s="24">
        <f t="shared" si="33"/>
        <v>5000</v>
      </c>
      <c r="F332" s="15">
        <f t="shared" si="33"/>
        <v>91.912440532650976</v>
      </c>
      <c r="G332" s="15">
        <f>E332/D332*100</f>
        <v>19.230769230769234</v>
      </c>
    </row>
    <row r="333" spans="1:7" x14ac:dyDescent="0.3">
      <c r="A333" s="14">
        <v>812</v>
      </c>
      <c r="B333" s="15" t="s">
        <v>253</v>
      </c>
      <c r="C333" s="24">
        <f>C334</f>
        <v>5439.96</v>
      </c>
      <c r="D333" s="24">
        <f>D334</f>
        <v>26000</v>
      </c>
      <c r="E333" s="24">
        <f>E334</f>
        <v>5000</v>
      </c>
      <c r="F333" s="15">
        <f>F334</f>
        <v>91.912440532650976</v>
      </c>
      <c r="G333" s="15">
        <f>E333/D333*100</f>
        <v>19.230769230769234</v>
      </c>
    </row>
    <row r="334" spans="1:7" x14ac:dyDescent="0.3">
      <c r="A334" s="16">
        <v>8121</v>
      </c>
      <c r="B334" s="17" t="s">
        <v>254</v>
      </c>
      <c r="C334" s="25">
        <v>5439.96</v>
      </c>
      <c r="D334" s="25">
        <v>26000</v>
      </c>
      <c r="E334" s="76">
        <v>5000</v>
      </c>
      <c r="F334" s="18">
        <f>E334/C334*100</f>
        <v>91.912440532650976</v>
      </c>
      <c r="G334" s="18">
        <f>E334/D334*100</f>
        <v>19.230769230769234</v>
      </c>
    </row>
    <row r="335" spans="1:7" x14ac:dyDescent="0.3">
      <c r="A335" s="14">
        <v>84</v>
      </c>
      <c r="B335" s="15" t="s">
        <v>255</v>
      </c>
      <c r="C335" s="24">
        <f>C336</f>
        <v>127309.84</v>
      </c>
      <c r="D335" s="24">
        <f t="shared" ref="D335:E335" si="34">D336</f>
        <v>0</v>
      </c>
      <c r="E335" s="24">
        <f t="shared" si="34"/>
        <v>0</v>
      </c>
      <c r="F335" s="15">
        <v>0</v>
      </c>
      <c r="G335" s="15">
        <v>0</v>
      </c>
    </row>
    <row r="336" spans="1:7" x14ac:dyDescent="0.3">
      <c r="A336" s="14">
        <v>847</v>
      </c>
      <c r="B336" s="15" t="s">
        <v>256</v>
      </c>
      <c r="C336" s="24">
        <f>C337</f>
        <v>127309.84</v>
      </c>
      <c r="D336" s="24">
        <v>0</v>
      </c>
      <c r="E336" s="24">
        <f>E337</f>
        <v>0</v>
      </c>
      <c r="F336" s="15">
        <v>0</v>
      </c>
      <c r="G336" s="15">
        <v>0</v>
      </c>
    </row>
    <row r="337" spans="1:7" x14ac:dyDescent="0.3">
      <c r="A337" s="16">
        <v>8471</v>
      </c>
      <c r="B337" s="17" t="s">
        <v>257</v>
      </c>
      <c r="C337" s="25">
        <v>127309.84</v>
      </c>
      <c r="D337" s="25">
        <v>0</v>
      </c>
      <c r="E337" s="25">
        <v>0</v>
      </c>
      <c r="F337" s="18">
        <v>0</v>
      </c>
      <c r="G337" s="287">
        <v>0</v>
      </c>
    </row>
    <row r="338" spans="1:7" ht="57.6" x14ac:dyDescent="0.3">
      <c r="A338" s="8" t="s">
        <v>35</v>
      </c>
      <c r="B338" s="9" t="s">
        <v>36</v>
      </c>
      <c r="C338" s="66" t="s">
        <v>135</v>
      </c>
      <c r="D338" s="66" t="s">
        <v>38</v>
      </c>
      <c r="E338" s="66" t="s">
        <v>39</v>
      </c>
      <c r="F338" s="9" t="s">
        <v>190</v>
      </c>
      <c r="G338" s="9" t="s">
        <v>191</v>
      </c>
    </row>
    <row r="339" spans="1:7" x14ac:dyDescent="0.3">
      <c r="A339" s="10">
        <v>1</v>
      </c>
      <c r="B339" s="10">
        <v>2</v>
      </c>
      <c r="C339" s="45">
        <v>3</v>
      </c>
      <c r="D339" s="45">
        <v>4</v>
      </c>
      <c r="E339" s="45">
        <v>5</v>
      </c>
      <c r="F339" s="10">
        <v>6</v>
      </c>
      <c r="G339" s="10">
        <v>7</v>
      </c>
    </row>
    <row r="340" spans="1:7" x14ac:dyDescent="0.3">
      <c r="A340" s="14">
        <v>5</v>
      </c>
      <c r="B340" s="15" t="s">
        <v>23</v>
      </c>
      <c r="C340" s="24">
        <f>+C341</f>
        <v>0</v>
      </c>
      <c r="D340" s="24">
        <f>+D341</f>
        <v>90000</v>
      </c>
      <c r="E340" s="24">
        <f>+E341</f>
        <v>90000</v>
      </c>
      <c r="F340" s="15">
        <v>0</v>
      </c>
      <c r="G340" s="15">
        <f>E340/D340*100</f>
        <v>100</v>
      </c>
    </row>
    <row r="341" spans="1:7" x14ac:dyDescent="0.3">
      <c r="A341" s="14">
        <v>53</v>
      </c>
      <c r="B341" s="15" t="s">
        <v>184</v>
      </c>
      <c r="C341" s="24">
        <f t="shared" ref="C341:E342" si="35">C342</f>
        <v>0</v>
      </c>
      <c r="D341" s="24">
        <f t="shared" si="35"/>
        <v>90000</v>
      </c>
      <c r="E341" s="24">
        <f t="shared" si="35"/>
        <v>90000</v>
      </c>
      <c r="F341" s="15">
        <v>0</v>
      </c>
      <c r="G341" s="15">
        <f>E341/D341*100</f>
        <v>100</v>
      </c>
    </row>
    <row r="342" spans="1:7" x14ac:dyDescent="0.3">
      <c r="A342" s="14">
        <v>532</v>
      </c>
      <c r="B342" s="15" t="s">
        <v>258</v>
      </c>
      <c r="C342" s="24">
        <f t="shared" si="35"/>
        <v>0</v>
      </c>
      <c r="D342" s="24">
        <f t="shared" si="35"/>
        <v>90000</v>
      </c>
      <c r="E342" s="24">
        <f t="shared" si="35"/>
        <v>90000</v>
      </c>
      <c r="F342" s="15">
        <v>0</v>
      </c>
      <c r="G342" s="15">
        <f>E342/D342*100</f>
        <v>100</v>
      </c>
    </row>
    <row r="343" spans="1:7" x14ac:dyDescent="0.3">
      <c r="A343" s="16">
        <v>5321</v>
      </c>
      <c r="B343" s="17" t="s">
        <v>258</v>
      </c>
      <c r="C343" s="25">
        <v>0</v>
      </c>
      <c r="D343" s="25">
        <v>90000</v>
      </c>
      <c r="E343" s="25">
        <v>90000</v>
      </c>
      <c r="F343" s="18">
        <v>0</v>
      </c>
      <c r="G343" s="18">
        <f>E343/D343*100</f>
        <v>100</v>
      </c>
    </row>
    <row r="344" spans="1:7" x14ac:dyDescent="0.3">
      <c r="B344" s="5"/>
      <c r="C344" s="75"/>
      <c r="D344" s="5"/>
      <c r="E344" s="5"/>
      <c r="F344" s="26"/>
      <c r="G344" s="27"/>
    </row>
    <row r="345" spans="1:7" ht="28.2" customHeight="1" x14ac:dyDescent="0.3">
      <c r="B345" s="5"/>
      <c r="C345" s="75"/>
      <c r="D345" s="5"/>
      <c r="E345" s="5"/>
      <c r="F345" s="26"/>
      <c r="G345" s="27"/>
    </row>
    <row r="346" spans="1:7" hidden="1" x14ac:dyDescent="0.3">
      <c r="B346" s="5"/>
      <c r="C346" s="75"/>
      <c r="D346" s="5"/>
      <c r="E346" s="5"/>
      <c r="F346" s="26"/>
      <c r="G346" s="27"/>
    </row>
    <row r="347" spans="1:7" hidden="1" x14ac:dyDescent="0.3">
      <c r="B347" s="5"/>
      <c r="C347" s="75"/>
      <c r="D347" s="5"/>
      <c r="E347" s="5"/>
      <c r="F347" s="26"/>
      <c r="G347" s="27"/>
    </row>
    <row r="348" spans="1:7" hidden="1" x14ac:dyDescent="0.3">
      <c r="B348" s="5"/>
      <c r="C348" s="75"/>
      <c r="D348" s="5"/>
      <c r="E348" s="5"/>
      <c r="F348" s="26"/>
      <c r="G348" s="27"/>
    </row>
    <row r="349" spans="1:7" hidden="1" x14ac:dyDescent="0.3">
      <c r="B349" s="5"/>
      <c r="C349" s="75"/>
      <c r="D349" s="5"/>
      <c r="E349" s="5"/>
      <c r="F349" s="26"/>
      <c r="G349" s="27"/>
    </row>
    <row r="350" spans="1:7" hidden="1" x14ac:dyDescent="0.3">
      <c r="B350" s="5"/>
      <c r="C350" s="75"/>
      <c r="D350" s="5"/>
      <c r="E350" s="5"/>
      <c r="F350" s="26"/>
      <c r="G350" s="27"/>
    </row>
    <row r="351" spans="1:7" hidden="1" x14ac:dyDescent="0.3">
      <c r="B351" s="5"/>
      <c r="C351" s="75"/>
      <c r="D351" s="5"/>
      <c r="E351" s="5"/>
      <c r="F351" s="26"/>
      <c r="G351" s="27"/>
    </row>
    <row r="352" spans="1:7" ht="65.400000000000006" customHeight="1" x14ac:dyDescent="0.3">
      <c r="B352" s="5"/>
      <c r="C352" s="75"/>
      <c r="D352" s="5"/>
      <c r="E352" s="5"/>
      <c r="F352" s="26"/>
      <c r="G352" s="27"/>
    </row>
    <row r="353" spans="1:7" x14ac:dyDescent="0.3">
      <c r="B353" s="5" t="s">
        <v>259</v>
      </c>
      <c r="C353" s="75"/>
      <c r="D353" s="5"/>
      <c r="E353" s="5"/>
      <c r="F353" s="26"/>
      <c r="G353" s="27"/>
    </row>
    <row r="354" spans="1:7" x14ac:dyDescent="0.3">
      <c r="B354" s="5"/>
      <c r="C354" s="75"/>
      <c r="D354" s="5"/>
      <c r="E354" s="5"/>
      <c r="F354" s="26"/>
      <c r="G354" s="27"/>
    </row>
    <row r="355" spans="1:7" ht="57.6" x14ac:dyDescent="0.3">
      <c r="A355" s="8" t="s">
        <v>164</v>
      </c>
      <c r="B355" s="9" t="s">
        <v>36</v>
      </c>
      <c r="C355" s="66" t="s">
        <v>37</v>
      </c>
      <c r="D355" s="9" t="s">
        <v>38</v>
      </c>
      <c r="E355" s="9" t="s">
        <v>39</v>
      </c>
      <c r="F355" s="9" t="s">
        <v>190</v>
      </c>
      <c r="G355" s="9" t="s">
        <v>191</v>
      </c>
    </row>
    <row r="356" spans="1:7" x14ac:dyDescent="0.3">
      <c r="A356" s="10">
        <v>1</v>
      </c>
      <c r="B356" s="10">
        <v>2</v>
      </c>
      <c r="C356" s="45">
        <v>3</v>
      </c>
      <c r="D356" s="10">
        <v>4</v>
      </c>
      <c r="E356" s="10">
        <v>5</v>
      </c>
      <c r="F356" s="10">
        <v>6</v>
      </c>
      <c r="G356" s="10">
        <v>7</v>
      </c>
    </row>
    <row r="357" spans="1:7" x14ac:dyDescent="0.3">
      <c r="A357" s="28" t="s">
        <v>176</v>
      </c>
      <c r="B357" s="14" t="s">
        <v>177</v>
      </c>
      <c r="C357" s="24">
        <f t="shared" ref="C357:E358" si="36">C358</f>
        <v>5439.96</v>
      </c>
      <c r="D357" s="15">
        <f t="shared" si="36"/>
        <v>26000</v>
      </c>
      <c r="E357" s="15">
        <f t="shared" si="36"/>
        <v>5000</v>
      </c>
      <c r="F357" s="15">
        <f>E357/C357*100</f>
        <v>91.912440532650976</v>
      </c>
      <c r="G357" s="13">
        <f>E357/D357*100</f>
        <v>19.230769230769234</v>
      </c>
    </row>
    <row r="358" spans="1:7" x14ac:dyDescent="0.3">
      <c r="A358" s="19">
        <v>8</v>
      </c>
      <c r="B358" s="14" t="s">
        <v>22</v>
      </c>
      <c r="C358" s="24">
        <f t="shared" si="36"/>
        <v>5439.96</v>
      </c>
      <c r="D358" s="15">
        <f>D359</f>
        <v>26000</v>
      </c>
      <c r="E358" s="15">
        <f>E359</f>
        <v>5000</v>
      </c>
      <c r="F358" s="15">
        <f>E358/C358*100</f>
        <v>91.912440532650976</v>
      </c>
      <c r="G358" s="13">
        <f>E358/D358*100</f>
        <v>19.230769230769234</v>
      </c>
    </row>
    <row r="359" spans="1:7" x14ac:dyDescent="0.3">
      <c r="A359" s="29">
        <v>81</v>
      </c>
      <c r="B359" s="23" t="s">
        <v>178</v>
      </c>
      <c r="C359" s="25">
        <v>5439.96</v>
      </c>
      <c r="D359" s="18">
        <v>26000</v>
      </c>
      <c r="E359" s="18">
        <v>5000</v>
      </c>
      <c r="F359" s="18">
        <f>E359/C359*100</f>
        <v>91.912440532650976</v>
      </c>
      <c r="G359" s="31">
        <f>E359/D359*100</f>
        <v>19.230769230769234</v>
      </c>
    </row>
    <row r="360" spans="1:7" x14ac:dyDescent="0.3">
      <c r="B360" s="5"/>
      <c r="C360" s="77"/>
      <c r="D360" s="5"/>
      <c r="E360" s="5"/>
      <c r="F360" s="26"/>
      <c r="G360" s="27"/>
    </row>
    <row r="361" spans="1:7" x14ac:dyDescent="0.3">
      <c r="A361" s="28" t="s">
        <v>165</v>
      </c>
      <c r="B361" s="14" t="s">
        <v>166</v>
      </c>
      <c r="C361" s="24">
        <f t="shared" ref="C361:E362" si="37">C362</f>
        <v>0</v>
      </c>
      <c r="D361" s="15">
        <f t="shared" si="37"/>
        <v>0</v>
      </c>
      <c r="E361" s="15">
        <f t="shared" si="37"/>
        <v>0</v>
      </c>
      <c r="F361" s="15">
        <v>0</v>
      </c>
      <c r="G361" s="15">
        <v>0</v>
      </c>
    </row>
    <row r="362" spans="1:7" x14ac:dyDescent="0.3">
      <c r="A362" s="19">
        <v>5</v>
      </c>
      <c r="B362" s="14" t="s">
        <v>23</v>
      </c>
      <c r="C362" s="24">
        <f t="shared" si="37"/>
        <v>0</v>
      </c>
      <c r="D362" s="15">
        <f t="shared" si="37"/>
        <v>0</v>
      </c>
      <c r="E362" s="15">
        <f t="shared" si="37"/>
        <v>0</v>
      </c>
      <c r="F362" s="15">
        <v>0</v>
      </c>
      <c r="G362" s="15">
        <v>0</v>
      </c>
    </row>
    <row r="363" spans="1:7" x14ac:dyDescent="0.3">
      <c r="A363" s="29">
        <v>53</v>
      </c>
      <c r="B363" s="23" t="s">
        <v>184</v>
      </c>
      <c r="C363" s="25">
        <v>0</v>
      </c>
      <c r="D363" s="18">
        <v>0</v>
      </c>
      <c r="E363" s="18">
        <v>0</v>
      </c>
      <c r="F363" s="18">
        <v>0</v>
      </c>
      <c r="G363" s="18">
        <v>0</v>
      </c>
    </row>
    <row r="364" spans="1:7" x14ac:dyDescent="0.3">
      <c r="A364" s="19">
        <v>8</v>
      </c>
      <c r="B364" s="14" t="s">
        <v>22</v>
      </c>
      <c r="C364" s="24">
        <f>C365</f>
        <v>127309.84</v>
      </c>
      <c r="D364" s="15">
        <v>0</v>
      </c>
      <c r="E364" s="15">
        <f>E365</f>
        <v>0</v>
      </c>
      <c r="F364" s="13">
        <v>0</v>
      </c>
      <c r="G364" s="13">
        <v>0</v>
      </c>
    </row>
    <row r="365" spans="1:7" x14ac:dyDescent="0.3">
      <c r="A365" s="29">
        <v>84</v>
      </c>
      <c r="B365" s="23" t="s">
        <v>255</v>
      </c>
      <c r="C365" s="25">
        <v>127309.84</v>
      </c>
      <c r="D365" s="18">
        <v>0</v>
      </c>
      <c r="E365" s="18">
        <v>0</v>
      </c>
      <c r="F365" s="31">
        <v>0</v>
      </c>
      <c r="G365" s="31">
        <v>0</v>
      </c>
    </row>
    <row r="366" spans="1:7" x14ac:dyDescent="0.3">
      <c r="A366" s="29"/>
      <c r="B366" s="23"/>
      <c r="C366" s="25"/>
      <c r="D366" s="18"/>
      <c r="E366" s="18"/>
      <c r="F366" s="18"/>
      <c r="G366" s="18"/>
    </row>
    <row r="367" spans="1:7" x14ac:dyDescent="0.3">
      <c r="A367" s="28" t="s">
        <v>176</v>
      </c>
      <c r="B367" s="14" t="s">
        <v>177</v>
      </c>
      <c r="C367" s="24">
        <f>C368</f>
        <v>3000</v>
      </c>
      <c r="D367" s="15">
        <f>D368</f>
        <v>0</v>
      </c>
      <c r="E367" s="15">
        <f>E368</f>
        <v>0</v>
      </c>
      <c r="F367" s="15">
        <f t="shared" ref="F367:F368" si="38">E367/C367*100</f>
        <v>0</v>
      </c>
      <c r="G367" s="15">
        <v>0</v>
      </c>
    </row>
    <row r="368" spans="1:7" x14ac:dyDescent="0.3">
      <c r="A368" s="14">
        <v>3</v>
      </c>
      <c r="B368" s="14" t="s">
        <v>17</v>
      </c>
      <c r="C368" s="24">
        <f t="shared" ref="C368:E368" si="39">C369</f>
        <v>3000</v>
      </c>
      <c r="D368" s="15">
        <f t="shared" si="39"/>
        <v>0</v>
      </c>
      <c r="E368" s="15">
        <f t="shared" si="39"/>
        <v>0</v>
      </c>
      <c r="F368" s="15">
        <f t="shared" si="38"/>
        <v>0</v>
      </c>
      <c r="G368" s="15">
        <v>0</v>
      </c>
    </row>
    <row r="369" spans="1:7" x14ac:dyDescent="0.3">
      <c r="A369" s="23">
        <v>37</v>
      </c>
      <c r="B369" s="23" t="s">
        <v>260</v>
      </c>
      <c r="C369" s="25">
        <v>3000</v>
      </c>
      <c r="D369" s="18">
        <v>0</v>
      </c>
      <c r="E369" s="18">
        <v>0</v>
      </c>
      <c r="F369" s="18">
        <f>E369/C369*100</f>
        <v>0</v>
      </c>
      <c r="G369" s="18">
        <v>0</v>
      </c>
    </row>
    <row r="370" spans="1:7" ht="251.4" customHeight="1" x14ac:dyDescent="0.3">
      <c r="A370" s="271"/>
      <c r="B370" s="271"/>
      <c r="C370" s="272"/>
      <c r="D370" s="273"/>
      <c r="E370" s="273"/>
      <c r="F370" s="273"/>
      <c r="G370" s="273"/>
    </row>
    <row r="371" spans="1:7" x14ac:dyDescent="0.3">
      <c r="A371" s="271"/>
      <c r="B371" s="274" t="s">
        <v>512</v>
      </c>
      <c r="C371" s="272"/>
      <c r="D371" s="273"/>
      <c r="E371" s="273"/>
      <c r="F371" s="273"/>
      <c r="G371" s="273"/>
    </row>
    <row r="372" spans="1:7" x14ac:dyDescent="0.3">
      <c r="A372" s="271"/>
      <c r="B372" s="274"/>
      <c r="C372" s="272"/>
      <c r="D372" s="273"/>
      <c r="E372" s="273"/>
      <c r="F372" s="273"/>
      <c r="G372" s="273"/>
    </row>
    <row r="373" spans="1:7" x14ac:dyDescent="0.3">
      <c r="A373" s="332" t="s">
        <v>559</v>
      </c>
      <c r="B373" s="332"/>
      <c r="C373" s="332"/>
      <c r="D373" s="332"/>
      <c r="E373" s="332"/>
      <c r="F373" s="332"/>
      <c r="G373" s="273"/>
    </row>
    <row r="374" spans="1:7" x14ac:dyDescent="0.3">
      <c r="A374" s="271"/>
      <c r="B374" s="274"/>
      <c r="C374" s="272"/>
      <c r="D374" s="273"/>
      <c r="E374" s="273"/>
      <c r="F374" s="273"/>
      <c r="G374" s="273"/>
    </row>
    <row r="375" spans="1:7" x14ac:dyDescent="0.3">
      <c r="A375" s="271"/>
      <c r="B375" s="271" t="s">
        <v>513</v>
      </c>
      <c r="C375" s="272"/>
      <c r="D375" s="273"/>
      <c r="E375" s="273"/>
      <c r="F375" s="273"/>
      <c r="G375" s="273"/>
    </row>
    <row r="376" spans="1:7" x14ac:dyDescent="0.3">
      <c r="A376" s="7"/>
      <c r="B376" s="26"/>
      <c r="C376" s="75"/>
      <c r="D376" s="26"/>
      <c r="E376" s="26"/>
      <c r="F376" s="26"/>
      <c r="G376" s="26"/>
    </row>
    <row r="377" spans="1:7" x14ac:dyDescent="0.3">
      <c r="A377" t="s">
        <v>261</v>
      </c>
      <c r="D377" s="78"/>
      <c r="G377" s="26"/>
    </row>
    <row r="378" spans="1:7" x14ac:dyDescent="0.3">
      <c r="D378" s="78"/>
    </row>
    <row r="379" spans="1:7" ht="28.8" x14ac:dyDescent="0.3">
      <c r="A379" s="329" t="s">
        <v>262</v>
      </c>
      <c r="B379" s="330"/>
      <c r="C379" s="331"/>
      <c r="D379" s="66" t="s">
        <v>515</v>
      </c>
      <c r="E379" s="66" t="s">
        <v>516</v>
      </c>
      <c r="F379" s="9" t="s">
        <v>514</v>
      </c>
    </row>
    <row r="380" spans="1:7" s="281" customFormat="1" x14ac:dyDescent="0.3">
      <c r="A380" s="282"/>
      <c r="B380" s="283">
        <v>1</v>
      </c>
      <c r="C380" s="284"/>
      <c r="D380" s="285">
        <v>2</v>
      </c>
      <c r="E380" s="285">
        <v>3</v>
      </c>
      <c r="F380" s="286">
        <v>4</v>
      </c>
    </row>
    <row r="381" spans="1:7" x14ac:dyDescent="0.3">
      <c r="A381" s="318" t="s">
        <v>263</v>
      </c>
      <c r="B381" s="319"/>
      <c r="C381" s="320"/>
      <c r="D381" s="24">
        <f>D382+D384</f>
        <v>12383938</v>
      </c>
      <c r="E381" s="15">
        <f>E382+E384</f>
        <v>11737176.220000003</v>
      </c>
      <c r="F381" s="60">
        <v>94.78</v>
      </c>
    </row>
    <row r="382" spans="1:7" x14ac:dyDescent="0.3">
      <c r="A382" s="318" t="s">
        <v>264</v>
      </c>
      <c r="B382" s="319"/>
      <c r="C382" s="320"/>
      <c r="D382" s="24">
        <f>D392</f>
        <v>776463</v>
      </c>
      <c r="E382" s="15">
        <f>E392</f>
        <v>793034.54999999993</v>
      </c>
      <c r="F382" s="79">
        <f>F392</f>
        <v>102.13423563003002</v>
      </c>
    </row>
    <row r="383" spans="1:7" x14ac:dyDescent="0.3">
      <c r="A383" s="315" t="s">
        <v>265</v>
      </c>
      <c r="B383" s="316"/>
      <c r="C383" s="317"/>
      <c r="D383" s="25">
        <f>D393</f>
        <v>776463</v>
      </c>
      <c r="E383" s="17">
        <f>E391</f>
        <v>793034.54999999993</v>
      </c>
      <c r="F383" s="18">
        <f>F391</f>
        <v>102.13423563003002</v>
      </c>
    </row>
    <row r="384" spans="1:7" x14ac:dyDescent="0.3">
      <c r="A384" s="318" t="s">
        <v>266</v>
      </c>
      <c r="B384" s="319"/>
      <c r="C384" s="320"/>
      <c r="D384" s="24">
        <f t="shared" ref="D384:F385" si="40">D472</f>
        <v>11607475</v>
      </c>
      <c r="E384" s="15">
        <f t="shared" si="40"/>
        <v>10944141.670000002</v>
      </c>
      <c r="F384" s="24">
        <f t="shared" si="40"/>
        <v>94.285291762420357</v>
      </c>
    </row>
    <row r="385" spans="1:6" x14ac:dyDescent="0.3">
      <c r="A385" s="315" t="s">
        <v>267</v>
      </c>
      <c r="B385" s="316"/>
      <c r="C385" s="317"/>
      <c r="D385" s="25">
        <f>D473</f>
        <v>11607475</v>
      </c>
      <c r="E385" s="17">
        <f t="shared" si="40"/>
        <v>10944141.670000002</v>
      </c>
      <c r="F385" s="17">
        <f t="shared" si="40"/>
        <v>94.285291762420357</v>
      </c>
    </row>
    <row r="386" spans="1:6" x14ac:dyDescent="0.3">
      <c r="D386" s="78"/>
      <c r="F386" s="27"/>
    </row>
    <row r="387" spans="1:6" x14ac:dyDescent="0.3">
      <c r="B387" t="s">
        <v>268</v>
      </c>
      <c r="D387" s="78"/>
      <c r="F387" s="5"/>
    </row>
    <row r="388" spans="1:6" x14ac:dyDescent="0.3">
      <c r="D388" s="78"/>
    </row>
    <row r="389" spans="1:6" ht="28.8" x14ac:dyDescent="0.3">
      <c r="A389" s="8" t="s">
        <v>269</v>
      </c>
      <c r="B389" s="321" t="s">
        <v>270</v>
      </c>
      <c r="C389" s="322"/>
      <c r="D389" s="66" t="s">
        <v>515</v>
      </c>
      <c r="E389" s="66" t="s">
        <v>516</v>
      </c>
      <c r="F389" s="9" t="s">
        <v>551</v>
      </c>
    </row>
    <row r="390" spans="1:6" x14ac:dyDescent="0.3">
      <c r="A390" s="80">
        <v>1</v>
      </c>
      <c r="B390" s="323">
        <v>2</v>
      </c>
      <c r="C390" s="324"/>
      <c r="D390" s="81">
        <v>3</v>
      </c>
      <c r="E390" s="82">
        <v>4</v>
      </c>
      <c r="F390" s="9">
        <v>5</v>
      </c>
    </row>
    <row r="391" spans="1:6" x14ac:dyDescent="0.3">
      <c r="A391" s="83"/>
      <c r="B391" s="325" t="s">
        <v>263</v>
      </c>
      <c r="C391" s="326"/>
      <c r="D391" s="84">
        <f>D392</f>
        <v>776463</v>
      </c>
      <c r="E391" s="84">
        <f t="shared" ref="E391:F393" si="41">E392</f>
        <v>793034.54999999993</v>
      </c>
      <c r="F391" s="84">
        <f t="shared" si="41"/>
        <v>102.13423563003002</v>
      </c>
    </row>
    <row r="392" spans="1:6" x14ac:dyDescent="0.3">
      <c r="A392" s="85"/>
      <c r="B392" s="337" t="s">
        <v>264</v>
      </c>
      <c r="C392" s="338"/>
      <c r="D392" s="86">
        <f>D393</f>
        <v>776463</v>
      </c>
      <c r="E392" s="86">
        <f t="shared" si="41"/>
        <v>793034.54999999993</v>
      </c>
      <c r="F392" s="86">
        <f t="shared" si="41"/>
        <v>102.13423563003002</v>
      </c>
    </row>
    <row r="393" spans="1:6" x14ac:dyDescent="0.3">
      <c r="A393" s="85"/>
      <c r="B393" s="337" t="s">
        <v>265</v>
      </c>
      <c r="C393" s="338"/>
      <c r="D393" s="86">
        <f>D394</f>
        <v>776463</v>
      </c>
      <c r="E393" s="86">
        <f>E394</f>
        <v>793034.54999999993</v>
      </c>
      <c r="F393" s="86">
        <f t="shared" si="41"/>
        <v>102.13423563003002</v>
      </c>
    </row>
    <row r="394" spans="1:6" x14ac:dyDescent="0.3">
      <c r="A394" s="85"/>
      <c r="B394" s="337" t="s">
        <v>271</v>
      </c>
      <c r="C394" s="338"/>
      <c r="D394" s="86">
        <f>D395+D438+D445+D457+D464</f>
        <v>776463</v>
      </c>
      <c r="E394" s="86">
        <f>E395+E438+E445+E457+E464</f>
        <v>793034.54999999993</v>
      </c>
      <c r="F394" s="87">
        <f>E394/D394*100</f>
        <v>102.13423563003002</v>
      </c>
    </row>
    <row r="395" spans="1:6" x14ac:dyDescent="0.3">
      <c r="A395" s="85"/>
      <c r="B395" s="337" t="s">
        <v>272</v>
      </c>
      <c r="C395" s="338"/>
      <c r="D395" s="86">
        <f>D396</f>
        <v>627063</v>
      </c>
      <c r="E395" s="86">
        <f t="shared" ref="E395:F395" si="42">E396</f>
        <v>652484.1399999999</v>
      </c>
      <c r="F395" s="86">
        <f t="shared" si="42"/>
        <v>104.05400095365216</v>
      </c>
    </row>
    <row r="396" spans="1:6" x14ac:dyDescent="0.3">
      <c r="A396" s="14"/>
      <c r="B396" s="88" t="s">
        <v>273</v>
      </c>
      <c r="C396" s="89"/>
      <c r="D396" s="60">
        <f>D397+D398</f>
        <v>627063</v>
      </c>
      <c r="E396" s="60">
        <f>E397+E398</f>
        <v>652484.1399999999</v>
      </c>
      <c r="F396" s="90">
        <f t="shared" ref="F396:F402" si="43">E396/D396*100</f>
        <v>104.05400095365216</v>
      </c>
    </row>
    <row r="397" spans="1:6" x14ac:dyDescent="0.3">
      <c r="A397" s="14"/>
      <c r="B397" s="88" t="s">
        <v>274</v>
      </c>
      <c r="C397" s="89"/>
      <c r="D397" s="60">
        <f>D399</f>
        <v>584800</v>
      </c>
      <c r="E397" s="60">
        <f>E399+E430</f>
        <v>610222.07999999996</v>
      </c>
      <c r="F397" s="90">
        <f t="shared" si="43"/>
        <v>104.34714090287275</v>
      </c>
    </row>
    <row r="398" spans="1:6" x14ac:dyDescent="0.3">
      <c r="A398" s="91"/>
      <c r="B398" s="92" t="s">
        <v>275</v>
      </c>
      <c r="C398" s="93"/>
      <c r="D398" s="90">
        <f>D433</f>
        <v>42263</v>
      </c>
      <c r="E398" s="90">
        <f>E433</f>
        <v>42262.06</v>
      </c>
      <c r="F398" s="90">
        <f t="shared" si="43"/>
        <v>99.997775832288283</v>
      </c>
    </row>
    <row r="399" spans="1:6" x14ac:dyDescent="0.3">
      <c r="A399" s="14">
        <v>3</v>
      </c>
      <c r="B399" s="318" t="s">
        <v>17</v>
      </c>
      <c r="C399" s="320"/>
      <c r="D399" s="60">
        <f>D400+D406+D427</f>
        <v>584800</v>
      </c>
      <c r="E399" s="60">
        <f>E400+E406+E425+E427</f>
        <v>482912.24</v>
      </c>
      <c r="F399" s="90">
        <f t="shared" si="43"/>
        <v>82.577332421340628</v>
      </c>
    </row>
    <row r="400" spans="1:6" x14ac:dyDescent="0.3">
      <c r="A400" s="94">
        <v>31</v>
      </c>
      <c r="B400" s="95" t="s">
        <v>88</v>
      </c>
      <c r="C400" s="89"/>
      <c r="D400" s="60">
        <f>D401+D402+D404</f>
        <v>199400</v>
      </c>
      <c r="E400" s="60">
        <f t="shared" ref="E400" si="44">E401+E402+E404</f>
        <v>111503.5</v>
      </c>
      <c r="F400" s="90">
        <f t="shared" si="43"/>
        <v>55.919508525576731</v>
      </c>
    </row>
    <row r="401" spans="1:6" x14ac:dyDescent="0.3">
      <c r="A401" s="96">
        <v>311</v>
      </c>
      <c r="B401" s="97" t="s">
        <v>276</v>
      </c>
      <c r="C401" s="98"/>
      <c r="D401" s="17">
        <v>166800</v>
      </c>
      <c r="E401" s="17">
        <v>97687.66</v>
      </c>
      <c r="F401" s="25">
        <f t="shared" si="43"/>
        <v>58.565743405275782</v>
      </c>
    </row>
    <row r="402" spans="1:6" x14ac:dyDescent="0.3">
      <c r="A402" s="96">
        <v>312</v>
      </c>
      <c r="B402" s="339" t="s">
        <v>91</v>
      </c>
      <c r="C402" s="340"/>
      <c r="D402" s="17">
        <f>D403</f>
        <v>5000</v>
      </c>
      <c r="E402" s="17">
        <v>0</v>
      </c>
      <c r="F402" s="25">
        <f t="shared" si="43"/>
        <v>0</v>
      </c>
    </row>
    <row r="403" spans="1:6" hidden="1" x14ac:dyDescent="0.3">
      <c r="A403" s="99">
        <v>31215</v>
      </c>
      <c r="B403" s="100" t="s">
        <v>277</v>
      </c>
      <c r="C403" s="101"/>
      <c r="D403" s="18">
        <v>5000</v>
      </c>
      <c r="E403" s="17">
        <f t="shared" ref="E403:E405" si="45">F403-D403</f>
        <v>0</v>
      </c>
      <c r="F403" s="18">
        <v>5000</v>
      </c>
    </row>
    <row r="404" spans="1:6" x14ac:dyDescent="0.3">
      <c r="A404" s="102">
        <v>313</v>
      </c>
      <c r="B404" s="103" t="s">
        <v>92</v>
      </c>
      <c r="C404" s="101"/>
      <c r="D404" s="17">
        <f>D405</f>
        <v>27600</v>
      </c>
      <c r="E404" s="17">
        <v>13815.84</v>
      </c>
      <c r="F404" s="25">
        <f>E404/D404*100</f>
        <v>50.057391304347831</v>
      </c>
    </row>
    <row r="405" spans="1:6" hidden="1" x14ac:dyDescent="0.3">
      <c r="A405" s="23">
        <v>31321</v>
      </c>
      <c r="B405" s="333" t="s">
        <v>278</v>
      </c>
      <c r="C405" s="334"/>
      <c r="D405" s="18">
        <v>27600</v>
      </c>
      <c r="E405" s="17">
        <f t="shared" si="45"/>
        <v>0</v>
      </c>
      <c r="F405" s="18">
        <v>27600</v>
      </c>
    </row>
    <row r="406" spans="1:6" x14ac:dyDescent="0.3">
      <c r="A406" s="14">
        <v>32</v>
      </c>
      <c r="B406" s="318" t="s">
        <v>95</v>
      </c>
      <c r="C406" s="320"/>
      <c r="D406" s="60">
        <f>D407+D417</f>
        <v>375400</v>
      </c>
      <c r="E406" s="60">
        <f t="shared" ref="E406" si="46">E407+E417</f>
        <v>353903.97</v>
      </c>
      <c r="F406" s="25">
        <f>E406/D406*100</f>
        <v>94.273833244539148</v>
      </c>
    </row>
    <row r="407" spans="1:6" x14ac:dyDescent="0.3">
      <c r="A407" s="16">
        <v>323</v>
      </c>
      <c r="B407" s="315" t="s">
        <v>108</v>
      </c>
      <c r="C407" s="317"/>
      <c r="D407" s="17">
        <v>312000</v>
      </c>
      <c r="E407" s="17">
        <v>307269.78999999998</v>
      </c>
      <c r="F407" s="25">
        <f>E407/D407*100</f>
        <v>98.483907051282046</v>
      </c>
    </row>
    <row r="408" spans="1:6" hidden="1" x14ac:dyDescent="0.3">
      <c r="A408" s="16">
        <v>323310</v>
      </c>
      <c r="B408" s="104" t="s">
        <v>279</v>
      </c>
      <c r="C408" s="105">
        <v>232331</v>
      </c>
      <c r="D408" s="17">
        <v>20000</v>
      </c>
      <c r="E408" s="17">
        <f t="shared" ref="E408:E429" si="47">F408-D408</f>
        <v>0</v>
      </c>
      <c r="F408" s="17">
        <v>20000</v>
      </c>
    </row>
    <row r="409" spans="1:6" hidden="1" x14ac:dyDescent="0.3">
      <c r="A409" s="16">
        <v>323390</v>
      </c>
      <c r="B409" s="104" t="s">
        <v>280</v>
      </c>
      <c r="C409" s="105">
        <v>232339</v>
      </c>
      <c r="D409" s="17">
        <v>20000</v>
      </c>
      <c r="E409" s="17">
        <f t="shared" si="47"/>
        <v>0</v>
      </c>
      <c r="F409" s="17">
        <v>20000</v>
      </c>
    </row>
    <row r="410" spans="1:6" hidden="1" x14ac:dyDescent="0.3">
      <c r="A410" s="16">
        <v>323720</v>
      </c>
      <c r="B410" s="104" t="s">
        <v>281</v>
      </c>
      <c r="C410" s="105">
        <v>232372</v>
      </c>
      <c r="D410" s="17">
        <v>25000</v>
      </c>
      <c r="E410" s="17">
        <f t="shared" si="47"/>
        <v>5000</v>
      </c>
      <c r="F410" s="17">
        <v>30000</v>
      </c>
    </row>
    <row r="411" spans="1:6" hidden="1" x14ac:dyDescent="0.3">
      <c r="A411" s="16">
        <v>323730</v>
      </c>
      <c r="B411" s="104" t="s">
        <v>282</v>
      </c>
      <c r="C411" s="105">
        <v>232373</v>
      </c>
      <c r="D411" s="17">
        <v>94000</v>
      </c>
      <c r="E411" s="17">
        <f t="shared" si="47"/>
        <v>0</v>
      </c>
      <c r="F411" s="17">
        <v>94000</v>
      </c>
    </row>
    <row r="412" spans="1:6" hidden="1" x14ac:dyDescent="0.3">
      <c r="A412" s="16">
        <v>323750</v>
      </c>
      <c r="B412" s="104" t="s">
        <v>283</v>
      </c>
      <c r="C412" s="105">
        <v>232375</v>
      </c>
      <c r="D412" s="17">
        <v>10000</v>
      </c>
      <c r="E412" s="17">
        <f t="shared" si="47"/>
        <v>0</v>
      </c>
      <c r="F412" s="17">
        <v>10000</v>
      </c>
    </row>
    <row r="413" spans="1:6" hidden="1" x14ac:dyDescent="0.3">
      <c r="A413" s="16">
        <v>323760</v>
      </c>
      <c r="B413" s="104" t="s">
        <v>284</v>
      </c>
      <c r="C413" s="105">
        <v>232376</v>
      </c>
      <c r="D413" s="17">
        <v>15000</v>
      </c>
      <c r="E413" s="17">
        <f t="shared" si="47"/>
        <v>0</v>
      </c>
      <c r="F413" s="17">
        <v>15000</v>
      </c>
    </row>
    <row r="414" spans="1:6" hidden="1" x14ac:dyDescent="0.3">
      <c r="A414" s="16">
        <v>323790</v>
      </c>
      <c r="B414" s="104" t="s">
        <v>285</v>
      </c>
      <c r="C414" s="105">
        <v>232379</v>
      </c>
      <c r="D414" s="17">
        <v>30000</v>
      </c>
      <c r="E414" s="17">
        <f t="shared" si="47"/>
        <v>40000</v>
      </c>
      <c r="F414" s="17">
        <v>70000</v>
      </c>
    </row>
    <row r="415" spans="1:6" hidden="1" x14ac:dyDescent="0.3">
      <c r="A415" s="16">
        <v>323910</v>
      </c>
      <c r="B415" s="104" t="s">
        <v>286</v>
      </c>
      <c r="C415" s="105">
        <v>232379</v>
      </c>
      <c r="D415" s="17">
        <v>30000</v>
      </c>
      <c r="E415" s="17">
        <f t="shared" si="47"/>
        <v>0</v>
      </c>
      <c r="F415" s="17">
        <v>30000</v>
      </c>
    </row>
    <row r="416" spans="1:6" hidden="1" x14ac:dyDescent="0.3">
      <c r="A416" s="16">
        <v>323990</v>
      </c>
      <c r="B416" s="104" t="s">
        <v>287</v>
      </c>
      <c r="C416" s="105"/>
      <c r="D416" s="17">
        <v>20000</v>
      </c>
      <c r="E416" s="17">
        <f t="shared" si="47"/>
        <v>3000</v>
      </c>
      <c r="F416" s="17">
        <v>23000</v>
      </c>
    </row>
    <row r="417" spans="1:6" x14ac:dyDescent="0.3">
      <c r="A417" s="16">
        <v>329</v>
      </c>
      <c r="B417" s="104" t="s">
        <v>117</v>
      </c>
      <c r="C417" s="105"/>
      <c r="D417" s="17">
        <v>63400</v>
      </c>
      <c r="E417" s="17">
        <v>46634.18</v>
      </c>
      <c r="F417" s="25">
        <f>E417/D417*100</f>
        <v>73.555488958990537</v>
      </c>
    </row>
    <row r="418" spans="1:6" hidden="1" x14ac:dyDescent="0.3">
      <c r="A418" s="23">
        <v>329110</v>
      </c>
      <c r="B418" s="100" t="s">
        <v>288</v>
      </c>
      <c r="C418" s="101">
        <v>2329110</v>
      </c>
      <c r="D418" s="25">
        <v>9000</v>
      </c>
      <c r="E418" s="106">
        <f t="shared" si="47"/>
        <v>0</v>
      </c>
      <c r="F418" s="25">
        <v>9000</v>
      </c>
    </row>
    <row r="419" spans="1:6" hidden="1" x14ac:dyDescent="0.3">
      <c r="A419" s="23">
        <v>329111</v>
      </c>
      <c r="B419" s="335" t="s">
        <v>289</v>
      </c>
      <c r="C419" s="336"/>
      <c r="D419" s="25">
        <v>2400</v>
      </c>
      <c r="E419" s="106">
        <f t="shared" si="47"/>
        <v>0</v>
      </c>
      <c r="F419" s="25">
        <v>2400</v>
      </c>
    </row>
    <row r="420" spans="1:6" hidden="1" x14ac:dyDescent="0.3">
      <c r="A420" s="23">
        <v>329310</v>
      </c>
      <c r="B420" s="100" t="s">
        <v>119</v>
      </c>
      <c r="C420" s="101">
        <v>2329311</v>
      </c>
      <c r="D420" s="25">
        <v>10000</v>
      </c>
      <c r="E420" s="106">
        <f t="shared" si="47"/>
        <v>0</v>
      </c>
      <c r="F420" s="25">
        <v>10000</v>
      </c>
    </row>
    <row r="421" spans="1:6" hidden="1" x14ac:dyDescent="0.3">
      <c r="A421" s="23">
        <v>329410</v>
      </c>
      <c r="B421" s="100" t="s">
        <v>290</v>
      </c>
      <c r="C421" s="101">
        <v>232941</v>
      </c>
      <c r="D421" s="25">
        <v>15000</v>
      </c>
      <c r="E421" s="106">
        <f t="shared" si="47"/>
        <v>-8000</v>
      </c>
      <c r="F421" s="25">
        <v>7000</v>
      </c>
    </row>
    <row r="422" spans="1:6" hidden="1" x14ac:dyDescent="0.3">
      <c r="A422" s="23">
        <v>329910</v>
      </c>
      <c r="B422" s="100" t="s">
        <v>291</v>
      </c>
      <c r="C422" s="101">
        <v>232991</v>
      </c>
      <c r="D422" s="25">
        <v>5000</v>
      </c>
      <c r="E422" s="106">
        <f t="shared" si="47"/>
        <v>0</v>
      </c>
      <c r="F422" s="25">
        <v>5000</v>
      </c>
    </row>
    <row r="423" spans="1:6" hidden="1" x14ac:dyDescent="0.3">
      <c r="A423" s="23">
        <v>329990</v>
      </c>
      <c r="B423" s="100" t="s">
        <v>117</v>
      </c>
      <c r="C423" s="101">
        <v>2329991</v>
      </c>
      <c r="D423" s="25">
        <v>23000</v>
      </c>
      <c r="E423" s="106">
        <f t="shared" si="47"/>
        <v>-3000</v>
      </c>
      <c r="F423" s="25">
        <v>20000</v>
      </c>
    </row>
    <row r="424" spans="1:6" hidden="1" x14ac:dyDescent="0.3">
      <c r="A424" s="23">
        <v>329990</v>
      </c>
      <c r="B424" s="100" t="s">
        <v>292</v>
      </c>
      <c r="C424" s="101"/>
      <c r="D424" s="25">
        <v>10000</v>
      </c>
      <c r="E424" s="106">
        <f t="shared" si="47"/>
        <v>0</v>
      </c>
      <c r="F424" s="25">
        <v>10000</v>
      </c>
    </row>
    <row r="425" spans="1:6" x14ac:dyDescent="0.3">
      <c r="A425" s="14">
        <v>36</v>
      </c>
      <c r="B425" s="88" t="s">
        <v>293</v>
      </c>
      <c r="C425" s="89"/>
      <c r="D425" s="90">
        <f>D426</f>
        <v>0</v>
      </c>
      <c r="E425" s="107">
        <f>E426</f>
        <v>7504.77</v>
      </c>
      <c r="F425" s="90">
        <v>0</v>
      </c>
    </row>
    <row r="426" spans="1:6" x14ac:dyDescent="0.3">
      <c r="A426" s="23">
        <v>363</v>
      </c>
      <c r="B426" s="100" t="s">
        <v>130</v>
      </c>
      <c r="C426" s="101"/>
      <c r="D426" s="25">
        <v>0</v>
      </c>
      <c r="E426" s="108">
        <v>7504.77</v>
      </c>
      <c r="F426" s="25">
        <v>0</v>
      </c>
    </row>
    <row r="427" spans="1:6" x14ac:dyDescent="0.3">
      <c r="A427" s="14">
        <v>38</v>
      </c>
      <c r="B427" s="88" t="s">
        <v>294</v>
      </c>
      <c r="C427" s="101"/>
      <c r="D427" s="90">
        <f>D428</f>
        <v>10000</v>
      </c>
      <c r="E427" s="107">
        <f>E428</f>
        <v>10000</v>
      </c>
      <c r="F427" s="90">
        <f>F428</f>
        <v>100</v>
      </c>
    </row>
    <row r="428" spans="1:6" x14ac:dyDescent="0.3">
      <c r="A428" s="23">
        <v>383</v>
      </c>
      <c r="B428" s="100" t="s">
        <v>295</v>
      </c>
      <c r="C428" s="101"/>
      <c r="D428" s="25">
        <f>D429</f>
        <v>10000</v>
      </c>
      <c r="E428" s="108">
        <v>10000</v>
      </c>
      <c r="F428" s="25">
        <f>E428/D428*100</f>
        <v>100</v>
      </c>
    </row>
    <row r="429" spans="1:6" hidden="1" x14ac:dyDescent="0.3">
      <c r="A429" s="23">
        <v>38319</v>
      </c>
      <c r="B429" s="100" t="s">
        <v>296</v>
      </c>
      <c r="C429" s="101"/>
      <c r="D429" s="25">
        <v>10000</v>
      </c>
      <c r="E429" s="107">
        <f t="shared" si="47"/>
        <v>0</v>
      </c>
      <c r="F429" s="25">
        <v>10000</v>
      </c>
    </row>
    <row r="430" spans="1:6" x14ac:dyDescent="0.3">
      <c r="A430" s="14">
        <v>5</v>
      </c>
      <c r="B430" s="88" t="s">
        <v>23</v>
      </c>
      <c r="C430" s="89"/>
      <c r="D430" s="90">
        <f>D431</f>
        <v>0</v>
      </c>
      <c r="E430" s="107">
        <f>E431</f>
        <v>127309.84</v>
      </c>
      <c r="F430" s="90">
        <v>0</v>
      </c>
    </row>
    <row r="431" spans="1:6" x14ac:dyDescent="0.3">
      <c r="A431" s="14">
        <v>54</v>
      </c>
      <c r="B431" s="88" t="s">
        <v>297</v>
      </c>
      <c r="C431" s="89"/>
      <c r="D431" s="90">
        <f>D432</f>
        <v>0</v>
      </c>
      <c r="E431" s="107">
        <f>E432</f>
        <v>127309.84</v>
      </c>
      <c r="F431" s="90">
        <v>0</v>
      </c>
    </row>
    <row r="432" spans="1:6" x14ac:dyDescent="0.3">
      <c r="A432" s="23">
        <v>547</v>
      </c>
      <c r="B432" s="100" t="s">
        <v>161</v>
      </c>
      <c r="C432" s="101"/>
      <c r="D432" s="106">
        <v>0</v>
      </c>
      <c r="E432" s="108">
        <v>127309.84</v>
      </c>
      <c r="F432" s="106">
        <v>0</v>
      </c>
    </row>
    <row r="433" spans="1:6" x14ac:dyDescent="0.3">
      <c r="A433" s="23"/>
      <c r="B433" s="88" t="s">
        <v>275</v>
      </c>
      <c r="C433" s="101"/>
      <c r="D433" s="90">
        <f t="shared" ref="D433:F434" si="48">D434</f>
        <v>42263</v>
      </c>
      <c r="E433" s="107">
        <f t="shared" si="48"/>
        <v>42262.06</v>
      </c>
      <c r="F433" s="90">
        <f t="shared" si="48"/>
        <v>99.997775832288283</v>
      </c>
    </row>
    <row r="434" spans="1:6" x14ac:dyDescent="0.3">
      <c r="A434" s="14">
        <v>38</v>
      </c>
      <c r="B434" s="88" t="s">
        <v>294</v>
      </c>
      <c r="C434" s="89"/>
      <c r="D434" s="90">
        <f t="shared" si="48"/>
        <v>42263</v>
      </c>
      <c r="E434" s="107">
        <f t="shared" si="48"/>
        <v>42262.06</v>
      </c>
      <c r="F434" s="15">
        <f t="shared" si="48"/>
        <v>99.997775832288283</v>
      </c>
    </row>
    <row r="435" spans="1:6" x14ac:dyDescent="0.3">
      <c r="A435" s="23">
        <v>383</v>
      </c>
      <c r="B435" s="100" t="s">
        <v>295</v>
      </c>
      <c r="C435" s="101"/>
      <c r="D435" s="25">
        <f>D436</f>
        <v>42263</v>
      </c>
      <c r="E435" s="108">
        <v>42262.06</v>
      </c>
      <c r="F435" s="25">
        <f>E435/D435*100</f>
        <v>99.997775832288283</v>
      </c>
    </row>
    <row r="436" spans="1:6" hidden="1" x14ac:dyDescent="0.3">
      <c r="A436" s="23">
        <v>38311</v>
      </c>
      <c r="B436" s="100" t="s">
        <v>298</v>
      </c>
      <c r="C436" s="101"/>
      <c r="D436" s="25">
        <v>42263</v>
      </c>
      <c r="E436" s="108">
        <f>F436-D436</f>
        <v>0</v>
      </c>
      <c r="F436" s="25">
        <v>42263</v>
      </c>
    </row>
    <row r="437" spans="1:6" x14ac:dyDescent="0.3">
      <c r="A437" s="23"/>
      <c r="B437" s="100"/>
      <c r="C437" s="101"/>
      <c r="D437" s="25"/>
      <c r="E437" s="109"/>
      <c r="F437" s="18"/>
    </row>
    <row r="438" spans="1:6" x14ac:dyDescent="0.3">
      <c r="A438" s="85"/>
      <c r="B438" s="337" t="s">
        <v>299</v>
      </c>
      <c r="C438" s="338"/>
      <c r="D438" s="86">
        <f>D439</f>
        <v>14400</v>
      </c>
      <c r="E438" s="86">
        <f t="shared" ref="E438:F438" si="49">E439</f>
        <v>6600.04</v>
      </c>
      <c r="F438" s="86">
        <f t="shared" si="49"/>
        <v>45.833611111111111</v>
      </c>
    </row>
    <row r="439" spans="1:6" x14ac:dyDescent="0.3">
      <c r="A439" s="14"/>
      <c r="B439" s="88" t="s">
        <v>273</v>
      </c>
      <c r="C439" s="89"/>
      <c r="D439" s="24">
        <f t="shared" ref="D439:F442" si="50">D440</f>
        <v>14400</v>
      </c>
      <c r="E439" s="24">
        <f t="shared" si="50"/>
        <v>6600.04</v>
      </c>
      <c r="F439" s="24">
        <f t="shared" si="50"/>
        <v>45.833611111111111</v>
      </c>
    </row>
    <row r="440" spans="1:6" x14ac:dyDescent="0.3">
      <c r="A440" s="14"/>
      <c r="B440" s="88" t="s">
        <v>274</v>
      </c>
      <c r="C440" s="89"/>
      <c r="D440" s="24">
        <f t="shared" si="50"/>
        <v>14400</v>
      </c>
      <c r="E440" s="24">
        <f t="shared" si="50"/>
        <v>6600.04</v>
      </c>
      <c r="F440" s="24">
        <f t="shared" si="50"/>
        <v>45.833611111111111</v>
      </c>
    </row>
    <row r="441" spans="1:6" x14ac:dyDescent="0.3">
      <c r="A441" s="14">
        <v>3</v>
      </c>
      <c r="B441" s="318" t="s">
        <v>17</v>
      </c>
      <c r="C441" s="320"/>
      <c r="D441" s="24">
        <f>D442</f>
        <v>14400</v>
      </c>
      <c r="E441" s="24">
        <f t="shared" si="50"/>
        <v>6600.04</v>
      </c>
      <c r="F441" s="24">
        <f t="shared" si="50"/>
        <v>45.833611111111111</v>
      </c>
    </row>
    <row r="442" spans="1:6" x14ac:dyDescent="0.3">
      <c r="A442" s="14">
        <v>38</v>
      </c>
      <c r="B442" s="318" t="s">
        <v>140</v>
      </c>
      <c r="C442" s="320"/>
      <c r="D442" s="24">
        <f>D443</f>
        <v>14400</v>
      </c>
      <c r="E442" s="24">
        <f t="shared" si="50"/>
        <v>6600.04</v>
      </c>
      <c r="F442" s="24">
        <f t="shared" si="50"/>
        <v>45.833611111111111</v>
      </c>
    </row>
    <row r="443" spans="1:6" x14ac:dyDescent="0.3">
      <c r="A443" s="23">
        <v>381</v>
      </c>
      <c r="B443" s="333" t="s">
        <v>300</v>
      </c>
      <c r="C443" s="334"/>
      <c r="D443" s="25">
        <v>14400</v>
      </c>
      <c r="E443" s="25">
        <v>6600.04</v>
      </c>
      <c r="F443" s="25">
        <f>E443/D443*100</f>
        <v>45.833611111111111</v>
      </c>
    </row>
    <row r="444" spans="1:6" x14ac:dyDescent="0.3">
      <c r="A444" s="23"/>
      <c r="B444" s="100"/>
      <c r="C444" s="101"/>
      <c r="D444" s="25"/>
      <c r="E444" s="109"/>
      <c r="F444" s="18"/>
    </row>
    <row r="445" spans="1:6" x14ac:dyDescent="0.3">
      <c r="A445" s="110"/>
      <c r="B445" s="111" t="s">
        <v>301</v>
      </c>
      <c r="C445" s="112"/>
      <c r="D445" s="87">
        <f>D446</f>
        <v>30000</v>
      </c>
      <c r="E445" s="87">
        <f t="shared" ref="E445:F445" si="51">E446</f>
        <v>33950.370000000003</v>
      </c>
      <c r="F445" s="87">
        <f t="shared" si="51"/>
        <v>113.1679</v>
      </c>
    </row>
    <row r="446" spans="1:6" x14ac:dyDescent="0.3">
      <c r="A446" s="23"/>
      <c r="B446" s="88" t="s">
        <v>273</v>
      </c>
      <c r="C446" s="89"/>
      <c r="D446" s="90">
        <f t="shared" ref="D446:F448" si="52">D447</f>
        <v>30000</v>
      </c>
      <c r="E446" s="90">
        <f t="shared" si="52"/>
        <v>33950.370000000003</v>
      </c>
      <c r="F446" s="90">
        <f t="shared" si="52"/>
        <v>113.1679</v>
      </c>
    </row>
    <row r="447" spans="1:6" x14ac:dyDescent="0.3">
      <c r="A447" s="23"/>
      <c r="B447" s="88" t="s">
        <v>274</v>
      </c>
      <c r="C447" s="89"/>
      <c r="D447" s="90">
        <f t="shared" si="52"/>
        <v>30000</v>
      </c>
      <c r="E447" s="90">
        <f t="shared" si="52"/>
        <v>33950.370000000003</v>
      </c>
      <c r="F447" s="90">
        <f t="shared" si="52"/>
        <v>113.1679</v>
      </c>
    </row>
    <row r="448" spans="1:6" x14ac:dyDescent="0.3">
      <c r="A448" s="14">
        <v>3</v>
      </c>
      <c r="B448" s="318" t="s">
        <v>17</v>
      </c>
      <c r="C448" s="320"/>
      <c r="D448" s="90">
        <f>D449</f>
        <v>30000</v>
      </c>
      <c r="E448" s="90">
        <f t="shared" si="52"/>
        <v>33950.370000000003</v>
      </c>
      <c r="F448" s="90">
        <f t="shared" si="52"/>
        <v>113.1679</v>
      </c>
    </row>
    <row r="449" spans="1:6" x14ac:dyDescent="0.3">
      <c r="A449" s="14">
        <v>32</v>
      </c>
      <c r="B449" s="88" t="s">
        <v>95</v>
      </c>
      <c r="C449" s="89"/>
      <c r="D449" s="90">
        <f>D450+D452+D454</f>
        <v>30000</v>
      </c>
      <c r="E449" s="90">
        <f t="shared" ref="E449" si="53">E450+E452+E454</f>
        <v>33950.370000000003</v>
      </c>
      <c r="F449" s="90">
        <f>E449/D449*100</f>
        <v>113.1679</v>
      </c>
    </row>
    <row r="450" spans="1:6" x14ac:dyDescent="0.3">
      <c r="A450" s="23">
        <v>322</v>
      </c>
      <c r="B450" s="100" t="s">
        <v>101</v>
      </c>
      <c r="C450" s="101"/>
      <c r="D450" s="106">
        <v>10000</v>
      </c>
      <c r="E450" s="106">
        <v>8621.6200000000008</v>
      </c>
      <c r="F450" s="25">
        <f>E450/D450*100</f>
        <v>86.216200000000015</v>
      </c>
    </row>
    <row r="451" spans="1:6" hidden="1" x14ac:dyDescent="0.3">
      <c r="A451" s="23">
        <v>32224</v>
      </c>
      <c r="B451" s="100" t="s">
        <v>302</v>
      </c>
      <c r="C451" s="101"/>
      <c r="D451" s="106">
        <v>10000</v>
      </c>
      <c r="E451" s="106">
        <f t="shared" ref="E451:E455" si="54">F451-D451</f>
        <v>0</v>
      </c>
      <c r="F451" s="106">
        <v>10000</v>
      </c>
    </row>
    <row r="452" spans="1:6" x14ac:dyDescent="0.3">
      <c r="A452" s="23">
        <v>323</v>
      </c>
      <c r="B452" s="100" t="s">
        <v>108</v>
      </c>
      <c r="C452" s="101"/>
      <c r="D452" s="106">
        <v>5000</v>
      </c>
      <c r="E452" s="106">
        <v>12454</v>
      </c>
      <c r="F452" s="25">
        <f>E452/D452*100</f>
        <v>249.08</v>
      </c>
    </row>
    <row r="453" spans="1:6" hidden="1" x14ac:dyDescent="0.3">
      <c r="A453" s="23">
        <v>3239</v>
      </c>
      <c r="B453" s="100" t="s">
        <v>116</v>
      </c>
      <c r="C453" s="101"/>
      <c r="D453" s="106">
        <v>5000</v>
      </c>
      <c r="E453" s="106">
        <f t="shared" si="54"/>
        <v>0</v>
      </c>
      <c r="F453" s="106">
        <v>5000</v>
      </c>
    </row>
    <row r="454" spans="1:6" x14ac:dyDescent="0.3">
      <c r="A454" s="23">
        <v>329</v>
      </c>
      <c r="B454" s="100" t="s">
        <v>117</v>
      </c>
      <c r="C454" s="101"/>
      <c r="D454" s="106">
        <v>15000</v>
      </c>
      <c r="E454" s="106">
        <v>12874.75</v>
      </c>
      <c r="F454" s="25">
        <f>E454/D454*100</f>
        <v>85.831666666666663</v>
      </c>
    </row>
    <row r="455" spans="1:6" hidden="1" x14ac:dyDescent="0.3">
      <c r="A455" s="23">
        <v>329310</v>
      </c>
      <c r="B455" s="100" t="s">
        <v>119</v>
      </c>
      <c r="C455" s="89"/>
      <c r="D455" s="106">
        <v>15000</v>
      </c>
      <c r="E455" s="106">
        <f t="shared" si="54"/>
        <v>0</v>
      </c>
      <c r="F455" s="106">
        <v>15000</v>
      </c>
    </row>
    <row r="456" spans="1:6" x14ac:dyDescent="0.3">
      <c r="A456" s="113"/>
      <c r="B456" s="114"/>
      <c r="C456" s="115"/>
      <c r="D456" s="116"/>
      <c r="E456" s="109"/>
      <c r="F456" s="18"/>
    </row>
    <row r="457" spans="1:6" x14ac:dyDescent="0.3">
      <c r="A457" s="110"/>
      <c r="B457" s="111" t="s">
        <v>303</v>
      </c>
      <c r="C457" s="117"/>
      <c r="D457" s="87">
        <f t="shared" ref="D457:F461" si="55">D458</f>
        <v>15000</v>
      </c>
      <c r="E457" s="87">
        <f t="shared" si="55"/>
        <v>10000</v>
      </c>
      <c r="F457" s="87">
        <f t="shared" si="55"/>
        <v>66.666666666666657</v>
      </c>
    </row>
    <row r="458" spans="1:6" x14ac:dyDescent="0.3">
      <c r="A458" s="23"/>
      <c r="B458" s="88" t="s">
        <v>273</v>
      </c>
      <c r="C458" s="89"/>
      <c r="D458" s="90">
        <f t="shared" si="55"/>
        <v>15000</v>
      </c>
      <c r="E458" s="90">
        <f t="shared" si="55"/>
        <v>10000</v>
      </c>
      <c r="F458" s="90">
        <f t="shared" si="55"/>
        <v>66.666666666666657</v>
      </c>
    </row>
    <row r="459" spans="1:6" x14ac:dyDescent="0.3">
      <c r="A459" s="23"/>
      <c r="B459" s="88" t="s">
        <v>274</v>
      </c>
      <c r="C459" s="89"/>
      <c r="D459" s="90">
        <f t="shared" si="55"/>
        <v>15000</v>
      </c>
      <c r="E459" s="90">
        <f t="shared" si="55"/>
        <v>10000</v>
      </c>
      <c r="F459" s="90">
        <f t="shared" si="55"/>
        <v>66.666666666666657</v>
      </c>
    </row>
    <row r="460" spans="1:6" x14ac:dyDescent="0.3">
      <c r="A460" s="14">
        <v>3</v>
      </c>
      <c r="B460" s="318" t="s">
        <v>17</v>
      </c>
      <c r="C460" s="320"/>
      <c r="D460" s="90">
        <f t="shared" si="55"/>
        <v>15000</v>
      </c>
      <c r="E460" s="90">
        <f t="shared" si="55"/>
        <v>10000</v>
      </c>
      <c r="F460" s="90">
        <f t="shared" si="55"/>
        <v>66.666666666666657</v>
      </c>
    </row>
    <row r="461" spans="1:6" x14ac:dyDescent="0.3">
      <c r="A461" s="14">
        <v>38</v>
      </c>
      <c r="B461" s="88" t="s">
        <v>141</v>
      </c>
      <c r="C461" s="89"/>
      <c r="D461" s="90">
        <f t="shared" si="55"/>
        <v>15000</v>
      </c>
      <c r="E461" s="90">
        <f t="shared" si="55"/>
        <v>10000</v>
      </c>
      <c r="F461" s="90">
        <f t="shared" si="55"/>
        <v>66.666666666666657</v>
      </c>
    </row>
    <row r="462" spans="1:6" x14ac:dyDescent="0.3">
      <c r="A462" s="23">
        <v>381</v>
      </c>
      <c r="B462" s="100" t="s">
        <v>142</v>
      </c>
      <c r="C462" s="89"/>
      <c r="D462" s="106">
        <v>15000</v>
      </c>
      <c r="E462" s="106">
        <v>10000</v>
      </c>
      <c r="F462" s="25">
        <f>E462/D462*100</f>
        <v>66.666666666666657</v>
      </c>
    </row>
    <row r="463" spans="1:6" x14ac:dyDescent="0.3">
      <c r="A463" s="23"/>
      <c r="B463" s="100"/>
      <c r="C463" s="89"/>
      <c r="D463" s="116"/>
      <c r="E463" s="109"/>
      <c r="F463" s="18"/>
    </row>
    <row r="464" spans="1:6" x14ac:dyDescent="0.3">
      <c r="A464" s="85"/>
      <c r="B464" s="111" t="s">
        <v>304</v>
      </c>
      <c r="C464" s="117"/>
      <c r="D464" s="87">
        <f t="shared" ref="D464:F468" si="56">D465</f>
        <v>90000</v>
      </c>
      <c r="E464" s="87">
        <f t="shared" si="56"/>
        <v>90000</v>
      </c>
      <c r="F464" s="87">
        <f t="shared" si="56"/>
        <v>100</v>
      </c>
    </row>
    <row r="465" spans="1:6" x14ac:dyDescent="0.3">
      <c r="A465" s="14"/>
      <c r="B465" s="88" t="s">
        <v>273</v>
      </c>
      <c r="C465" s="89"/>
      <c r="D465" s="90">
        <f t="shared" si="56"/>
        <v>90000</v>
      </c>
      <c r="E465" s="90">
        <f t="shared" si="56"/>
        <v>90000</v>
      </c>
      <c r="F465" s="90">
        <f t="shared" si="56"/>
        <v>100</v>
      </c>
    </row>
    <row r="466" spans="1:6" x14ac:dyDescent="0.3">
      <c r="A466" s="14"/>
      <c r="B466" s="88" t="s">
        <v>274</v>
      </c>
      <c r="C466" s="89"/>
      <c r="D466" s="90">
        <f t="shared" si="56"/>
        <v>90000</v>
      </c>
      <c r="E466" s="90">
        <f t="shared" si="56"/>
        <v>90000</v>
      </c>
      <c r="F466" s="90">
        <f t="shared" si="56"/>
        <v>100</v>
      </c>
    </row>
    <row r="467" spans="1:6" x14ac:dyDescent="0.3">
      <c r="A467" s="14">
        <v>5</v>
      </c>
      <c r="B467" s="88" t="s">
        <v>23</v>
      </c>
      <c r="C467" s="89"/>
      <c r="D467" s="90">
        <f t="shared" si="56"/>
        <v>90000</v>
      </c>
      <c r="E467" s="90">
        <f t="shared" si="56"/>
        <v>90000</v>
      </c>
      <c r="F467" s="90">
        <f t="shared" si="56"/>
        <v>100</v>
      </c>
    </row>
    <row r="468" spans="1:6" x14ac:dyDescent="0.3">
      <c r="A468" s="14">
        <v>53</v>
      </c>
      <c r="B468" s="88" t="s">
        <v>184</v>
      </c>
      <c r="C468" s="89"/>
      <c r="D468" s="90">
        <f t="shared" si="56"/>
        <v>90000</v>
      </c>
      <c r="E468" s="90">
        <f t="shared" si="56"/>
        <v>90000</v>
      </c>
      <c r="F468" s="90">
        <f t="shared" si="56"/>
        <v>100</v>
      </c>
    </row>
    <row r="469" spans="1:6" x14ac:dyDescent="0.3">
      <c r="A469" s="23">
        <v>532</v>
      </c>
      <c r="B469" s="100" t="s">
        <v>305</v>
      </c>
      <c r="C469" s="101"/>
      <c r="D469" s="106">
        <v>90000</v>
      </c>
      <c r="E469" s="106">
        <v>90000</v>
      </c>
      <c r="F469" s="25">
        <f>E469/D469*100</f>
        <v>100</v>
      </c>
    </row>
    <row r="470" spans="1:6" hidden="1" x14ac:dyDescent="0.3">
      <c r="A470" s="23">
        <v>53212</v>
      </c>
      <c r="B470" s="100" t="s">
        <v>305</v>
      </c>
      <c r="C470" s="89"/>
      <c r="D470" s="106">
        <v>100000</v>
      </c>
      <c r="E470" s="106">
        <f>F470-D470</f>
        <v>-10000</v>
      </c>
      <c r="F470" s="106">
        <v>90000</v>
      </c>
    </row>
    <row r="471" spans="1:6" x14ac:dyDescent="0.3">
      <c r="A471" s="23"/>
      <c r="B471" s="100"/>
      <c r="C471" s="101"/>
      <c r="D471" s="25"/>
      <c r="E471" s="109"/>
      <c r="F471" s="18"/>
    </row>
    <row r="472" spans="1:6" x14ac:dyDescent="0.3">
      <c r="A472" s="118"/>
      <c r="B472" s="341" t="s">
        <v>266</v>
      </c>
      <c r="C472" s="342"/>
      <c r="D472" s="119">
        <f>D474+D554+D606+D705+D845+D872+D891+D913+D928+D943+D951+D1005+D1088+D1118+D1128</f>
        <v>11607475</v>
      </c>
      <c r="E472" s="119">
        <f>E473</f>
        <v>10944141.670000002</v>
      </c>
      <c r="F472" s="119">
        <f t="shared" ref="F472:F480" si="57">E472/D472*100</f>
        <v>94.285291762420357</v>
      </c>
    </row>
    <row r="473" spans="1:6" x14ac:dyDescent="0.3">
      <c r="A473" s="118"/>
      <c r="B473" s="341" t="s">
        <v>306</v>
      </c>
      <c r="C473" s="342"/>
      <c r="D473" s="119">
        <f>D474+D554+D606+D705+D845+D872+D891+D913+D928+D943+D951+D1005+D1088+D1118+D1128</f>
        <v>11607475</v>
      </c>
      <c r="E473" s="119">
        <f>E474+E554+E606+E705+E845+E891+E913+E928+E943+E951+E1005+E1088+E1118+E1128</f>
        <v>10944141.670000002</v>
      </c>
      <c r="F473" s="119">
        <f t="shared" si="57"/>
        <v>94.285291762420357</v>
      </c>
    </row>
    <row r="474" spans="1:6" x14ac:dyDescent="0.3">
      <c r="A474" s="120"/>
      <c r="B474" s="121" t="s">
        <v>307</v>
      </c>
      <c r="C474" s="122"/>
      <c r="D474" s="119">
        <f>D475+D545</f>
        <v>1606225</v>
      </c>
      <c r="E474" s="119">
        <f>E475+E545</f>
        <v>1387344.55</v>
      </c>
      <c r="F474" s="119">
        <f t="shared" si="57"/>
        <v>86.372989462871018</v>
      </c>
    </row>
    <row r="475" spans="1:6" x14ac:dyDescent="0.3">
      <c r="A475" s="120"/>
      <c r="B475" s="121" t="s">
        <v>308</v>
      </c>
      <c r="C475" s="122"/>
      <c r="D475" s="119">
        <f>D478+D529</f>
        <v>1510225</v>
      </c>
      <c r="E475" s="119">
        <f>E476</f>
        <v>1357048.31</v>
      </c>
      <c r="F475" s="119">
        <f t="shared" si="57"/>
        <v>89.857359664950593</v>
      </c>
    </row>
    <row r="476" spans="1:6" x14ac:dyDescent="0.3">
      <c r="A476" s="36"/>
      <c r="B476" s="88" t="s">
        <v>309</v>
      </c>
      <c r="C476" s="89"/>
      <c r="D476" s="90">
        <f>D477+D540</f>
        <v>1510225</v>
      </c>
      <c r="E476" s="90">
        <f>E477+E540</f>
        <v>1357048.31</v>
      </c>
      <c r="F476" s="90">
        <f t="shared" si="57"/>
        <v>89.857359664950593</v>
      </c>
    </row>
    <row r="477" spans="1:6" x14ac:dyDescent="0.3">
      <c r="A477" s="36"/>
      <c r="B477" s="88" t="s">
        <v>274</v>
      </c>
      <c r="C477" s="89"/>
      <c r="D477" s="90">
        <f>D478+D529</f>
        <v>1510225</v>
      </c>
      <c r="E477" s="90">
        <f>E478+E529</f>
        <v>1352148.62</v>
      </c>
      <c r="F477" s="90">
        <f t="shared" si="57"/>
        <v>89.532925226373564</v>
      </c>
    </row>
    <row r="478" spans="1:6" x14ac:dyDescent="0.3">
      <c r="A478" s="14">
        <v>3</v>
      </c>
      <c r="B478" s="318" t="s">
        <v>310</v>
      </c>
      <c r="C478" s="320"/>
      <c r="D478" s="90">
        <f>D479+D489+D525</f>
        <v>1385100</v>
      </c>
      <c r="E478" s="90">
        <f>E479+E489+E525</f>
        <v>1266190.1400000001</v>
      </c>
      <c r="F478" s="90">
        <f t="shared" si="57"/>
        <v>91.415070392029463</v>
      </c>
    </row>
    <row r="479" spans="1:6" x14ac:dyDescent="0.3">
      <c r="A479" s="14">
        <v>31</v>
      </c>
      <c r="B479" s="318" t="s">
        <v>88</v>
      </c>
      <c r="C479" s="320"/>
      <c r="D479" s="90">
        <f>D480+D482+D487</f>
        <v>721500</v>
      </c>
      <c r="E479" s="90">
        <f>E480+E482+E487</f>
        <v>726113.43</v>
      </c>
      <c r="F479" s="90">
        <f t="shared" si="57"/>
        <v>100.63942203742204</v>
      </c>
    </row>
    <row r="480" spans="1:6" x14ac:dyDescent="0.3">
      <c r="A480" s="16">
        <v>311</v>
      </c>
      <c r="B480" s="315" t="s">
        <v>276</v>
      </c>
      <c r="C480" s="317"/>
      <c r="D480" s="17">
        <v>600000</v>
      </c>
      <c r="E480" s="17">
        <v>599151.5</v>
      </c>
      <c r="F480" s="25">
        <f t="shared" si="57"/>
        <v>99.858583333333328</v>
      </c>
    </row>
    <row r="481" spans="1:6" hidden="1" x14ac:dyDescent="0.3">
      <c r="A481" s="16">
        <v>31111</v>
      </c>
      <c r="B481" s="315" t="s">
        <v>311</v>
      </c>
      <c r="C481" s="317"/>
      <c r="D481" s="17">
        <v>570000</v>
      </c>
      <c r="E481" s="17">
        <f t="shared" ref="E481" si="58">F481-D481</f>
        <v>30000</v>
      </c>
      <c r="F481" s="17">
        <v>600000</v>
      </c>
    </row>
    <row r="482" spans="1:6" x14ac:dyDescent="0.3">
      <c r="A482" s="16">
        <v>312</v>
      </c>
      <c r="B482" s="104" t="s">
        <v>91</v>
      </c>
      <c r="C482" s="105"/>
      <c r="D482" s="17">
        <f>D483+D484+D485+D486</f>
        <v>66500</v>
      </c>
      <c r="E482" s="17">
        <v>49006.9</v>
      </c>
      <c r="F482" s="25">
        <f>E482/D482*100</f>
        <v>73.694586466165418</v>
      </c>
    </row>
    <row r="483" spans="1:6" hidden="1" x14ac:dyDescent="0.3">
      <c r="A483" s="16">
        <v>31212</v>
      </c>
      <c r="B483" s="104" t="s">
        <v>312</v>
      </c>
      <c r="C483" s="123"/>
      <c r="D483" s="17">
        <v>35000</v>
      </c>
      <c r="E483" s="17">
        <f t="shared" ref="E483:E485" si="59">F483-D483</f>
        <v>0</v>
      </c>
      <c r="F483" s="17">
        <v>35000</v>
      </c>
    </row>
    <row r="484" spans="1:6" hidden="1" x14ac:dyDescent="0.3">
      <c r="A484" s="16">
        <v>31215</v>
      </c>
      <c r="B484" s="104" t="s">
        <v>277</v>
      </c>
      <c r="C484" s="105">
        <v>23171</v>
      </c>
      <c r="D484" s="17">
        <v>7000</v>
      </c>
      <c r="E484" s="17">
        <f t="shared" si="59"/>
        <v>0</v>
      </c>
      <c r="F484" s="17">
        <v>7000</v>
      </c>
    </row>
    <row r="485" spans="1:6" hidden="1" x14ac:dyDescent="0.3">
      <c r="A485" s="16">
        <v>31216</v>
      </c>
      <c r="B485" s="315" t="s">
        <v>313</v>
      </c>
      <c r="C485" s="317"/>
      <c r="D485" s="17">
        <v>14000</v>
      </c>
      <c r="E485" s="17">
        <f t="shared" si="59"/>
        <v>0</v>
      </c>
      <c r="F485" s="17">
        <v>14000</v>
      </c>
    </row>
    <row r="486" spans="1:6" hidden="1" x14ac:dyDescent="0.3">
      <c r="A486" s="16">
        <v>31219</v>
      </c>
      <c r="B486" s="104" t="s">
        <v>314</v>
      </c>
      <c r="C486" s="105">
        <v>23171</v>
      </c>
      <c r="D486" s="17">
        <v>10500</v>
      </c>
      <c r="E486" s="17">
        <f>F486-D486</f>
        <v>0</v>
      </c>
      <c r="F486" s="17">
        <v>10500</v>
      </c>
    </row>
    <row r="487" spans="1:6" x14ac:dyDescent="0.3">
      <c r="A487" s="16">
        <v>313</v>
      </c>
      <c r="B487" s="315" t="s">
        <v>92</v>
      </c>
      <c r="C487" s="317"/>
      <c r="D487" s="17">
        <f>D488</f>
        <v>55000</v>
      </c>
      <c r="E487" s="17">
        <v>77955.03</v>
      </c>
      <c r="F487" s="25">
        <f>E487/D487*100</f>
        <v>141.73641818181818</v>
      </c>
    </row>
    <row r="488" spans="1:6" hidden="1" x14ac:dyDescent="0.3">
      <c r="A488" s="16">
        <v>31321</v>
      </c>
      <c r="B488" s="315" t="s">
        <v>278</v>
      </c>
      <c r="C488" s="317"/>
      <c r="D488" s="17">
        <v>55000</v>
      </c>
      <c r="E488" s="17">
        <f>F488-D488</f>
        <v>0</v>
      </c>
      <c r="F488" s="17">
        <v>55000</v>
      </c>
    </row>
    <row r="489" spans="1:6" x14ac:dyDescent="0.3">
      <c r="A489" s="14">
        <v>32</v>
      </c>
      <c r="B489" s="318" t="s">
        <v>95</v>
      </c>
      <c r="C489" s="320"/>
      <c r="D489" s="15">
        <f>D490+D496+D505+D517</f>
        <v>651600</v>
      </c>
      <c r="E489" s="15">
        <f>E490+E505+E517+E496</f>
        <v>524416.38</v>
      </c>
      <c r="F489" s="90">
        <f>E489/D489*100</f>
        <v>80.481335174953955</v>
      </c>
    </row>
    <row r="490" spans="1:6" x14ac:dyDescent="0.3">
      <c r="A490" s="16">
        <v>321</v>
      </c>
      <c r="B490" s="315" t="s">
        <v>96</v>
      </c>
      <c r="C490" s="317"/>
      <c r="D490" s="17">
        <v>66100</v>
      </c>
      <c r="E490" s="17">
        <v>63148.02</v>
      </c>
      <c r="F490" s="25">
        <f>E490/D490*100</f>
        <v>95.534069591527981</v>
      </c>
    </row>
    <row r="491" spans="1:6" hidden="1" x14ac:dyDescent="0.3">
      <c r="A491" s="16">
        <v>32111</v>
      </c>
      <c r="B491" s="315" t="s">
        <v>315</v>
      </c>
      <c r="C491" s="317"/>
      <c r="D491" s="17">
        <v>2000</v>
      </c>
      <c r="E491" s="17">
        <f t="shared" ref="E491:E494" si="60">F491-D491</f>
        <v>0</v>
      </c>
      <c r="F491" s="17">
        <v>2000</v>
      </c>
    </row>
    <row r="492" spans="1:6" hidden="1" x14ac:dyDescent="0.3">
      <c r="A492" s="16">
        <v>32115</v>
      </c>
      <c r="B492" s="104" t="s">
        <v>316</v>
      </c>
      <c r="C492" s="105">
        <v>23211</v>
      </c>
      <c r="D492" s="17">
        <v>3000</v>
      </c>
      <c r="E492" s="17">
        <f t="shared" si="60"/>
        <v>-1000</v>
      </c>
      <c r="F492" s="17">
        <v>2000</v>
      </c>
    </row>
    <row r="493" spans="1:6" hidden="1" x14ac:dyDescent="0.3">
      <c r="A493" s="16">
        <v>32121</v>
      </c>
      <c r="B493" s="104" t="s">
        <v>317</v>
      </c>
      <c r="C493" s="105">
        <v>23212</v>
      </c>
      <c r="D493" s="17">
        <v>59200</v>
      </c>
      <c r="E493" s="17">
        <f t="shared" si="60"/>
        <v>-9200</v>
      </c>
      <c r="F493" s="17">
        <v>50000</v>
      </c>
    </row>
    <row r="494" spans="1:6" hidden="1" x14ac:dyDescent="0.3">
      <c r="A494" s="16">
        <v>32131</v>
      </c>
      <c r="B494" s="104" t="s">
        <v>318</v>
      </c>
      <c r="C494" s="105">
        <v>23213</v>
      </c>
      <c r="D494" s="17">
        <v>6000</v>
      </c>
      <c r="E494" s="17">
        <f t="shared" si="60"/>
        <v>-900</v>
      </c>
      <c r="F494" s="17">
        <v>5100</v>
      </c>
    </row>
    <row r="495" spans="1:6" hidden="1" x14ac:dyDescent="0.3">
      <c r="A495" s="16">
        <v>32141</v>
      </c>
      <c r="B495" s="104" t="s">
        <v>319</v>
      </c>
      <c r="C495" s="105"/>
      <c r="D495" s="17">
        <v>5000</v>
      </c>
      <c r="E495" s="17">
        <f>F495-D495</f>
        <v>2000</v>
      </c>
      <c r="F495" s="17">
        <v>7000</v>
      </c>
    </row>
    <row r="496" spans="1:6" x14ac:dyDescent="0.3">
      <c r="A496" s="16">
        <v>322</v>
      </c>
      <c r="B496" s="315" t="s">
        <v>101</v>
      </c>
      <c r="C496" s="317"/>
      <c r="D496" s="17">
        <v>173000</v>
      </c>
      <c r="E496" s="17">
        <v>112938.54</v>
      </c>
      <c r="F496" s="25">
        <f>E496/D496*100</f>
        <v>65.282393063583811</v>
      </c>
    </row>
    <row r="497" spans="1:6" hidden="1" x14ac:dyDescent="0.3">
      <c r="A497" s="16">
        <v>32211</v>
      </c>
      <c r="B497" s="315" t="s">
        <v>320</v>
      </c>
      <c r="C497" s="317"/>
      <c r="D497" s="17">
        <v>15000</v>
      </c>
      <c r="E497" s="17">
        <f t="shared" ref="E497:E503" si="61">F497-D497</f>
        <v>2000</v>
      </c>
      <c r="F497" s="17">
        <v>17000</v>
      </c>
    </row>
    <row r="498" spans="1:6" hidden="1" x14ac:dyDescent="0.3">
      <c r="A498" s="16">
        <v>32212</v>
      </c>
      <c r="B498" s="315" t="s">
        <v>321</v>
      </c>
      <c r="C498" s="317"/>
      <c r="D498" s="17">
        <v>3000</v>
      </c>
      <c r="E498" s="17">
        <f t="shared" si="61"/>
        <v>0</v>
      </c>
      <c r="F498" s="17">
        <v>3000</v>
      </c>
    </row>
    <row r="499" spans="1:6" hidden="1" x14ac:dyDescent="0.3">
      <c r="A499" s="16">
        <v>32214</v>
      </c>
      <c r="B499" s="315" t="s">
        <v>322</v>
      </c>
      <c r="C499" s="317"/>
      <c r="D499" s="17">
        <v>2000</v>
      </c>
      <c r="E499" s="17">
        <f t="shared" si="61"/>
        <v>0</v>
      </c>
      <c r="F499" s="17">
        <v>2000</v>
      </c>
    </row>
    <row r="500" spans="1:6" hidden="1" x14ac:dyDescent="0.3">
      <c r="A500" s="16">
        <v>32219</v>
      </c>
      <c r="B500" s="104" t="s">
        <v>323</v>
      </c>
      <c r="C500" s="105"/>
      <c r="D500" s="17">
        <v>6000</v>
      </c>
      <c r="E500" s="17">
        <f t="shared" si="61"/>
        <v>10000</v>
      </c>
      <c r="F500" s="17">
        <v>16000</v>
      </c>
    </row>
    <row r="501" spans="1:6" hidden="1" x14ac:dyDescent="0.3">
      <c r="A501" s="23">
        <v>32271</v>
      </c>
      <c r="B501" s="100" t="s">
        <v>107</v>
      </c>
      <c r="C501" s="101">
        <v>23227</v>
      </c>
      <c r="D501" s="25">
        <v>5000</v>
      </c>
      <c r="E501" s="25">
        <f t="shared" si="61"/>
        <v>0</v>
      </c>
      <c r="F501" s="25">
        <v>5000</v>
      </c>
    </row>
    <row r="502" spans="1:6" hidden="1" x14ac:dyDescent="0.3">
      <c r="A502" s="23">
        <v>32231</v>
      </c>
      <c r="B502" s="100" t="s">
        <v>324</v>
      </c>
      <c r="C502" s="101">
        <v>23223</v>
      </c>
      <c r="D502" s="25">
        <v>30000</v>
      </c>
      <c r="E502" s="25">
        <f t="shared" si="61"/>
        <v>30000</v>
      </c>
      <c r="F502" s="25">
        <v>60000</v>
      </c>
    </row>
    <row r="503" spans="1:6" hidden="1" x14ac:dyDescent="0.3">
      <c r="A503" s="23">
        <v>32233</v>
      </c>
      <c r="B503" s="100" t="s">
        <v>325</v>
      </c>
      <c r="C503" s="101">
        <v>232231</v>
      </c>
      <c r="D503" s="25">
        <v>40000</v>
      </c>
      <c r="E503" s="25">
        <f t="shared" si="61"/>
        <v>10000</v>
      </c>
      <c r="F503" s="25">
        <v>50000</v>
      </c>
    </row>
    <row r="504" spans="1:6" hidden="1" x14ac:dyDescent="0.3">
      <c r="A504" s="23">
        <v>32251</v>
      </c>
      <c r="B504" s="100" t="s">
        <v>326</v>
      </c>
      <c r="C504" s="101"/>
      <c r="D504" s="25">
        <v>20000</v>
      </c>
      <c r="E504" s="25">
        <f>F504-D504</f>
        <v>0</v>
      </c>
      <c r="F504" s="25">
        <v>20000</v>
      </c>
    </row>
    <row r="505" spans="1:6" x14ac:dyDescent="0.3">
      <c r="A505" s="16">
        <v>323</v>
      </c>
      <c r="B505" s="104" t="s">
        <v>108</v>
      </c>
      <c r="C505" s="105"/>
      <c r="D505" s="17">
        <v>342500</v>
      </c>
      <c r="E505" s="17">
        <v>335658.6</v>
      </c>
      <c r="F505" s="25">
        <f>E505/D505*100</f>
        <v>98.002510948905098</v>
      </c>
    </row>
    <row r="506" spans="1:6" hidden="1" x14ac:dyDescent="0.3">
      <c r="A506" s="16">
        <v>32311</v>
      </c>
      <c r="B506" s="104" t="s">
        <v>327</v>
      </c>
      <c r="C506" s="105">
        <v>23231</v>
      </c>
      <c r="D506" s="17">
        <v>18000</v>
      </c>
      <c r="E506" s="17">
        <f t="shared" ref="E506:E515" si="62">F506-D506</f>
        <v>2000</v>
      </c>
      <c r="F506" s="17">
        <v>20000</v>
      </c>
    </row>
    <row r="507" spans="1:6" hidden="1" x14ac:dyDescent="0.3">
      <c r="A507" s="16">
        <v>32313</v>
      </c>
      <c r="B507" s="104" t="s">
        <v>328</v>
      </c>
      <c r="C507" s="105">
        <v>23231</v>
      </c>
      <c r="D507" s="17">
        <v>12000</v>
      </c>
      <c r="E507" s="17">
        <f t="shared" si="62"/>
        <v>14000</v>
      </c>
      <c r="F507" s="17">
        <v>26000</v>
      </c>
    </row>
    <row r="508" spans="1:6" hidden="1" x14ac:dyDescent="0.3">
      <c r="A508" s="16">
        <v>32321</v>
      </c>
      <c r="B508" s="104" t="s">
        <v>329</v>
      </c>
      <c r="C508" s="105"/>
      <c r="D508" s="17">
        <v>60000</v>
      </c>
      <c r="E508" s="17">
        <f t="shared" si="62"/>
        <v>10000</v>
      </c>
      <c r="F508" s="17">
        <v>70000</v>
      </c>
    </row>
    <row r="509" spans="1:6" hidden="1" x14ac:dyDescent="0.3">
      <c r="A509" s="16">
        <v>32322</v>
      </c>
      <c r="B509" s="104" t="s">
        <v>330</v>
      </c>
      <c r="C509" s="105"/>
      <c r="D509" s="17">
        <v>20000</v>
      </c>
      <c r="E509" s="17">
        <f t="shared" si="62"/>
        <v>15000</v>
      </c>
      <c r="F509" s="17">
        <v>35000</v>
      </c>
    </row>
    <row r="510" spans="1:6" hidden="1" x14ac:dyDescent="0.3">
      <c r="A510" s="16">
        <v>32341</v>
      </c>
      <c r="B510" s="104" t="s">
        <v>218</v>
      </c>
      <c r="C510" s="105">
        <v>232341</v>
      </c>
      <c r="D510" s="17">
        <v>15000</v>
      </c>
      <c r="E510" s="17">
        <f t="shared" si="62"/>
        <v>0</v>
      </c>
      <c r="F510" s="17">
        <v>15000</v>
      </c>
    </row>
    <row r="511" spans="1:6" hidden="1" x14ac:dyDescent="0.3">
      <c r="A511" s="16">
        <v>323440</v>
      </c>
      <c r="B511" s="104" t="s">
        <v>331</v>
      </c>
      <c r="C511" s="105">
        <v>232344</v>
      </c>
      <c r="D511" s="17">
        <v>65000</v>
      </c>
      <c r="E511" s="17">
        <f t="shared" si="62"/>
        <v>5000</v>
      </c>
      <c r="F511" s="17">
        <v>70000</v>
      </c>
    </row>
    <row r="512" spans="1:6" hidden="1" x14ac:dyDescent="0.3">
      <c r="A512" s="16">
        <v>323444</v>
      </c>
      <c r="B512" s="104" t="s">
        <v>332</v>
      </c>
      <c r="C512" s="105">
        <v>232344</v>
      </c>
      <c r="D512" s="17">
        <v>4000</v>
      </c>
      <c r="E512" s="17">
        <f t="shared" si="62"/>
        <v>0</v>
      </c>
      <c r="F512" s="17">
        <v>4000</v>
      </c>
    </row>
    <row r="513" spans="1:6" hidden="1" x14ac:dyDescent="0.3">
      <c r="A513" s="16">
        <v>32361</v>
      </c>
      <c r="B513" s="104" t="s">
        <v>333</v>
      </c>
      <c r="C513" s="105"/>
      <c r="D513" s="17">
        <v>11500</v>
      </c>
      <c r="E513" s="17">
        <f t="shared" si="62"/>
        <v>0</v>
      </c>
      <c r="F513" s="17">
        <v>11500</v>
      </c>
    </row>
    <row r="514" spans="1:6" hidden="1" x14ac:dyDescent="0.3">
      <c r="A514" s="16">
        <v>32389</v>
      </c>
      <c r="B514" s="104" t="s">
        <v>334</v>
      </c>
      <c r="C514" s="105">
        <v>23238</v>
      </c>
      <c r="D514" s="17">
        <v>60000</v>
      </c>
      <c r="E514" s="17">
        <f t="shared" si="62"/>
        <v>0</v>
      </c>
      <c r="F514" s="17">
        <v>60000</v>
      </c>
    </row>
    <row r="515" spans="1:6" hidden="1" x14ac:dyDescent="0.3">
      <c r="A515" s="16">
        <v>32395</v>
      </c>
      <c r="B515" s="104" t="s">
        <v>335</v>
      </c>
      <c r="C515" s="105">
        <v>232391</v>
      </c>
      <c r="D515" s="17">
        <v>2000</v>
      </c>
      <c r="E515" s="17">
        <f t="shared" si="62"/>
        <v>-1000</v>
      </c>
      <c r="F515" s="17">
        <v>1000</v>
      </c>
    </row>
    <row r="516" spans="1:6" hidden="1" x14ac:dyDescent="0.3">
      <c r="A516" s="16">
        <v>32399</v>
      </c>
      <c r="B516" s="104" t="s">
        <v>336</v>
      </c>
      <c r="C516" s="105">
        <v>232391</v>
      </c>
      <c r="D516" s="17">
        <v>30000</v>
      </c>
      <c r="E516" s="17">
        <f>F516-D516</f>
        <v>0</v>
      </c>
      <c r="F516" s="17">
        <v>30000</v>
      </c>
    </row>
    <row r="517" spans="1:6" x14ac:dyDescent="0.3">
      <c r="A517" s="16">
        <v>329</v>
      </c>
      <c r="B517" s="104" t="s">
        <v>117</v>
      </c>
      <c r="C517" s="105"/>
      <c r="D517" s="17">
        <v>70000</v>
      </c>
      <c r="E517" s="17">
        <v>12671.22</v>
      </c>
      <c r="F517" s="25">
        <f>E517/D517*100</f>
        <v>18.101742857142856</v>
      </c>
    </row>
    <row r="518" spans="1:6" hidden="1" x14ac:dyDescent="0.3">
      <c r="A518" s="16">
        <v>32922</v>
      </c>
      <c r="B518" s="104" t="s">
        <v>337</v>
      </c>
      <c r="C518" s="123"/>
      <c r="D518" s="17">
        <v>10000</v>
      </c>
      <c r="E518" s="17">
        <f t="shared" ref="E518:E523" si="63">F518-D518</f>
        <v>0</v>
      </c>
      <c r="F518" s="17">
        <v>10000</v>
      </c>
    </row>
    <row r="519" spans="1:6" hidden="1" x14ac:dyDescent="0.3">
      <c r="A519" s="16">
        <v>32923</v>
      </c>
      <c r="B519" s="104" t="s">
        <v>338</v>
      </c>
      <c r="C519" s="123"/>
      <c r="D519" s="17">
        <v>1000</v>
      </c>
      <c r="E519" s="17">
        <f t="shared" si="63"/>
        <v>0</v>
      </c>
      <c r="F519" s="17">
        <v>1000</v>
      </c>
    </row>
    <row r="520" spans="1:6" hidden="1" x14ac:dyDescent="0.3">
      <c r="A520" s="16">
        <v>32951</v>
      </c>
      <c r="B520" s="104" t="s">
        <v>68</v>
      </c>
      <c r="C520" s="105">
        <v>232950</v>
      </c>
      <c r="D520" s="17">
        <v>1000</v>
      </c>
      <c r="E520" s="17">
        <f t="shared" si="63"/>
        <v>0</v>
      </c>
      <c r="F520" s="17">
        <v>1000</v>
      </c>
    </row>
    <row r="521" spans="1:6" hidden="1" x14ac:dyDescent="0.3">
      <c r="A521" s="16">
        <v>32952</v>
      </c>
      <c r="B521" s="104" t="s">
        <v>339</v>
      </c>
      <c r="C521" s="105">
        <v>232951</v>
      </c>
      <c r="D521" s="17">
        <v>5000</v>
      </c>
      <c r="E521" s="17">
        <f t="shared" si="63"/>
        <v>0</v>
      </c>
      <c r="F521" s="17">
        <v>5000</v>
      </c>
    </row>
    <row r="522" spans="1:6" hidden="1" x14ac:dyDescent="0.3">
      <c r="A522" s="23">
        <v>32953</v>
      </c>
      <c r="B522" s="100" t="s">
        <v>340</v>
      </c>
      <c r="C522" s="101">
        <v>232953</v>
      </c>
      <c r="D522" s="25">
        <v>7000</v>
      </c>
      <c r="E522" s="25">
        <f t="shared" si="63"/>
        <v>0</v>
      </c>
      <c r="F522" s="25">
        <v>7000</v>
      </c>
    </row>
    <row r="523" spans="1:6" hidden="1" x14ac:dyDescent="0.3">
      <c r="A523" s="23">
        <v>32959</v>
      </c>
      <c r="B523" s="100" t="s">
        <v>71</v>
      </c>
      <c r="C523" s="101">
        <v>232954</v>
      </c>
      <c r="D523" s="25">
        <v>9000</v>
      </c>
      <c r="E523" s="25">
        <f t="shared" si="63"/>
        <v>0</v>
      </c>
      <c r="F523" s="25">
        <v>9000</v>
      </c>
    </row>
    <row r="524" spans="1:6" hidden="1" x14ac:dyDescent="0.3">
      <c r="A524" s="23">
        <v>329991</v>
      </c>
      <c r="B524" s="100" t="s">
        <v>341</v>
      </c>
      <c r="C524" s="101"/>
      <c r="D524" s="25">
        <v>1000</v>
      </c>
      <c r="E524" s="25">
        <f>F524-D524</f>
        <v>0</v>
      </c>
      <c r="F524" s="25">
        <v>1000</v>
      </c>
    </row>
    <row r="525" spans="1:6" x14ac:dyDescent="0.3">
      <c r="A525" s="14">
        <v>34</v>
      </c>
      <c r="B525" s="318" t="s">
        <v>122</v>
      </c>
      <c r="C525" s="320"/>
      <c r="D525" s="24">
        <f>D526</f>
        <v>12000</v>
      </c>
      <c r="E525" s="24">
        <f t="shared" ref="E525:F525" si="64">E526</f>
        <v>15660.33</v>
      </c>
      <c r="F525" s="24">
        <f t="shared" si="64"/>
        <v>130.50274999999999</v>
      </c>
    </row>
    <row r="526" spans="1:6" x14ac:dyDescent="0.3">
      <c r="A526" s="23">
        <v>343</v>
      </c>
      <c r="B526" s="333" t="s">
        <v>123</v>
      </c>
      <c r="C526" s="334"/>
      <c r="D526" s="106">
        <v>12000</v>
      </c>
      <c r="E526" s="25">
        <v>15660.33</v>
      </c>
      <c r="F526" s="25">
        <f>E526/D526*100</f>
        <v>130.50274999999999</v>
      </c>
    </row>
    <row r="527" spans="1:6" hidden="1" x14ac:dyDescent="0.3">
      <c r="A527" s="23">
        <v>34311</v>
      </c>
      <c r="B527" s="333" t="s">
        <v>342</v>
      </c>
      <c r="C527" s="334"/>
      <c r="D527" s="25">
        <v>12000</v>
      </c>
      <c r="E527" s="25">
        <f t="shared" ref="E527" si="65">F527-D527</f>
        <v>-2000</v>
      </c>
      <c r="F527" s="25">
        <v>10000</v>
      </c>
    </row>
    <row r="528" spans="1:6" hidden="1" x14ac:dyDescent="0.3">
      <c r="A528" s="23">
        <v>34312</v>
      </c>
      <c r="B528" s="100" t="s">
        <v>343</v>
      </c>
      <c r="C528" s="101">
        <v>23431</v>
      </c>
      <c r="D528" s="25">
        <v>1800</v>
      </c>
      <c r="E528" s="25">
        <f>F528-D528</f>
        <v>200</v>
      </c>
      <c r="F528" s="25">
        <v>2000</v>
      </c>
    </row>
    <row r="529" spans="1:6" x14ac:dyDescent="0.3">
      <c r="A529" s="14">
        <v>4</v>
      </c>
      <c r="B529" s="318" t="s">
        <v>18</v>
      </c>
      <c r="C529" s="320"/>
      <c r="D529" s="24">
        <f>D530+D533</f>
        <v>125125</v>
      </c>
      <c r="E529" s="24">
        <f t="shared" ref="E529" si="66">E530+E533</f>
        <v>85958.48000000001</v>
      </c>
      <c r="F529" s="90">
        <f>E529/D529*100</f>
        <v>68.698085914085922</v>
      </c>
    </row>
    <row r="530" spans="1:6" x14ac:dyDescent="0.3">
      <c r="A530" s="14">
        <v>41</v>
      </c>
      <c r="B530" s="88" t="s">
        <v>344</v>
      </c>
      <c r="C530" s="89"/>
      <c r="D530" s="24">
        <f>D531</f>
        <v>20000</v>
      </c>
      <c r="E530" s="24">
        <f t="shared" ref="E530:F530" si="67">E531</f>
        <v>0</v>
      </c>
      <c r="F530" s="24">
        <f t="shared" si="67"/>
        <v>0</v>
      </c>
    </row>
    <row r="531" spans="1:6" x14ac:dyDescent="0.3">
      <c r="A531" s="23">
        <v>411</v>
      </c>
      <c r="B531" s="100" t="s">
        <v>345</v>
      </c>
      <c r="C531" s="101"/>
      <c r="D531" s="106">
        <f>D532</f>
        <v>20000</v>
      </c>
      <c r="E531" s="106">
        <v>0</v>
      </c>
      <c r="F531" s="25">
        <f>E531/D531*100</f>
        <v>0</v>
      </c>
    </row>
    <row r="532" spans="1:6" hidden="1" x14ac:dyDescent="0.3">
      <c r="A532" s="23">
        <v>41112</v>
      </c>
      <c r="B532" s="100" t="s">
        <v>346</v>
      </c>
      <c r="C532" s="101"/>
      <c r="D532" s="106">
        <v>20000</v>
      </c>
      <c r="E532" s="106">
        <f>F532-D532</f>
        <v>0</v>
      </c>
      <c r="F532" s="106">
        <v>20000</v>
      </c>
    </row>
    <row r="533" spans="1:6" x14ac:dyDescent="0.3">
      <c r="A533" s="14">
        <v>42</v>
      </c>
      <c r="B533" s="318" t="s">
        <v>183</v>
      </c>
      <c r="C533" s="320"/>
      <c r="D533" s="24">
        <f>D534+D538</f>
        <v>105125</v>
      </c>
      <c r="E533" s="24">
        <f>E534+E538</f>
        <v>85958.48000000001</v>
      </c>
      <c r="F533" s="90">
        <f>E533/D533*100</f>
        <v>81.767876337693238</v>
      </c>
    </row>
    <row r="534" spans="1:6" x14ac:dyDescent="0.3">
      <c r="A534" s="23">
        <v>422</v>
      </c>
      <c r="B534" s="333" t="s">
        <v>155</v>
      </c>
      <c r="C534" s="334"/>
      <c r="D534" s="106">
        <v>74000</v>
      </c>
      <c r="E534" s="124">
        <v>54833.48</v>
      </c>
      <c r="F534" s="25">
        <f>E534/D534*100</f>
        <v>74.099297297297312</v>
      </c>
    </row>
    <row r="535" spans="1:6" hidden="1" x14ac:dyDescent="0.3">
      <c r="A535" s="23">
        <v>42211</v>
      </c>
      <c r="B535" s="333" t="s">
        <v>347</v>
      </c>
      <c r="C535" s="345"/>
      <c r="D535" s="25">
        <v>25000</v>
      </c>
      <c r="E535" s="124">
        <f t="shared" ref="E535:E536" si="68">F535-D535</f>
        <v>-23000</v>
      </c>
      <c r="F535" s="25">
        <v>2000</v>
      </c>
    </row>
    <row r="536" spans="1:6" hidden="1" x14ac:dyDescent="0.3">
      <c r="A536" s="23">
        <v>42212</v>
      </c>
      <c r="B536" s="100" t="s">
        <v>348</v>
      </c>
      <c r="C536" s="125">
        <v>24221</v>
      </c>
      <c r="D536" s="124">
        <v>5000</v>
      </c>
      <c r="E536" s="124">
        <f t="shared" si="68"/>
        <v>-1000</v>
      </c>
      <c r="F536" s="124">
        <v>4000</v>
      </c>
    </row>
    <row r="537" spans="1:6" hidden="1" x14ac:dyDescent="0.3">
      <c r="A537" s="23">
        <v>42273</v>
      </c>
      <c r="B537" s="100" t="s">
        <v>349</v>
      </c>
      <c r="C537" s="101">
        <v>24227</v>
      </c>
      <c r="D537" s="124">
        <v>50000</v>
      </c>
      <c r="E537" s="124">
        <f>F537-D537</f>
        <v>0</v>
      </c>
      <c r="F537" s="124">
        <v>50000</v>
      </c>
    </row>
    <row r="538" spans="1:6" x14ac:dyDescent="0.3">
      <c r="A538" s="23">
        <v>426</v>
      </c>
      <c r="B538" s="100" t="s">
        <v>350</v>
      </c>
      <c r="C538" s="101"/>
      <c r="D538" s="124">
        <v>31125</v>
      </c>
      <c r="E538" s="25">
        <v>31125</v>
      </c>
      <c r="F538" s="25">
        <f>E538/D538*100</f>
        <v>100</v>
      </c>
    </row>
    <row r="539" spans="1:6" hidden="1" x14ac:dyDescent="0.3">
      <c r="A539" s="23">
        <v>42621</v>
      </c>
      <c r="B539" s="100" t="s">
        <v>351</v>
      </c>
      <c r="C539" s="101"/>
      <c r="D539" s="124">
        <v>0</v>
      </c>
      <c r="E539" s="25">
        <f>F539-D539</f>
        <v>0</v>
      </c>
      <c r="F539" s="124">
        <v>0</v>
      </c>
    </row>
    <row r="540" spans="1:6" x14ac:dyDescent="0.3">
      <c r="A540" s="14"/>
      <c r="B540" s="88" t="s">
        <v>352</v>
      </c>
      <c r="C540" s="89"/>
      <c r="D540" s="126">
        <f t="shared" ref="D540:F542" si="69">D541</f>
        <v>0</v>
      </c>
      <c r="E540" s="127">
        <f t="shared" si="69"/>
        <v>4899.6899999999996</v>
      </c>
      <c r="F540" s="126">
        <f t="shared" si="69"/>
        <v>0</v>
      </c>
    </row>
    <row r="541" spans="1:6" x14ac:dyDescent="0.3">
      <c r="A541" s="14">
        <v>3</v>
      </c>
      <c r="B541" s="88" t="s">
        <v>17</v>
      </c>
      <c r="C541" s="89"/>
      <c r="D541" s="126">
        <f t="shared" si="69"/>
        <v>0</v>
      </c>
      <c r="E541" s="127">
        <f t="shared" si="69"/>
        <v>4899.6899999999996</v>
      </c>
      <c r="F541" s="126">
        <f t="shared" si="69"/>
        <v>0</v>
      </c>
    </row>
    <row r="542" spans="1:6" x14ac:dyDescent="0.3">
      <c r="A542" s="14">
        <v>31</v>
      </c>
      <c r="B542" s="88" t="s">
        <v>88</v>
      </c>
      <c r="C542" s="89"/>
      <c r="D542" s="126">
        <f t="shared" si="69"/>
        <v>0</v>
      </c>
      <c r="E542" s="127">
        <f t="shared" si="69"/>
        <v>4899.6899999999996</v>
      </c>
      <c r="F542" s="126">
        <f t="shared" si="69"/>
        <v>0</v>
      </c>
    </row>
    <row r="543" spans="1:6" x14ac:dyDescent="0.3">
      <c r="A543" s="23">
        <v>313</v>
      </c>
      <c r="B543" s="100" t="s">
        <v>92</v>
      </c>
      <c r="C543" s="101"/>
      <c r="D543" s="124">
        <v>0</v>
      </c>
      <c r="E543" s="128">
        <v>4899.6899999999996</v>
      </c>
      <c r="F543" s="25">
        <v>0</v>
      </c>
    </row>
    <row r="544" spans="1:6" x14ac:dyDescent="0.3">
      <c r="A544" s="23"/>
      <c r="B544" s="100"/>
      <c r="C544" s="101"/>
      <c r="D544" s="124"/>
      <c r="E544" s="40"/>
      <c r="F544" s="18"/>
    </row>
    <row r="545" spans="1:6" x14ac:dyDescent="0.3">
      <c r="A545" s="118"/>
      <c r="B545" s="341" t="s">
        <v>353</v>
      </c>
      <c r="C545" s="346"/>
      <c r="D545" s="129">
        <f>D546</f>
        <v>96000</v>
      </c>
      <c r="E545" s="129">
        <f t="shared" ref="E545" si="70">E546</f>
        <v>30296.240000000002</v>
      </c>
      <c r="F545" s="119">
        <f>E545/D545*100</f>
        <v>31.558583333333335</v>
      </c>
    </row>
    <row r="546" spans="1:6" x14ac:dyDescent="0.3">
      <c r="A546" s="14"/>
      <c r="B546" s="88" t="s">
        <v>309</v>
      </c>
      <c r="C546" s="130"/>
      <c r="D546" s="24">
        <f t="shared" ref="D546:F548" si="71">D547</f>
        <v>96000</v>
      </c>
      <c r="E546" s="24">
        <f t="shared" si="71"/>
        <v>30296.240000000002</v>
      </c>
      <c r="F546" s="24">
        <f t="shared" si="71"/>
        <v>50.358661654135332</v>
      </c>
    </row>
    <row r="547" spans="1:6" x14ac:dyDescent="0.3">
      <c r="A547" s="14"/>
      <c r="B547" s="88" t="s">
        <v>352</v>
      </c>
      <c r="C547" s="131"/>
      <c r="D547" s="24">
        <f t="shared" si="71"/>
        <v>96000</v>
      </c>
      <c r="E547" s="24">
        <f t="shared" si="71"/>
        <v>30296.240000000002</v>
      </c>
      <c r="F547" s="24">
        <f t="shared" si="71"/>
        <v>50.358661654135332</v>
      </c>
    </row>
    <row r="548" spans="1:6" x14ac:dyDescent="0.3">
      <c r="A548" s="14">
        <v>3</v>
      </c>
      <c r="B548" s="318" t="s">
        <v>310</v>
      </c>
      <c r="C548" s="317"/>
      <c r="D548" s="24">
        <f>D549</f>
        <v>96000</v>
      </c>
      <c r="E548" s="24">
        <f t="shared" si="71"/>
        <v>30296.240000000002</v>
      </c>
      <c r="F548" s="24">
        <f t="shared" si="71"/>
        <v>50.358661654135332</v>
      </c>
    </row>
    <row r="549" spans="1:6" x14ac:dyDescent="0.3">
      <c r="A549" s="14">
        <v>31</v>
      </c>
      <c r="B549" s="318" t="s">
        <v>88</v>
      </c>
      <c r="C549" s="317"/>
      <c r="D549" s="24">
        <f>D551+D550</f>
        <v>96000</v>
      </c>
      <c r="E549" s="24">
        <f>E550+E551+E552</f>
        <v>30296.240000000002</v>
      </c>
      <c r="F549" s="24">
        <f t="shared" ref="F549" si="72">F551+F550</f>
        <v>50.358661654135332</v>
      </c>
    </row>
    <row r="550" spans="1:6" x14ac:dyDescent="0.3">
      <c r="A550" s="23">
        <v>311</v>
      </c>
      <c r="B550" s="333" t="s">
        <v>89</v>
      </c>
      <c r="C550" s="334"/>
      <c r="D550" s="25">
        <v>77000</v>
      </c>
      <c r="E550" s="25">
        <v>26520.12</v>
      </c>
      <c r="F550" s="25">
        <f>E550/D550*100</f>
        <v>34.441714285714284</v>
      </c>
    </row>
    <row r="551" spans="1:6" x14ac:dyDescent="0.3">
      <c r="A551" s="23">
        <v>313</v>
      </c>
      <c r="B551" s="100" t="s">
        <v>92</v>
      </c>
      <c r="C551" s="101"/>
      <c r="D551" s="25">
        <v>19000</v>
      </c>
      <c r="E551" s="25">
        <v>3024.22</v>
      </c>
      <c r="F551" s="25">
        <f>E551/D551*100</f>
        <v>15.916947368421052</v>
      </c>
    </row>
    <row r="552" spans="1:6" x14ac:dyDescent="0.3">
      <c r="A552" s="23">
        <v>321</v>
      </c>
      <c r="B552" s="100" t="s">
        <v>96</v>
      </c>
      <c r="C552" s="101"/>
      <c r="D552" s="25">
        <v>0</v>
      </c>
      <c r="E552" s="132">
        <v>751.9</v>
      </c>
      <c r="F552" s="25">
        <v>0</v>
      </c>
    </row>
    <row r="553" spans="1:6" x14ac:dyDescent="0.3">
      <c r="A553" s="23"/>
      <c r="B553" s="100"/>
      <c r="C553" s="101"/>
      <c r="D553" s="25"/>
      <c r="E553" s="109"/>
      <c r="F553" s="18"/>
    </row>
    <row r="554" spans="1:6" x14ac:dyDescent="0.3">
      <c r="A554" s="133"/>
      <c r="B554" s="134" t="s">
        <v>354</v>
      </c>
      <c r="C554" s="135"/>
      <c r="D554" s="136">
        <f>D555+D562+D569+D577+D588+D599</f>
        <v>1195000</v>
      </c>
      <c r="E554" s="136">
        <f>E555+E562+E569+E577+E588+E599</f>
        <v>1293546.56</v>
      </c>
      <c r="F554" s="136">
        <f>E554/D554*100</f>
        <v>108.24657405857741</v>
      </c>
    </row>
    <row r="555" spans="1:6" x14ac:dyDescent="0.3">
      <c r="A555" s="137"/>
      <c r="B555" s="134" t="s">
        <v>355</v>
      </c>
      <c r="C555" s="138"/>
      <c r="D555" s="139">
        <f t="shared" ref="D555:F559" si="73">D556</f>
        <v>57000</v>
      </c>
      <c r="E555" s="139">
        <f t="shared" si="73"/>
        <v>56743.43</v>
      </c>
      <c r="F555" s="139">
        <f t="shared" si="73"/>
        <v>99.549877192982464</v>
      </c>
    </row>
    <row r="556" spans="1:6" ht="14.4" customHeight="1" x14ac:dyDescent="0.3">
      <c r="A556" s="14"/>
      <c r="B556" s="343" t="s">
        <v>356</v>
      </c>
      <c r="C556" s="344"/>
      <c r="D556" s="24">
        <f t="shared" si="73"/>
        <v>57000</v>
      </c>
      <c r="E556" s="24">
        <f t="shared" si="73"/>
        <v>56743.43</v>
      </c>
      <c r="F556" s="24">
        <f t="shared" si="73"/>
        <v>99.549877192982464</v>
      </c>
    </row>
    <row r="557" spans="1:6" x14ac:dyDescent="0.3">
      <c r="A557" s="14"/>
      <c r="B557" s="88" t="s">
        <v>274</v>
      </c>
      <c r="C557" s="89"/>
      <c r="D557" s="24">
        <f t="shared" si="73"/>
        <v>57000</v>
      </c>
      <c r="E557" s="24">
        <f t="shared" si="73"/>
        <v>56743.43</v>
      </c>
      <c r="F557" s="24">
        <f t="shared" si="73"/>
        <v>99.549877192982464</v>
      </c>
    </row>
    <row r="558" spans="1:6" x14ac:dyDescent="0.3">
      <c r="A558" s="14">
        <v>3</v>
      </c>
      <c r="B558" s="88" t="s">
        <v>17</v>
      </c>
      <c r="C558" s="89"/>
      <c r="D558" s="24">
        <f t="shared" si="73"/>
        <v>57000</v>
      </c>
      <c r="E558" s="24">
        <f t="shared" si="73"/>
        <v>56743.43</v>
      </c>
      <c r="F558" s="24">
        <f t="shared" si="73"/>
        <v>99.549877192982464</v>
      </c>
    </row>
    <row r="559" spans="1:6" x14ac:dyDescent="0.3">
      <c r="A559" s="14">
        <v>32</v>
      </c>
      <c r="B559" s="88" t="s">
        <v>95</v>
      </c>
      <c r="C559" s="89"/>
      <c r="D559" s="24">
        <f>D560</f>
        <v>57000</v>
      </c>
      <c r="E559" s="24">
        <f t="shared" si="73"/>
        <v>56743.43</v>
      </c>
      <c r="F559" s="24">
        <f t="shared" si="73"/>
        <v>99.549877192982464</v>
      </c>
    </row>
    <row r="560" spans="1:6" x14ac:dyDescent="0.3">
      <c r="A560" s="23">
        <v>323</v>
      </c>
      <c r="B560" s="335" t="s">
        <v>357</v>
      </c>
      <c r="C560" s="336"/>
      <c r="D560" s="25">
        <v>57000</v>
      </c>
      <c r="E560" s="25">
        <v>56743.43</v>
      </c>
      <c r="F560" s="25">
        <f>E560/D560*100</f>
        <v>99.549877192982464</v>
      </c>
    </row>
    <row r="561" spans="1:6" x14ac:dyDescent="0.3">
      <c r="A561" s="23"/>
      <c r="B561" s="100"/>
      <c r="C561" s="101"/>
      <c r="D561" s="25"/>
      <c r="E561" s="109"/>
      <c r="F561" s="18"/>
    </row>
    <row r="562" spans="1:6" x14ac:dyDescent="0.3">
      <c r="A562" s="137"/>
      <c r="B562" s="134" t="s">
        <v>358</v>
      </c>
      <c r="C562" s="138"/>
      <c r="D562" s="139">
        <f t="shared" ref="D562:F566" si="74">D563</f>
        <v>5000</v>
      </c>
      <c r="E562" s="139">
        <f t="shared" si="74"/>
        <v>5000</v>
      </c>
      <c r="F562" s="139">
        <f t="shared" si="74"/>
        <v>100</v>
      </c>
    </row>
    <row r="563" spans="1:6" x14ac:dyDescent="0.3">
      <c r="A563" s="14"/>
      <c r="B563" s="343" t="s">
        <v>359</v>
      </c>
      <c r="C563" s="344"/>
      <c r="D563" s="24">
        <f t="shared" si="74"/>
        <v>5000</v>
      </c>
      <c r="E563" s="24">
        <f t="shared" si="74"/>
        <v>5000</v>
      </c>
      <c r="F563" s="24">
        <f t="shared" si="74"/>
        <v>100</v>
      </c>
    </row>
    <row r="564" spans="1:6" x14ac:dyDescent="0.3">
      <c r="A564" s="14"/>
      <c r="B564" s="88" t="s">
        <v>275</v>
      </c>
      <c r="C564" s="89"/>
      <c r="D564" s="24">
        <f t="shared" si="74"/>
        <v>5000</v>
      </c>
      <c r="E564" s="24">
        <f t="shared" si="74"/>
        <v>5000</v>
      </c>
      <c r="F564" s="24">
        <f t="shared" si="74"/>
        <v>100</v>
      </c>
    </row>
    <row r="565" spans="1:6" x14ac:dyDescent="0.3">
      <c r="A565" s="14">
        <v>4</v>
      </c>
      <c r="B565" s="318" t="s">
        <v>18</v>
      </c>
      <c r="C565" s="320"/>
      <c r="D565" s="24">
        <f t="shared" si="74"/>
        <v>5000</v>
      </c>
      <c r="E565" s="24">
        <f t="shared" si="74"/>
        <v>5000</v>
      </c>
      <c r="F565" s="24">
        <f t="shared" si="74"/>
        <v>100</v>
      </c>
    </row>
    <row r="566" spans="1:6" x14ac:dyDescent="0.3">
      <c r="A566" s="14">
        <v>42</v>
      </c>
      <c r="B566" s="318" t="s">
        <v>183</v>
      </c>
      <c r="C566" s="320"/>
      <c r="D566" s="24">
        <f>D567</f>
        <v>5000</v>
      </c>
      <c r="E566" s="24">
        <f t="shared" si="74"/>
        <v>5000</v>
      </c>
      <c r="F566" s="24">
        <f t="shared" si="74"/>
        <v>100</v>
      </c>
    </row>
    <row r="567" spans="1:6" x14ac:dyDescent="0.3">
      <c r="A567" s="23">
        <v>426</v>
      </c>
      <c r="B567" s="335" t="s">
        <v>360</v>
      </c>
      <c r="C567" s="336"/>
      <c r="D567" s="25">
        <v>5000</v>
      </c>
      <c r="E567" s="25">
        <v>5000</v>
      </c>
      <c r="F567" s="25">
        <f>E567/D567*100</f>
        <v>100</v>
      </c>
    </row>
    <row r="568" spans="1:6" x14ac:dyDescent="0.3">
      <c r="A568" s="23"/>
      <c r="B568" s="140"/>
      <c r="C568" s="141"/>
      <c r="D568" s="25"/>
      <c r="E568" s="109"/>
      <c r="F568" s="15"/>
    </row>
    <row r="569" spans="1:6" x14ac:dyDescent="0.3">
      <c r="A569" s="133"/>
      <c r="B569" s="142" t="s">
        <v>361</v>
      </c>
      <c r="C569" s="143"/>
      <c r="D569" s="136">
        <f t="shared" ref="D569:F573" si="75">D570</f>
        <v>0</v>
      </c>
      <c r="E569" s="144">
        <f>E570</f>
        <v>0</v>
      </c>
      <c r="F569" s="136">
        <f>F570</f>
        <v>0</v>
      </c>
    </row>
    <row r="570" spans="1:6" x14ac:dyDescent="0.3">
      <c r="A570" s="145"/>
      <c r="B570" s="343" t="s">
        <v>359</v>
      </c>
      <c r="C570" s="344"/>
      <c r="D570" s="90">
        <f t="shared" si="75"/>
        <v>0</v>
      </c>
      <c r="E570" s="107">
        <f t="shared" si="75"/>
        <v>0</v>
      </c>
      <c r="F570" s="90">
        <f t="shared" si="75"/>
        <v>0</v>
      </c>
    </row>
    <row r="571" spans="1:6" x14ac:dyDescent="0.3">
      <c r="A571" s="145"/>
      <c r="B571" s="92" t="s">
        <v>275</v>
      </c>
      <c r="C571" s="146"/>
      <c r="D571" s="90">
        <f t="shared" si="75"/>
        <v>0</v>
      </c>
      <c r="E571" s="107">
        <f t="shared" si="75"/>
        <v>0</v>
      </c>
      <c r="F571" s="90">
        <f t="shared" si="75"/>
        <v>0</v>
      </c>
    </row>
    <row r="572" spans="1:6" x14ac:dyDescent="0.3">
      <c r="A572" s="91">
        <v>4</v>
      </c>
      <c r="B572" s="92" t="s">
        <v>18</v>
      </c>
      <c r="C572" s="147"/>
      <c r="D572" s="90">
        <f t="shared" si="75"/>
        <v>0</v>
      </c>
      <c r="E572" s="107">
        <f t="shared" si="75"/>
        <v>0</v>
      </c>
      <c r="F572" s="90">
        <f t="shared" si="75"/>
        <v>0</v>
      </c>
    </row>
    <row r="573" spans="1:6" x14ac:dyDescent="0.3">
      <c r="A573" s="91">
        <v>42</v>
      </c>
      <c r="B573" s="92" t="s">
        <v>183</v>
      </c>
      <c r="C573" s="147"/>
      <c r="D573" s="90">
        <f t="shared" si="75"/>
        <v>0</v>
      </c>
      <c r="E573" s="107">
        <f t="shared" si="75"/>
        <v>0</v>
      </c>
      <c r="F573" s="90">
        <f t="shared" si="75"/>
        <v>0</v>
      </c>
    </row>
    <row r="574" spans="1:6" x14ac:dyDescent="0.3">
      <c r="A574" s="145">
        <v>421</v>
      </c>
      <c r="B574" s="148" t="s">
        <v>151</v>
      </c>
      <c r="C574" s="147"/>
      <c r="D574" s="106">
        <v>0</v>
      </c>
      <c r="E574" s="106">
        <v>0</v>
      </c>
      <c r="F574" s="106">
        <v>0</v>
      </c>
    </row>
    <row r="575" spans="1:6" hidden="1" x14ac:dyDescent="0.3">
      <c r="A575" s="23">
        <v>42124</v>
      </c>
      <c r="B575" s="140" t="s">
        <v>362</v>
      </c>
      <c r="C575" s="141"/>
      <c r="D575" s="25">
        <v>2500000</v>
      </c>
      <c r="E575" s="25">
        <f>F575-D575</f>
        <v>-2500000</v>
      </c>
      <c r="F575" s="25">
        <v>0</v>
      </c>
    </row>
    <row r="576" spans="1:6" x14ac:dyDescent="0.3">
      <c r="A576" s="23"/>
      <c r="B576" s="140"/>
      <c r="C576" s="141"/>
      <c r="D576" s="25"/>
      <c r="E576" s="109"/>
      <c r="F576" s="18"/>
    </row>
    <row r="577" spans="1:6" x14ac:dyDescent="0.3">
      <c r="A577" s="137"/>
      <c r="B577" s="351" t="s">
        <v>363</v>
      </c>
      <c r="C577" s="352"/>
      <c r="D577" s="139">
        <f>D578</f>
        <v>533000</v>
      </c>
      <c r="E577" s="139">
        <f t="shared" ref="E577:F577" si="76">E578</f>
        <v>545128.52</v>
      </c>
      <c r="F577" s="139">
        <f t="shared" si="76"/>
        <v>102.27551969981239</v>
      </c>
    </row>
    <row r="578" spans="1:6" x14ac:dyDescent="0.3">
      <c r="A578" s="14"/>
      <c r="B578" s="88" t="s">
        <v>359</v>
      </c>
      <c r="C578" s="149"/>
      <c r="D578" s="24">
        <f>D579+D583</f>
        <v>533000</v>
      </c>
      <c r="E578" s="24">
        <f t="shared" ref="E578" si="77">E579+E583</f>
        <v>545128.52</v>
      </c>
      <c r="F578" s="25">
        <f>E578/D578*100</f>
        <v>102.27551969981239</v>
      </c>
    </row>
    <row r="579" spans="1:6" x14ac:dyDescent="0.3">
      <c r="A579" s="14"/>
      <c r="B579" s="88" t="s">
        <v>274</v>
      </c>
      <c r="C579" s="150"/>
      <c r="D579" s="24">
        <f t="shared" ref="D579:F581" si="78">D580</f>
        <v>533000</v>
      </c>
      <c r="E579" s="24">
        <f t="shared" si="78"/>
        <v>545128.52</v>
      </c>
      <c r="F579" s="24">
        <f t="shared" si="78"/>
        <v>102.27551969981239</v>
      </c>
    </row>
    <row r="580" spans="1:6" x14ac:dyDescent="0.3">
      <c r="A580" s="14">
        <v>4</v>
      </c>
      <c r="B580" s="318" t="s">
        <v>18</v>
      </c>
      <c r="C580" s="320"/>
      <c r="D580" s="24">
        <f t="shared" si="78"/>
        <v>533000</v>
      </c>
      <c r="E580" s="24">
        <f t="shared" si="78"/>
        <v>545128.52</v>
      </c>
      <c r="F580" s="24">
        <f t="shared" si="78"/>
        <v>102.27551969981239</v>
      </c>
    </row>
    <row r="581" spans="1:6" x14ac:dyDescent="0.3">
      <c r="A581" s="14">
        <v>42</v>
      </c>
      <c r="B581" s="318" t="s">
        <v>183</v>
      </c>
      <c r="C581" s="320"/>
      <c r="D581" s="24">
        <f>D582</f>
        <v>533000</v>
      </c>
      <c r="E581" s="24">
        <f t="shared" si="78"/>
        <v>545128.52</v>
      </c>
      <c r="F581" s="24">
        <f t="shared" si="78"/>
        <v>102.27551969981239</v>
      </c>
    </row>
    <row r="582" spans="1:6" x14ac:dyDescent="0.3">
      <c r="A582" s="23">
        <v>421</v>
      </c>
      <c r="B582" s="333" t="s">
        <v>364</v>
      </c>
      <c r="C582" s="334"/>
      <c r="D582" s="25">
        <v>533000</v>
      </c>
      <c r="E582" s="25">
        <v>545128.52</v>
      </c>
      <c r="F582" s="25">
        <f>E582/D582*100</f>
        <v>102.27551969981239</v>
      </c>
    </row>
    <row r="583" spans="1:6" x14ac:dyDescent="0.3">
      <c r="A583" s="91"/>
      <c r="B583" s="151" t="s">
        <v>275</v>
      </c>
      <c r="C583" s="152"/>
      <c r="D583" s="90">
        <f t="shared" ref="D583:F585" si="79">D584</f>
        <v>0</v>
      </c>
      <c r="E583" s="90">
        <f t="shared" si="79"/>
        <v>0</v>
      </c>
      <c r="F583" s="90">
        <f t="shared" si="79"/>
        <v>0</v>
      </c>
    </row>
    <row r="584" spans="1:6" x14ac:dyDescent="0.3">
      <c r="A584" s="91">
        <v>4</v>
      </c>
      <c r="B584" s="347" t="s">
        <v>18</v>
      </c>
      <c r="C584" s="348"/>
      <c r="D584" s="90">
        <f t="shared" si="79"/>
        <v>0</v>
      </c>
      <c r="E584" s="90">
        <f t="shared" si="79"/>
        <v>0</v>
      </c>
      <c r="F584" s="90">
        <f t="shared" si="79"/>
        <v>0</v>
      </c>
    </row>
    <row r="585" spans="1:6" x14ac:dyDescent="0.3">
      <c r="A585" s="91">
        <v>42</v>
      </c>
      <c r="B585" s="347" t="s">
        <v>183</v>
      </c>
      <c r="C585" s="348"/>
      <c r="D585" s="90">
        <f>D586</f>
        <v>0</v>
      </c>
      <c r="E585" s="90">
        <f t="shared" si="79"/>
        <v>0</v>
      </c>
      <c r="F585" s="90">
        <f t="shared" si="79"/>
        <v>0</v>
      </c>
    </row>
    <row r="586" spans="1:6" x14ac:dyDescent="0.3">
      <c r="A586" s="145">
        <v>421</v>
      </c>
      <c r="B586" s="349" t="s">
        <v>364</v>
      </c>
      <c r="C586" s="350"/>
      <c r="D586" s="106">
        <v>0</v>
      </c>
      <c r="E586" s="106">
        <v>0</v>
      </c>
      <c r="F586" s="106">
        <v>0</v>
      </c>
    </row>
    <row r="587" spans="1:6" x14ac:dyDescent="0.3">
      <c r="A587" s="23"/>
      <c r="B587" s="140"/>
      <c r="C587" s="141"/>
      <c r="D587" s="25"/>
      <c r="E587" s="109"/>
      <c r="F587" s="18"/>
    </row>
    <row r="588" spans="1:6" x14ac:dyDescent="0.3">
      <c r="A588" s="153"/>
      <c r="B588" s="154" t="s">
        <v>365</v>
      </c>
      <c r="C588" s="155"/>
      <c r="D588" s="136">
        <f>D589</f>
        <v>410000</v>
      </c>
      <c r="E588" s="136">
        <f>E589</f>
        <v>505162.11</v>
      </c>
      <c r="F588" s="136">
        <f>F589</f>
        <v>123.21027073170731</v>
      </c>
    </row>
    <row r="589" spans="1:6" x14ac:dyDescent="0.3">
      <c r="A589" s="14"/>
      <c r="B589" s="88" t="s">
        <v>359</v>
      </c>
      <c r="C589" s="149"/>
      <c r="D589" s="90">
        <f>D590+D594</f>
        <v>410000</v>
      </c>
      <c r="E589" s="90">
        <f>E590+E594</f>
        <v>505162.11</v>
      </c>
      <c r="F589" s="25">
        <f>E589/D589*100</f>
        <v>123.21027073170731</v>
      </c>
    </row>
    <row r="590" spans="1:6" x14ac:dyDescent="0.3">
      <c r="A590" s="14"/>
      <c r="B590" s="88" t="s">
        <v>274</v>
      </c>
      <c r="C590" s="150"/>
      <c r="D590" s="90">
        <f t="shared" ref="D590:F592" si="80">D591</f>
        <v>181000</v>
      </c>
      <c r="E590" s="90">
        <f t="shared" si="80"/>
        <v>276162.11</v>
      </c>
      <c r="F590" s="90">
        <f t="shared" si="80"/>
        <v>152.57575138121547</v>
      </c>
    </row>
    <row r="591" spans="1:6" x14ac:dyDescent="0.3">
      <c r="A591" s="14">
        <v>4</v>
      </c>
      <c r="B591" s="318" t="s">
        <v>18</v>
      </c>
      <c r="C591" s="320"/>
      <c r="D591" s="90">
        <f t="shared" si="80"/>
        <v>181000</v>
      </c>
      <c r="E591" s="90">
        <f t="shared" si="80"/>
        <v>276162.11</v>
      </c>
      <c r="F591" s="90">
        <f t="shared" si="80"/>
        <v>152.57575138121547</v>
      </c>
    </row>
    <row r="592" spans="1:6" x14ac:dyDescent="0.3">
      <c r="A592" s="14">
        <v>42</v>
      </c>
      <c r="B592" s="318" t="s">
        <v>183</v>
      </c>
      <c r="C592" s="320"/>
      <c r="D592" s="90">
        <f t="shared" si="80"/>
        <v>181000</v>
      </c>
      <c r="E592" s="90">
        <f t="shared" si="80"/>
        <v>276162.11</v>
      </c>
      <c r="F592" s="90">
        <f t="shared" si="80"/>
        <v>152.57575138121547</v>
      </c>
    </row>
    <row r="593" spans="1:6" x14ac:dyDescent="0.3">
      <c r="A593" s="23">
        <v>421</v>
      </c>
      <c r="B593" s="333" t="s">
        <v>364</v>
      </c>
      <c r="C593" s="334"/>
      <c r="D593" s="106">
        <v>181000</v>
      </c>
      <c r="E593" s="25">
        <v>276162.11</v>
      </c>
      <c r="F593" s="25">
        <f>E593/D593*100</f>
        <v>152.57575138121547</v>
      </c>
    </row>
    <row r="594" spans="1:6" x14ac:dyDescent="0.3">
      <c r="A594" s="14"/>
      <c r="B594" s="88" t="s">
        <v>275</v>
      </c>
      <c r="C594" s="150"/>
      <c r="D594" s="90">
        <f t="shared" ref="D594:F596" si="81">D595</f>
        <v>229000</v>
      </c>
      <c r="E594" s="90">
        <f t="shared" si="81"/>
        <v>229000</v>
      </c>
      <c r="F594" s="90">
        <f t="shared" si="81"/>
        <v>100</v>
      </c>
    </row>
    <row r="595" spans="1:6" x14ac:dyDescent="0.3">
      <c r="A595" s="14">
        <v>4</v>
      </c>
      <c r="B595" s="318" t="s">
        <v>18</v>
      </c>
      <c r="C595" s="320"/>
      <c r="D595" s="90">
        <f t="shared" si="81"/>
        <v>229000</v>
      </c>
      <c r="E595" s="90">
        <f t="shared" si="81"/>
        <v>229000</v>
      </c>
      <c r="F595" s="90">
        <f t="shared" si="81"/>
        <v>100</v>
      </c>
    </row>
    <row r="596" spans="1:6" x14ac:dyDescent="0.3">
      <c r="A596" s="14">
        <v>42</v>
      </c>
      <c r="B596" s="318" t="s">
        <v>183</v>
      </c>
      <c r="C596" s="320"/>
      <c r="D596" s="90">
        <f t="shared" si="81"/>
        <v>229000</v>
      </c>
      <c r="E596" s="90">
        <f t="shared" si="81"/>
        <v>229000</v>
      </c>
      <c r="F596" s="90">
        <f t="shared" si="81"/>
        <v>100</v>
      </c>
    </row>
    <row r="597" spans="1:6" x14ac:dyDescent="0.3">
      <c r="A597" s="23">
        <v>421</v>
      </c>
      <c r="B597" s="333" t="s">
        <v>364</v>
      </c>
      <c r="C597" s="334"/>
      <c r="D597" s="106">
        <v>229000</v>
      </c>
      <c r="E597" s="106">
        <v>229000</v>
      </c>
      <c r="F597" s="25">
        <f>E597/D597*100</f>
        <v>100</v>
      </c>
    </row>
    <row r="598" spans="1:6" x14ac:dyDescent="0.3">
      <c r="A598" s="23"/>
      <c r="B598" s="100"/>
      <c r="C598" s="101"/>
      <c r="D598" s="106"/>
      <c r="E598" s="108"/>
      <c r="F598" s="106"/>
    </row>
    <row r="599" spans="1:6" x14ac:dyDescent="0.3">
      <c r="A599" s="153"/>
      <c r="B599" s="154" t="s">
        <v>366</v>
      </c>
      <c r="C599" s="155"/>
      <c r="D599" s="136">
        <f t="shared" ref="D599:F603" si="82">D600</f>
        <v>190000</v>
      </c>
      <c r="E599" s="136">
        <f t="shared" si="82"/>
        <v>181512.5</v>
      </c>
      <c r="F599" s="136">
        <f t="shared" si="82"/>
        <v>95.532894736842096</v>
      </c>
    </row>
    <row r="600" spans="1:6" x14ac:dyDescent="0.3">
      <c r="A600" s="14"/>
      <c r="B600" s="88" t="s">
        <v>359</v>
      </c>
      <c r="C600" s="149"/>
      <c r="D600" s="90">
        <f t="shared" si="82"/>
        <v>190000</v>
      </c>
      <c r="E600" s="90">
        <f t="shared" si="82"/>
        <v>181512.5</v>
      </c>
      <c r="F600" s="90">
        <f t="shared" si="82"/>
        <v>95.532894736842096</v>
      </c>
    </row>
    <row r="601" spans="1:6" x14ac:dyDescent="0.3">
      <c r="A601" s="14"/>
      <c r="B601" s="88" t="s">
        <v>274</v>
      </c>
      <c r="C601" s="150"/>
      <c r="D601" s="90">
        <f t="shared" si="82"/>
        <v>190000</v>
      </c>
      <c r="E601" s="90">
        <f t="shared" si="82"/>
        <v>181512.5</v>
      </c>
      <c r="F601" s="90">
        <f t="shared" si="82"/>
        <v>95.532894736842096</v>
      </c>
    </row>
    <row r="602" spans="1:6" x14ac:dyDescent="0.3">
      <c r="A602" s="14">
        <v>4</v>
      </c>
      <c r="B602" s="318" t="s">
        <v>18</v>
      </c>
      <c r="C602" s="320"/>
      <c r="D602" s="90">
        <f t="shared" si="82"/>
        <v>190000</v>
      </c>
      <c r="E602" s="90">
        <f t="shared" si="82"/>
        <v>181512.5</v>
      </c>
      <c r="F602" s="90">
        <f t="shared" si="82"/>
        <v>95.532894736842096</v>
      </c>
    </row>
    <row r="603" spans="1:6" x14ac:dyDescent="0.3">
      <c r="A603" s="14">
        <v>42</v>
      </c>
      <c r="B603" s="318" t="s">
        <v>183</v>
      </c>
      <c r="C603" s="320"/>
      <c r="D603" s="90">
        <f t="shared" si="82"/>
        <v>190000</v>
      </c>
      <c r="E603" s="90">
        <f t="shared" si="82"/>
        <v>181512.5</v>
      </c>
      <c r="F603" s="90">
        <f t="shared" si="82"/>
        <v>95.532894736842096</v>
      </c>
    </row>
    <row r="604" spans="1:6" x14ac:dyDescent="0.3">
      <c r="A604" s="23">
        <v>421</v>
      </c>
      <c r="B604" s="333" t="s">
        <v>364</v>
      </c>
      <c r="C604" s="334"/>
      <c r="D604" s="106">
        <v>190000</v>
      </c>
      <c r="E604" s="106">
        <v>181512.5</v>
      </c>
      <c r="F604" s="25">
        <f>E604/D604*100</f>
        <v>95.532894736842096</v>
      </c>
    </row>
    <row r="605" spans="1:6" x14ac:dyDescent="0.3">
      <c r="A605" s="23"/>
      <c r="B605" s="100"/>
      <c r="C605" s="101"/>
      <c r="D605" s="25"/>
      <c r="E605" s="109"/>
      <c r="F605" s="18"/>
    </row>
    <row r="606" spans="1:6" s="311" customFormat="1" x14ac:dyDescent="0.3">
      <c r="A606" s="300"/>
      <c r="B606" s="305" t="s">
        <v>367</v>
      </c>
      <c r="C606" s="306"/>
      <c r="D606" s="296">
        <f>D607+D620+D632+D643+D665+D676+D687+D658+D694</f>
        <v>2775000</v>
      </c>
      <c r="E606" s="296">
        <f>E607+E620+E632+E643+E665+E676+E687+E658+E694</f>
        <v>2763627.82</v>
      </c>
      <c r="F606" s="296">
        <f>E606/D606*100</f>
        <v>99.590191711711711</v>
      </c>
    </row>
    <row r="607" spans="1:6" s="311" customFormat="1" x14ac:dyDescent="0.3">
      <c r="A607" s="307"/>
      <c r="B607" s="301" t="s">
        <v>368</v>
      </c>
      <c r="C607" s="302"/>
      <c r="D607" s="296">
        <f>D608</f>
        <v>0</v>
      </c>
      <c r="E607" s="296">
        <f t="shared" ref="E607" si="83">E608</f>
        <v>1000</v>
      </c>
      <c r="F607" s="296">
        <v>0</v>
      </c>
    </row>
    <row r="608" spans="1:6" x14ac:dyDescent="0.3">
      <c r="A608" s="91"/>
      <c r="B608" s="92" t="s">
        <v>369</v>
      </c>
      <c r="C608" s="156"/>
      <c r="D608" s="90">
        <f>D609+D614</f>
        <v>0</v>
      </c>
      <c r="E608" s="90">
        <f t="shared" ref="E608:F608" si="84">E609+E614</f>
        <v>1000</v>
      </c>
      <c r="F608" s="90">
        <f t="shared" si="84"/>
        <v>0</v>
      </c>
    </row>
    <row r="609" spans="1:6" x14ac:dyDescent="0.3">
      <c r="A609" s="91"/>
      <c r="B609" s="92" t="s">
        <v>274</v>
      </c>
      <c r="C609" s="156"/>
      <c r="D609" s="90">
        <f t="shared" ref="D609:F611" si="85">D610</f>
        <v>0</v>
      </c>
      <c r="E609" s="90">
        <f t="shared" si="85"/>
        <v>1000</v>
      </c>
      <c r="F609" s="90">
        <f t="shared" si="85"/>
        <v>0</v>
      </c>
    </row>
    <row r="610" spans="1:6" x14ac:dyDescent="0.3">
      <c r="A610" s="91">
        <v>4</v>
      </c>
      <c r="B610" s="92" t="s">
        <v>18</v>
      </c>
      <c r="C610" s="156"/>
      <c r="D610" s="90">
        <f t="shared" si="85"/>
        <v>0</v>
      </c>
      <c r="E610" s="90">
        <f t="shared" si="85"/>
        <v>1000</v>
      </c>
      <c r="F610" s="90">
        <f t="shared" si="85"/>
        <v>0</v>
      </c>
    </row>
    <row r="611" spans="1:6" x14ac:dyDescent="0.3">
      <c r="A611" s="91">
        <v>42</v>
      </c>
      <c r="B611" s="92" t="s">
        <v>183</v>
      </c>
      <c r="C611" s="156"/>
      <c r="D611" s="90">
        <f t="shared" si="85"/>
        <v>0</v>
      </c>
      <c r="E611" s="90">
        <f t="shared" si="85"/>
        <v>1000</v>
      </c>
      <c r="F611" s="90">
        <f t="shared" si="85"/>
        <v>0</v>
      </c>
    </row>
    <row r="612" spans="1:6" x14ac:dyDescent="0.3">
      <c r="A612" s="145">
        <v>421</v>
      </c>
      <c r="B612" s="148" t="s">
        <v>151</v>
      </c>
      <c r="C612" s="156"/>
      <c r="D612" s="106">
        <v>0</v>
      </c>
      <c r="E612" s="106">
        <v>1000</v>
      </c>
      <c r="F612" s="106">
        <v>0</v>
      </c>
    </row>
    <row r="613" spans="1:6" hidden="1" x14ac:dyDescent="0.3">
      <c r="A613" s="23">
        <v>421394</v>
      </c>
      <c r="B613" s="100" t="s">
        <v>370</v>
      </c>
      <c r="C613" s="101"/>
      <c r="D613" s="25">
        <v>100000</v>
      </c>
      <c r="E613" s="25">
        <f>F613-D613</f>
        <v>-100000</v>
      </c>
      <c r="F613" s="25">
        <v>0</v>
      </c>
    </row>
    <row r="614" spans="1:6" x14ac:dyDescent="0.3">
      <c r="A614" s="91"/>
      <c r="B614" s="92" t="s">
        <v>275</v>
      </c>
      <c r="C614" s="93"/>
      <c r="D614" s="90">
        <f t="shared" ref="D614:F616" si="86">D615</f>
        <v>0</v>
      </c>
      <c r="E614" s="90">
        <f t="shared" si="86"/>
        <v>0</v>
      </c>
      <c r="F614" s="90">
        <f t="shared" si="86"/>
        <v>0</v>
      </c>
    </row>
    <row r="615" spans="1:6" x14ac:dyDescent="0.3">
      <c r="A615" s="91">
        <v>4</v>
      </c>
      <c r="B615" s="92" t="s">
        <v>18</v>
      </c>
      <c r="C615" s="156"/>
      <c r="D615" s="90">
        <f t="shared" si="86"/>
        <v>0</v>
      </c>
      <c r="E615" s="90">
        <f t="shared" si="86"/>
        <v>0</v>
      </c>
      <c r="F615" s="90">
        <f t="shared" si="86"/>
        <v>0</v>
      </c>
    </row>
    <row r="616" spans="1:6" x14ac:dyDescent="0.3">
      <c r="A616" s="91">
        <v>42</v>
      </c>
      <c r="B616" s="92" t="s">
        <v>183</v>
      </c>
      <c r="C616" s="156"/>
      <c r="D616" s="90">
        <f t="shared" si="86"/>
        <v>0</v>
      </c>
      <c r="E616" s="90">
        <f t="shared" si="86"/>
        <v>0</v>
      </c>
      <c r="F616" s="90">
        <f t="shared" si="86"/>
        <v>0</v>
      </c>
    </row>
    <row r="617" spans="1:6" x14ac:dyDescent="0.3">
      <c r="A617" s="145">
        <v>421</v>
      </c>
      <c r="B617" s="148" t="s">
        <v>151</v>
      </c>
      <c r="C617" s="156"/>
      <c r="D617" s="106">
        <v>0</v>
      </c>
      <c r="E617" s="106">
        <v>0</v>
      </c>
      <c r="F617" s="25">
        <v>0</v>
      </c>
    </row>
    <row r="618" spans="1:6" hidden="1" x14ac:dyDescent="0.3">
      <c r="A618" s="23">
        <v>421394</v>
      </c>
      <c r="B618" s="100" t="s">
        <v>370</v>
      </c>
      <c r="C618" s="101"/>
      <c r="D618" s="25">
        <v>400000</v>
      </c>
      <c r="E618" s="25">
        <f>F618-D618</f>
        <v>-400000</v>
      </c>
      <c r="F618" s="25">
        <v>0</v>
      </c>
    </row>
    <row r="619" spans="1:6" x14ac:dyDescent="0.3">
      <c r="A619" s="23"/>
      <c r="B619" s="157"/>
      <c r="C619" s="158"/>
      <c r="D619" s="25"/>
      <c r="E619" s="109"/>
      <c r="F619" s="18"/>
    </row>
    <row r="620" spans="1:6" s="312" customFormat="1" x14ac:dyDescent="0.3">
      <c r="A620" s="292"/>
      <c r="B620" s="293" t="s">
        <v>371</v>
      </c>
      <c r="C620" s="294"/>
      <c r="D620" s="295">
        <f t="shared" ref="D620:F624" si="87">D621</f>
        <v>325000</v>
      </c>
      <c r="E620" s="295">
        <f t="shared" si="87"/>
        <v>320681.25</v>
      </c>
      <c r="F620" s="296">
        <f>F621</f>
        <v>98.671153846153842</v>
      </c>
    </row>
    <row r="621" spans="1:6" x14ac:dyDescent="0.3">
      <c r="A621" s="14"/>
      <c r="B621" s="88" t="s">
        <v>369</v>
      </c>
      <c r="C621" s="89"/>
      <c r="D621" s="24">
        <f>D622+D626</f>
        <v>325000</v>
      </c>
      <c r="E621" s="24">
        <f t="shared" ref="E621" si="88">E622+E626</f>
        <v>320681.25</v>
      </c>
      <c r="F621" s="25">
        <f>E621/D621*100</f>
        <v>98.671153846153842</v>
      </c>
    </row>
    <row r="622" spans="1:6" x14ac:dyDescent="0.3">
      <c r="A622" s="14"/>
      <c r="B622" s="88" t="s">
        <v>274</v>
      </c>
      <c r="C622" s="89"/>
      <c r="D622" s="24">
        <f t="shared" si="87"/>
        <v>325000</v>
      </c>
      <c r="E622" s="24">
        <f t="shared" si="87"/>
        <v>320681.25</v>
      </c>
      <c r="F622" s="24">
        <f t="shared" si="87"/>
        <v>98.671153846153842</v>
      </c>
    </row>
    <row r="623" spans="1:6" x14ac:dyDescent="0.3">
      <c r="A623" s="14">
        <v>4</v>
      </c>
      <c r="B623" s="318" t="s">
        <v>18</v>
      </c>
      <c r="C623" s="320"/>
      <c r="D623" s="24">
        <f t="shared" si="87"/>
        <v>325000</v>
      </c>
      <c r="E623" s="24">
        <f t="shared" si="87"/>
        <v>320681.25</v>
      </c>
      <c r="F623" s="24">
        <f t="shared" si="87"/>
        <v>98.671153846153842</v>
      </c>
    </row>
    <row r="624" spans="1:6" x14ac:dyDescent="0.3">
      <c r="A624" s="14">
        <v>42</v>
      </c>
      <c r="B624" s="318" t="s">
        <v>183</v>
      </c>
      <c r="C624" s="320"/>
      <c r="D624" s="24">
        <f>D625</f>
        <v>325000</v>
      </c>
      <c r="E624" s="24">
        <f t="shared" si="87"/>
        <v>320681.25</v>
      </c>
      <c r="F624" s="24">
        <f t="shared" si="87"/>
        <v>98.671153846153842</v>
      </c>
    </row>
    <row r="625" spans="1:6" x14ac:dyDescent="0.3">
      <c r="A625" s="23">
        <v>421</v>
      </c>
      <c r="B625" s="335" t="s">
        <v>372</v>
      </c>
      <c r="C625" s="336"/>
      <c r="D625" s="25">
        <v>325000</v>
      </c>
      <c r="E625" s="25">
        <v>320681.25</v>
      </c>
      <c r="F625" s="25">
        <f>E625/D625*100</f>
        <v>98.671153846153842</v>
      </c>
    </row>
    <row r="626" spans="1:6" x14ac:dyDescent="0.3">
      <c r="A626" s="23"/>
      <c r="B626" s="88" t="s">
        <v>275</v>
      </c>
      <c r="C626" s="141"/>
      <c r="D626" s="90">
        <f t="shared" ref="D626:F628" si="89">D627</f>
        <v>0</v>
      </c>
      <c r="E626" s="90">
        <f t="shared" si="89"/>
        <v>0</v>
      </c>
      <c r="F626" s="90">
        <f t="shared" si="89"/>
        <v>0</v>
      </c>
    </row>
    <row r="627" spans="1:6" x14ac:dyDescent="0.3">
      <c r="A627" s="14">
        <v>4</v>
      </c>
      <c r="B627" s="318" t="s">
        <v>18</v>
      </c>
      <c r="C627" s="320"/>
      <c r="D627" s="90">
        <f t="shared" si="89"/>
        <v>0</v>
      </c>
      <c r="E627" s="90">
        <f t="shared" si="89"/>
        <v>0</v>
      </c>
      <c r="F627" s="90">
        <f t="shared" si="89"/>
        <v>0</v>
      </c>
    </row>
    <row r="628" spans="1:6" x14ac:dyDescent="0.3">
      <c r="A628" s="14">
        <v>42</v>
      </c>
      <c r="B628" s="318" t="s">
        <v>183</v>
      </c>
      <c r="C628" s="320"/>
      <c r="D628" s="90">
        <f>D629</f>
        <v>0</v>
      </c>
      <c r="E628" s="90">
        <f t="shared" si="89"/>
        <v>0</v>
      </c>
      <c r="F628" s="90">
        <f t="shared" si="89"/>
        <v>0</v>
      </c>
    </row>
    <row r="629" spans="1:6" x14ac:dyDescent="0.3">
      <c r="A629" s="23">
        <v>421</v>
      </c>
      <c r="B629" s="335" t="s">
        <v>372</v>
      </c>
      <c r="C629" s="336"/>
      <c r="D629" s="25">
        <v>0</v>
      </c>
      <c r="E629" s="25">
        <v>0</v>
      </c>
      <c r="F629" s="106">
        <v>0</v>
      </c>
    </row>
    <row r="630" spans="1:6" x14ac:dyDescent="0.3">
      <c r="A630" s="23"/>
      <c r="B630" s="100"/>
      <c r="C630" s="101"/>
      <c r="D630" s="25"/>
      <c r="E630" s="109"/>
      <c r="F630" s="18"/>
    </row>
    <row r="631" spans="1:6" x14ac:dyDescent="0.3">
      <c r="A631" s="23"/>
      <c r="B631" s="100"/>
      <c r="C631" s="101"/>
      <c r="D631" s="25"/>
      <c r="E631" s="109"/>
      <c r="F631" s="18"/>
    </row>
    <row r="632" spans="1:6" s="312" customFormat="1" x14ac:dyDescent="0.3">
      <c r="A632" s="292"/>
      <c r="B632" s="293" t="s">
        <v>373</v>
      </c>
      <c r="C632" s="294"/>
      <c r="D632" s="295">
        <f>D633</f>
        <v>1350000</v>
      </c>
      <c r="E632" s="295">
        <f>E635+E639</f>
        <v>1337366.44</v>
      </c>
      <c r="F632" s="296">
        <f>E632/D632*100</f>
        <v>99.064180740740738</v>
      </c>
    </row>
    <row r="633" spans="1:6" x14ac:dyDescent="0.3">
      <c r="A633" s="14"/>
      <c r="B633" s="88" t="s">
        <v>369</v>
      </c>
      <c r="C633" s="89"/>
      <c r="D633" s="24">
        <f>D634+D638</f>
        <v>1350000</v>
      </c>
      <c r="E633" s="159">
        <f>E634+E638</f>
        <v>1337366.44</v>
      </c>
      <c r="F633" s="25">
        <f>E633/D633*100</f>
        <v>99.064180740740738</v>
      </c>
    </row>
    <row r="634" spans="1:6" x14ac:dyDescent="0.3">
      <c r="A634" s="14"/>
      <c r="B634" s="88" t="s">
        <v>274</v>
      </c>
      <c r="C634" s="89"/>
      <c r="D634" s="24">
        <f t="shared" ref="D634:D635" si="90">D635</f>
        <v>900000</v>
      </c>
      <c r="E634" s="159">
        <f t="shared" ref="E634:F635" si="91">E635</f>
        <v>887366.44</v>
      </c>
      <c r="F634" s="24">
        <f t="shared" si="91"/>
        <v>98.596271111111093</v>
      </c>
    </row>
    <row r="635" spans="1:6" x14ac:dyDescent="0.3">
      <c r="A635" s="14">
        <v>4</v>
      </c>
      <c r="B635" s="88" t="s">
        <v>18</v>
      </c>
      <c r="C635" s="89"/>
      <c r="D635" s="24">
        <f t="shared" si="90"/>
        <v>900000</v>
      </c>
      <c r="E635" s="159">
        <f t="shared" si="91"/>
        <v>887366.44</v>
      </c>
      <c r="F635" s="24">
        <f t="shared" si="91"/>
        <v>98.596271111111093</v>
      </c>
    </row>
    <row r="636" spans="1:6" x14ac:dyDescent="0.3">
      <c r="A636" s="14">
        <v>42</v>
      </c>
      <c r="B636" s="88" t="s">
        <v>183</v>
      </c>
      <c r="C636" s="89"/>
      <c r="D636" s="24">
        <f>D637</f>
        <v>900000</v>
      </c>
      <c r="E636" s="159">
        <f>E637</f>
        <v>887366.44</v>
      </c>
      <c r="F636" s="15">
        <f>F637</f>
        <v>98.596271111111093</v>
      </c>
    </row>
    <row r="637" spans="1:6" x14ac:dyDescent="0.3">
      <c r="A637" s="23">
        <v>421</v>
      </c>
      <c r="B637" s="100" t="s">
        <v>370</v>
      </c>
      <c r="C637" s="101"/>
      <c r="D637" s="25">
        <v>900000</v>
      </c>
      <c r="E637" s="25">
        <v>887366.44</v>
      </c>
      <c r="F637" s="25">
        <f>E637/D637*100</f>
        <v>98.596271111111093</v>
      </c>
    </row>
    <row r="638" spans="1:6" x14ac:dyDescent="0.3">
      <c r="A638" s="14"/>
      <c r="B638" s="88" t="s">
        <v>275</v>
      </c>
      <c r="C638" s="131"/>
      <c r="D638" s="24">
        <f t="shared" ref="D638:F639" si="92">D639</f>
        <v>450000</v>
      </c>
      <c r="E638" s="159">
        <f t="shared" si="92"/>
        <v>450000</v>
      </c>
      <c r="F638" s="24">
        <f>F639</f>
        <v>100</v>
      </c>
    </row>
    <row r="639" spans="1:6" x14ac:dyDescent="0.3">
      <c r="A639" s="14">
        <v>4</v>
      </c>
      <c r="B639" s="88" t="s">
        <v>18</v>
      </c>
      <c r="C639" s="89"/>
      <c r="D639" s="24">
        <f t="shared" si="92"/>
        <v>450000</v>
      </c>
      <c r="E639" s="159">
        <f t="shared" si="92"/>
        <v>450000</v>
      </c>
      <c r="F639" s="24">
        <f t="shared" si="92"/>
        <v>100</v>
      </c>
    </row>
    <row r="640" spans="1:6" x14ac:dyDescent="0.3">
      <c r="A640" s="14">
        <v>42</v>
      </c>
      <c r="B640" s="88" t="s">
        <v>183</v>
      </c>
      <c r="C640" s="89"/>
      <c r="D640" s="24">
        <f>D641</f>
        <v>450000</v>
      </c>
      <c r="E640" s="159">
        <f>E641</f>
        <v>450000</v>
      </c>
      <c r="F640" s="15">
        <f>F641</f>
        <v>100</v>
      </c>
    </row>
    <row r="641" spans="1:6" x14ac:dyDescent="0.3">
      <c r="A641" s="23">
        <v>421</v>
      </c>
      <c r="B641" s="100" t="s">
        <v>370</v>
      </c>
      <c r="C641" s="101"/>
      <c r="D641" s="25">
        <v>450000</v>
      </c>
      <c r="E641" s="25">
        <v>450000</v>
      </c>
      <c r="F641" s="25">
        <f>E641/D641*100</f>
        <v>100</v>
      </c>
    </row>
    <row r="642" spans="1:6" x14ac:dyDescent="0.3">
      <c r="A642" s="23"/>
      <c r="B642" s="100"/>
      <c r="C642" s="101"/>
      <c r="D642" s="25"/>
      <c r="E642" s="109"/>
      <c r="F642" s="15"/>
    </row>
    <row r="643" spans="1:6" s="312" customFormat="1" x14ac:dyDescent="0.3">
      <c r="A643" s="292"/>
      <c r="B643" s="293" t="s">
        <v>374</v>
      </c>
      <c r="C643" s="294"/>
      <c r="D643" s="295">
        <f>D644</f>
        <v>340000</v>
      </c>
      <c r="E643" s="295">
        <f t="shared" ref="E643:F643" si="93">E644</f>
        <v>360713.75</v>
      </c>
      <c r="F643" s="295">
        <f t="shared" si="93"/>
        <v>106.09227941176471</v>
      </c>
    </row>
    <row r="644" spans="1:6" x14ac:dyDescent="0.3">
      <c r="A644" s="14"/>
      <c r="B644" s="88" t="s">
        <v>375</v>
      </c>
      <c r="C644" s="89"/>
      <c r="D644" s="24">
        <f>D645+D653+D649</f>
        <v>340000</v>
      </c>
      <c r="E644" s="24">
        <f t="shared" ref="E644" si="94">E645+E653+E649</f>
        <v>360713.75</v>
      </c>
      <c r="F644" s="25">
        <f>E644/D644*100</f>
        <v>106.09227941176471</v>
      </c>
    </row>
    <row r="645" spans="1:6" x14ac:dyDescent="0.3">
      <c r="A645" s="14"/>
      <c r="B645" s="88" t="s">
        <v>274</v>
      </c>
      <c r="C645" s="89"/>
      <c r="D645" s="24">
        <f t="shared" ref="D645:F646" si="95">D646</f>
        <v>340000</v>
      </c>
      <c r="E645" s="159">
        <f t="shared" si="95"/>
        <v>360713.75</v>
      </c>
      <c r="F645" s="15">
        <f t="shared" si="95"/>
        <v>106.09227941176471</v>
      </c>
    </row>
    <row r="646" spans="1:6" x14ac:dyDescent="0.3">
      <c r="A646" s="14">
        <v>4</v>
      </c>
      <c r="B646" s="88" t="s">
        <v>18</v>
      </c>
      <c r="C646" s="89"/>
      <c r="D646" s="24">
        <f t="shared" si="95"/>
        <v>340000</v>
      </c>
      <c r="E646" s="159">
        <f t="shared" si="95"/>
        <v>360713.75</v>
      </c>
      <c r="F646" s="15">
        <f t="shared" si="95"/>
        <v>106.09227941176471</v>
      </c>
    </row>
    <row r="647" spans="1:6" x14ac:dyDescent="0.3">
      <c r="A647" s="14">
        <v>42</v>
      </c>
      <c r="B647" s="88" t="s">
        <v>183</v>
      </c>
      <c r="C647" s="89"/>
      <c r="D647" s="24">
        <f>D648</f>
        <v>340000</v>
      </c>
      <c r="E647" s="159">
        <f>E648</f>
        <v>360713.75</v>
      </c>
      <c r="F647" s="15">
        <f>F648</f>
        <v>106.09227941176471</v>
      </c>
    </row>
    <row r="648" spans="1:6" x14ac:dyDescent="0.3">
      <c r="A648" s="23">
        <v>421</v>
      </c>
      <c r="B648" s="100" t="s">
        <v>376</v>
      </c>
      <c r="C648" s="101"/>
      <c r="D648" s="25">
        <v>340000</v>
      </c>
      <c r="E648" s="25">
        <v>360713.75</v>
      </c>
      <c r="F648" s="25">
        <f>E648/D648*100</f>
        <v>106.09227941176471</v>
      </c>
    </row>
    <row r="649" spans="1:6" x14ac:dyDescent="0.3">
      <c r="A649" s="23"/>
      <c r="B649" s="88" t="s">
        <v>275</v>
      </c>
      <c r="C649" s="101"/>
      <c r="D649" s="90">
        <f t="shared" ref="D649:F651" si="96">D650</f>
        <v>0</v>
      </c>
      <c r="E649" s="90">
        <f t="shared" si="96"/>
        <v>0</v>
      </c>
      <c r="F649" s="90">
        <f t="shared" si="96"/>
        <v>0</v>
      </c>
    </row>
    <row r="650" spans="1:6" x14ac:dyDescent="0.3">
      <c r="A650" s="14">
        <v>4</v>
      </c>
      <c r="B650" s="88" t="s">
        <v>18</v>
      </c>
      <c r="C650" s="101"/>
      <c r="D650" s="90">
        <f t="shared" si="96"/>
        <v>0</v>
      </c>
      <c r="E650" s="90">
        <f t="shared" si="96"/>
        <v>0</v>
      </c>
      <c r="F650" s="90">
        <f t="shared" si="96"/>
        <v>0</v>
      </c>
    </row>
    <row r="651" spans="1:6" x14ac:dyDescent="0.3">
      <c r="A651" s="14">
        <v>42</v>
      </c>
      <c r="B651" s="88" t="s">
        <v>183</v>
      </c>
      <c r="C651" s="101"/>
      <c r="D651" s="90">
        <f>D652</f>
        <v>0</v>
      </c>
      <c r="E651" s="90">
        <f t="shared" si="96"/>
        <v>0</v>
      </c>
      <c r="F651" s="90">
        <f t="shared" si="96"/>
        <v>0</v>
      </c>
    </row>
    <row r="652" spans="1:6" x14ac:dyDescent="0.3">
      <c r="A652" s="23">
        <v>421</v>
      </c>
      <c r="B652" s="100" t="s">
        <v>376</v>
      </c>
      <c r="C652" s="101"/>
      <c r="D652" s="25">
        <v>0</v>
      </c>
      <c r="E652" s="25">
        <v>0</v>
      </c>
      <c r="F652" s="106">
        <v>0</v>
      </c>
    </row>
    <row r="653" spans="1:6" x14ac:dyDescent="0.3">
      <c r="A653" s="23"/>
      <c r="B653" s="88" t="s">
        <v>377</v>
      </c>
      <c r="C653" s="101"/>
      <c r="D653" s="90">
        <f t="shared" ref="D653:F655" si="97">D654</f>
        <v>0</v>
      </c>
      <c r="E653" s="90">
        <f t="shared" si="97"/>
        <v>0</v>
      </c>
      <c r="F653" s="90">
        <f t="shared" si="97"/>
        <v>0</v>
      </c>
    </row>
    <row r="654" spans="1:6" x14ac:dyDescent="0.3">
      <c r="A654" s="14">
        <v>4</v>
      </c>
      <c r="B654" s="88" t="s">
        <v>18</v>
      </c>
      <c r="C654" s="89"/>
      <c r="D654" s="90">
        <f t="shared" si="97"/>
        <v>0</v>
      </c>
      <c r="E654" s="90">
        <f t="shared" si="97"/>
        <v>0</v>
      </c>
      <c r="F654" s="90">
        <f t="shared" si="97"/>
        <v>0</v>
      </c>
    </row>
    <row r="655" spans="1:6" x14ac:dyDescent="0.3">
      <c r="A655" s="14">
        <v>42</v>
      </c>
      <c r="B655" s="88" t="s">
        <v>183</v>
      </c>
      <c r="C655" s="89"/>
      <c r="D655" s="90">
        <f>D656</f>
        <v>0</v>
      </c>
      <c r="E655" s="90">
        <f t="shared" si="97"/>
        <v>0</v>
      </c>
      <c r="F655" s="90">
        <f t="shared" si="97"/>
        <v>0</v>
      </c>
    </row>
    <row r="656" spans="1:6" x14ac:dyDescent="0.3">
      <c r="A656" s="23">
        <v>421</v>
      </c>
      <c r="B656" s="100" t="s">
        <v>376</v>
      </c>
      <c r="C656" s="101"/>
      <c r="D656" s="25">
        <v>0</v>
      </c>
      <c r="E656" s="25">
        <v>0</v>
      </c>
      <c r="F656" s="25">
        <v>0</v>
      </c>
    </row>
    <row r="657" spans="1:6" x14ac:dyDescent="0.3">
      <c r="A657" s="23"/>
      <c r="B657" s="100"/>
      <c r="C657" s="101"/>
      <c r="D657" s="25"/>
      <c r="E657" s="132"/>
      <c r="F657" s="25"/>
    </row>
    <row r="658" spans="1:6" s="312" customFormat="1" x14ac:dyDescent="0.3">
      <c r="A658" s="292"/>
      <c r="B658" s="293" t="s">
        <v>555</v>
      </c>
      <c r="C658" s="294"/>
      <c r="D658" s="296">
        <f>D661</f>
        <v>80000</v>
      </c>
      <c r="E658" s="297">
        <f t="shared" ref="E658:F662" si="98">E659</f>
        <v>74375</v>
      </c>
      <c r="F658" s="298">
        <f t="shared" si="98"/>
        <v>92.96875</v>
      </c>
    </row>
    <row r="659" spans="1:6" x14ac:dyDescent="0.3">
      <c r="A659" s="14"/>
      <c r="B659" s="88" t="s">
        <v>369</v>
      </c>
      <c r="C659" s="89"/>
      <c r="D659" s="90">
        <f>D658</f>
        <v>80000</v>
      </c>
      <c r="E659" s="159">
        <f t="shared" si="98"/>
        <v>74375</v>
      </c>
      <c r="F659" s="15">
        <f t="shared" si="98"/>
        <v>92.96875</v>
      </c>
    </row>
    <row r="660" spans="1:6" x14ac:dyDescent="0.3">
      <c r="A660" s="14"/>
      <c r="B660" s="88" t="s">
        <v>274</v>
      </c>
      <c r="C660" s="89"/>
      <c r="D660" s="90">
        <f>D661</f>
        <v>80000</v>
      </c>
      <c r="E660" s="159">
        <f t="shared" si="98"/>
        <v>74375</v>
      </c>
      <c r="F660" s="15">
        <f t="shared" si="98"/>
        <v>92.96875</v>
      </c>
    </row>
    <row r="661" spans="1:6" x14ac:dyDescent="0.3">
      <c r="A661" s="14">
        <v>4</v>
      </c>
      <c r="B661" s="88" t="s">
        <v>18</v>
      </c>
      <c r="C661" s="89"/>
      <c r="D661" s="90">
        <f>D662</f>
        <v>80000</v>
      </c>
      <c r="E661" s="159">
        <f t="shared" si="98"/>
        <v>74375</v>
      </c>
      <c r="F661" s="15">
        <f t="shared" si="98"/>
        <v>92.96875</v>
      </c>
    </row>
    <row r="662" spans="1:6" x14ac:dyDescent="0.3">
      <c r="A662" s="14">
        <v>42</v>
      </c>
      <c r="B662" s="88" t="s">
        <v>183</v>
      </c>
      <c r="C662" s="89"/>
      <c r="D662" s="90">
        <f>D663</f>
        <v>80000</v>
      </c>
      <c r="E662" s="159">
        <f t="shared" si="98"/>
        <v>74375</v>
      </c>
      <c r="F662" s="15">
        <f t="shared" si="98"/>
        <v>92.96875</v>
      </c>
    </row>
    <row r="663" spans="1:6" x14ac:dyDescent="0.3">
      <c r="A663" s="23">
        <v>426</v>
      </c>
      <c r="B663" s="100" t="s">
        <v>378</v>
      </c>
      <c r="C663" s="101"/>
      <c r="D663" s="106">
        <v>80000</v>
      </c>
      <c r="E663" s="109">
        <v>74375</v>
      </c>
      <c r="F663" s="25">
        <f>E663/D663*100</f>
        <v>92.96875</v>
      </c>
    </row>
    <row r="664" spans="1:6" x14ac:dyDescent="0.3">
      <c r="A664" s="23"/>
      <c r="B664" s="100"/>
      <c r="C664" s="101"/>
      <c r="D664" s="25"/>
      <c r="E664" s="109"/>
      <c r="F664" s="15"/>
    </row>
    <row r="665" spans="1:6" s="312" customFormat="1" x14ac:dyDescent="0.3">
      <c r="A665" s="292"/>
      <c r="B665" s="293" t="s">
        <v>379</v>
      </c>
      <c r="C665" s="299"/>
      <c r="D665" s="296">
        <f t="shared" ref="D665:F673" si="99">D666</f>
        <v>550000</v>
      </c>
      <c r="E665" s="296">
        <f t="shared" si="99"/>
        <v>546928.88</v>
      </c>
      <c r="F665" s="296">
        <f t="shared" si="99"/>
        <v>99.441614545454541</v>
      </c>
    </row>
    <row r="666" spans="1:6" x14ac:dyDescent="0.3">
      <c r="A666" s="14"/>
      <c r="B666" s="88" t="s">
        <v>369</v>
      </c>
      <c r="C666" s="101"/>
      <c r="D666" s="90">
        <f>D667+D671</f>
        <v>550000</v>
      </c>
      <c r="E666" s="90">
        <f t="shared" ref="E666" si="100">E667+E671</f>
        <v>546928.88</v>
      </c>
      <c r="F666" s="25">
        <f>E666/D666*100</f>
        <v>99.441614545454541</v>
      </c>
    </row>
    <row r="667" spans="1:6" x14ac:dyDescent="0.3">
      <c r="A667" s="14"/>
      <c r="B667" s="88" t="s">
        <v>274</v>
      </c>
      <c r="C667" s="101"/>
      <c r="D667" s="90">
        <f>D668</f>
        <v>320000</v>
      </c>
      <c r="E667" s="90">
        <f t="shared" ref="E667:F667" si="101">E668</f>
        <v>316928.88</v>
      </c>
      <c r="F667" s="90">
        <f t="shared" si="101"/>
        <v>99.040274999999994</v>
      </c>
    </row>
    <row r="668" spans="1:6" x14ac:dyDescent="0.3">
      <c r="A668" s="14">
        <v>4</v>
      </c>
      <c r="B668" s="88" t="s">
        <v>18</v>
      </c>
      <c r="C668" s="101"/>
      <c r="D668" s="90">
        <f t="shared" si="99"/>
        <v>320000</v>
      </c>
      <c r="E668" s="90">
        <f t="shared" si="99"/>
        <v>316928.88</v>
      </c>
      <c r="F668" s="90">
        <f t="shared" si="99"/>
        <v>99.040274999999994</v>
      </c>
    </row>
    <row r="669" spans="1:6" x14ac:dyDescent="0.3">
      <c r="A669" s="14">
        <v>42</v>
      </c>
      <c r="B669" s="88" t="s">
        <v>183</v>
      </c>
      <c r="C669" s="101"/>
      <c r="D669" s="90">
        <f>D670</f>
        <v>320000</v>
      </c>
      <c r="E669" s="90">
        <f t="shared" si="99"/>
        <v>316928.88</v>
      </c>
      <c r="F669" s="90">
        <f t="shared" si="99"/>
        <v>99.040274999999994</v>
      </c>
    </row>
    <row r="670" spans="1:6" x14ac:dyDescent="0.3">
      <c r="A670" s="23">
        <v>421</v>
      </c>
      <c r="B670" s="100" t="s">
        <v>370</v>
      </c>
      <c r="C670" s="101"/>
      <c r="D670" s="106">
        <v>320000</v>
      </c>
      <c r="E670" s="106">
        <v>316928.88</v>
      </c>
      <c r="F670" s="25">
        <f>E670/D670*100</f>
        <v>99.040274999999994</v>
      </c>
    </row>
    <row r="671" spans="1:6" x14ac:dyDescent="0.3">
      <c r="A671" s="14"/>
      <c r="B671" s="88" t="s">
        <v>275</v>
      </c>
      <c r="C671" s="131"/>
      <c r="D671" s="90">
        <f t="shared" si="99"/>
        <v>230000</v>
      </c>
      <c r="E671" s="90">
        <f t="shared" si="99"/>
        <v>230000</v>
      </c>
      <c r="F671" s="90">
        <f t="shared" si="99"/>
        <v>100</v>
      </c>
    </row>
    <row r="672" spans="1:6" x14ac:dyDescent="0.3">
      <c r="A672" s="14">
        <v>4</v>
      </c>
      <c r="B672" s="88" t="s">
        <v>18</v>
      </c>
      <c r="C672" s="101"/>
      <c r="D672" s="90">
        <f t="shared" si="99"/>
        <v>230000</v>
      </c>
      <c r="E672" s="90">
        <f t="shared" si="99"/>
        <v>230000</v>
      </c>
      <c r="F672" s="90">
        <f t="shared" si="99"/>
        <v>100</v>
      </c>
    </row>
    <row r="673" spans="1:6" x14ac:dyDescent="0.3">
      <c r="A673" s="14">
        <v>42</v>
      </c>
      <c r="B673" s="88" t="s">
        <v>183</v>
      </c>
      <c r="C673" s="101"/>
      <c r="D673" s="90">
        <f>D674</f>
        <v>230000</v>
      </c>
      <c r="E673" s="90">
        <f t="shared" si="99"/>
        <v>230000</v>
      </c>
      <c r="F673" s="90">
        <f t="shared" si="99"/>
        <v>100</v>
      </c>
    </row>
    <row r="674" spans="1:6" x14ac:dyDescent="0.3">
      <c r="A674" s="23">
        <v>421</v>
      </c>
      <c r="B674" s="100" t="s">
        <v>370</v>
      </c>
      <c r="C674" s="101"/>
      <c r="D674" s="106">
        <v>230000</v>
      </c>
      <c r="E674" s="106">
        <v>230000</v>
      </c>
      <c r="F674" s="25">
        <f>E674/D674*100</f>
        <v>100</v>
      </c>
    </row>
    <row r="675" spans="1:6" x14ac:dyDescent="0.3">
      <c r="A675" s="23"/>
      <c r="B675" s="100"/>
      <c r="C675" s="101"/>
      <c r="D675" s="106"/>
      <c r="E675" s="109"/>
      <c r="F675" s="18"/>
    </row>
    <row r="676" spans="1:6" s="312" customFormat="1" x14ac:dyDescent="0.3">
      <c r="A676" s="300"/>
      <c r="B676" s="301" t="s">
        <v>380</v>
      </c>
      <c r="C676" s="302"/>
      <c r="D676" s="296">
        <f t="shared" ref="D676:F679" si="102">D677</f>
        <v>0</v>
      </c>
      <c r="E676" s="296">
        <f t="shared" si="102"/>
        <v>0</v>
      </c>
      <c r="F676" s="296">
        <f t="shared" si="102"/>
        <v>0</v>
      </c>
    </row>
    <row r="677" spans="1:6" x14ac:dyDescent="0.3">
      <c r="A677" s="145"/>
      <c r="B677" s="343" t="s">
        <v>359</v>
      </c>
      <c r="C677" s="344"/>
      <c r="D677" s="90">
        <f>D678+D682</f>
        <v>0</v>
      </c>
      <c r="E677" s="90">
        <f>E678+E682</f>
        <v>0</v>
      </c>
      <c r="F677" s="90">
        <f>F678+F682</f>
        <v>0</v>
      </c>
    </row>
    <row r="678" spans="1:6" x14ac:dyDescent="0.3">
      <c r="A678" s="91"/>
      <c r="B678" s="92" t="s">
        <v>274</v>
      </c>
      <c r="C678" s="156"/>
      <c r="D678" s="90">
        <f t="shared" si="102"/>
        <v>0</v>
      </c>
      <c r="E678" s="90">
        <f t="shared" si="102"/>
        <v>0</v>
      </c>
      <c r="F678" s="90">
        <f t="shared" si="102"/>
        <v>0</v>
      </c>
    </row>
    <row r="679" spans="1:6" x14ac:dyDescent="0.3">
      <c r="A679" s="91">
        <v>4</v>
      </c>
      <c r="B679" s="92" t="s">
        <v>18</v>
      </c>
      <c r="C679" s="156"/>
      <c r="D679" s="90">
        <f t="shared" si="102"/>
        <v>0</v>
      </c>
      <c r="E679" s="90">
        <f t="shared" si="102"/>
        <v>0</v>
      </c>
      <c r="F679" s="90">
        <f t="shared" si="102"/>
        <v>0</v>
      </c>
    </row>
    <row r="680" spans="1:6" x14ac:dyDescent="0.3">
      <c r="A680" s="91">
        <v>42</v>
      </c>
      <c r="B680" s="92" t="s">
        <v>183</v>
      </c>
      <c r="C680" s="156"/>
      <c r="D680" s="90">
        <f>D681</f>
        <v>0</v>
      </c>
      <c r="E680" s="90">
        <f>E681</f>
        <v>0</v>
      </c>
      <c r="F680" s="90">
        <f>F681</f>
        <v>0</v>
      </c>
    </row>
    <row r="681" spans="1:6" x14ac:dyDescent="0.3">
      <c r="A681" s="145">
        <v>421</v>
      </c>
      <c r="B681" s="148" t="s">
        <v>370</v>
      </c>
      <c r="C681" s="309"/>
      <c r="D681" s="106">
        <v>0</v>
      </c>
      <c r="E681" s="106">
        <v>0</v>
      </c>
      <c r="F681" s="106">
        <v>0</v>
      </c>
    </row>
    <row r="682" spans="1:6" x14ac:dyDescent="0.3">
      <c r="A682" s="145"/>
      <c r="B682" s="160" t="s">
        <v>381</v>
      </c>
      <c r="C682" s="309"/>
      <c r="D682" s="90">
        <f t="shared" ref="D682:F683" si="103">D683</f>
        <v>0</v>
      </c>
      <c r="E682" s="90">
        <f t="shared" si="103"/>
        <v>0</v>
      </c>
      <c r="F682" s="90">
        <f t="shared" si="103"/>
        <v>0</v>
      </c>
    </row>
    <row r="683" spans="1:6" x14ac:dyDescent="0.3">
      <c r="A683" s="91">
        <v>4</v>
      </c>
      <c r="B683" s="92" t="s">
        <v>18</v>
      </c>
      <c r="C683" s="161"/>
      <c r="D683" s="90">
        <f t="shared" si="103"/>
        <v>0</v>
      </c>
      <c r="E683" s="90">
        <f t="shared" si="103"/>
        <v>0</v>
      </c>
      <c r="F683" s="90">
        <f t="shared" si="103"/>
        <v>0</v>
      </c>
    </row>
    <row r="684" spans="1:6" x14ac:dyDescent="0.3">
      <c r="A684" s="91">
        <v>42</v>
      </c>
      <c r="B684" s="92" t="s">
        <v>183</v>
      </c>
      <c r="C684" s="156"/>
      <c r="D684" s="90">
        <f>D685</f>
        <v>0</v>
      </c>
      <c r="E684" s="90">
        <f>E685</f>
        <v>0</v>
      </c>
      <c r="F684" s="90">
        <f>F685</f>
        <v>0</v>
      </c>
    </row>
    <row r="685" spans="1:6" x14ac:dyDescent="0.3">
      <c r="A685" s="145">
        <v>421</v>
      </c>
      <c r="B685" s="148" t="s">
        <v>370</v>
      </c>
      <c r="C685" s="156"/>
      <c r="D685" s="106">
        <v>0</v>
      </c>
      <c r="E685" s="106">
        <v>0</v>
      </c>
      <c r="F685" s="106">
        <v>0</v>
      </c>
    </row>
    <row r="686" spans="1:6" x14ac:dyDescent="0.3">
      <c r="A686" s="23"/>
      <c r="B686" s="100"/>
      <c r="C686" s="101"/>
      <c r="D686" s="106"/>
      <c r="E686" s="109"/>
      <c r="F686" s="18"/>
    </row>
    <row r="687" spans="1:6" s="312" customFormat="1" x14ac:dyDescent="0.3">
      <c r="A687" s="300"/>
      <c r="B687" s="301" t="s">
        <v>382</v>
      </c>
      <c r="C687" s="302"/>
      <c r="D687" s="296">
        <f t="shared" ref="D687:F690" si="104">D688</f>
        <v>0</v>
      </c>
      <c r="E687" s="296">
        <f t="shared" si="104"/>
        <v>0</v>
      </c>
      <c r="F687" s="296">
        <f t="shared" si="104"/>
        <v>0</v>
      </c>
    </row>
    <row r="688" spans="1:6" x14ac:dyDescent="0.3">
      <c r="A688" s="145"/>
      <c r="B688" s="343" t="s">
        <v>359</v>
      </c>
      <c r="C688" s="344"/>
      <c r="D688" s="90">
        <f t="shared" si="104"/>
        <v>0</v>
      </c>
      <c r="E688" s="90">
        <f t="shared" si="104"/>
        <v>0</v>
      </c>
      <c r="F688" s="90">
        <f t="shared" si="104"/>
        <v>0</v>
      </c>
    </row>
    <row r="689" spans="1:6" x14ac:dyDescent="0.3">
      <c r="A689" s="91"/>
      <c r="B689" s="92" t="s">
        <v>274</v>
      </c>
      <c r="C689" s="156"/>
      <c r="D689" s="90">
        <f t="shared" si="104"/>
        <v>0</v>
      </c>
      <c r="E689" s="90">
        <f t="shared" si="104"/>
        <v>0</v>
      </c>
      <c r="F689" s="90">
        <f t="shared" si="104"/>
        <v>0</v>
      </c>
    </row>
    <row r="690" spans="1:6" x14ac:dyDescent="0.3">
      <c r="A690" s="91">
        <v>4</v>
      </c>
      <c r="B690" s="92" t="s">
        <v>18</v>
      </c>
      <c r="C690" s="156"/>
      <c r="D690" s="90">
        <f t="shared" si="104"/>
        <v>0</v>
      </c>
      <c r="E690" s="90">
        <f t="shared" si="104"/>
        <v>0</v>
      </c>
      <c r="F690" s="90">
        <f t="shared" si="104"/>
        <v>0</v>
      </c>
    </row>
    <row r="691" spans="1:6" x14ac:dyDescent="0.3">
      <c r="A691" s="91">
        <v>42</v>
      </c>
      <c r="B691" s="92" t="s">
        <v>183</v>
      </c>
      <c r="C691" s="156"/>
      <c r="D691" s="90">
        <f>D692</f>
        <v>0</v>
      </c>
      <c r="E691" s="90">
        <f>E692</f>
        <v>0</v>
      </c>
      <c r="F691" s="90">
        <f>F692</f>
        <v>0</v>
      </c>
    </row>
    <row r="692" spans="1:6" x14ac:dyDescent="0.3">
      <c r="A692" s="145">
        <v>421</v>
      </c>
      <c r="B692" s="349" t="s">
        <v>383</v>
      </c>
      <c r="C692" s="350"/>
      <c r="D692" s="106">
        <v>0</v>
      </c>
      <c r="E692" s="106">
        <v>0</v>
      </c>
      <c r="F692" s="106">
        <v>0</v>
      </c>
    </row>
    <row r="693" spans="1:6" x14ac:dyDescent="0.3">
      <c r="A693" s="145"/>
      <c r="B693" s="148"/>
      <c r="C693" s="156"/>
      <c r="D693" s="106"/>
      <c r="E693" s="108"/>
      <c r="F693" s="106"/>
    </row>
    <row r="694" spans="1:6" s="312" customFormat="1" x14ac:dyDescent="0.3">
      <c r="A694" s="303"/>
      <c r="B694" s="293" t="s">
        <v>384</v>
      </c>
      <c r="C694" s="299"/>
      <c r="D694" s="296">
        <f>D695</f>
        <v>130000</v>
      </c>
      <c r="E694" s="296">
        <f t="shared" ref="E694:F694" si="105">E695</f>
        <v>122562.5</v>
      </c>
      <c r="F694" s="296">
        <f t="shared" si="105"/>
        <v>94.278846153846146</v>
      </c>
    </row>
    <row r="695" spans="1:6" x14ac:dyDescent="0.3">
      <c r="A695" s="23"/>
      <c r="B695" s="343" t="s">
        <v>359</v>
      </c>
      <c r="C695" s="344"/>
      <c r="D695" s="90">
        <f>D696+D700</f>
        <v>130000</v>
      </c>
      <c r="E695" s="90">
        <f t="shared" ref="E695" si="106">E696+E700</f>
        <v>122562.5</v>
      </c>
      <c r="F695" s="25">
        <f>E695/D695*100</f>
        <v>94.278846153846146</v>
      </c>
    </row>
    <row r="696" spans="1:6" x14ac:dyDescent="0.3">
      <c r="A696" s="14"/>
      <c r="B696" s="88" t="s">
        <v>274</v>
      </c>
      <c r="C696" s="101"/>
      <c r="D696" s="90">
        <f t="shared" ref="D696:F698" si="107">D697</f>
        <v>47000</v>
      </c>
      <c r="E696" s="90">
        <f t="shared" si="107"/>
        <v>122562.5</v>
      </c>
      <c r="F696" s="90">
        <f t="shared" si="107"/>
        <v>260.77127659574467</v>
      </c>
    </row>
    <row r="697" spans="1:6" x14ac:dyDescent="0.3">
      <c r="A697" s="14">
        <v>4</v>
      </c>
      <c r="B697" s="88" t="s">
        <v>18</v>
      </c>
      <c r="C697" s="101"/>
      <c r="D697" s="90">
        <f t="shared" si="107"/>
        <v>47000</v>
      </c>
      <c r="E697" s="90">
        <f t="shared" si="107"/>
        <v>122562.5</v>
      </c>
      <c r="F697" s="90">
        <f t="shared" si="107"/>
        <v>260.77127659574467</v>
      </c>
    </row>
    <row r="698" spans="1:6" x14ac:dyDescent="0.3">
      <c r="A698" s="14">
        <v>42</v>
      </c>
      <c r="B698" s="88" t="s">
        <v>183</v>
      </c>
      <c r="C698" s="101"/>
      <c r="D698" s="90">
        <f>D699</f>
        <v>47000</v>
      </c>
      <c r="E698" s="90">
        <f t="shared" si="107"/>
        <v>122562.5</v>
      </c>
      <c r="F698" s="90">
        <f t="shared" si="107"/>
        <v>260.77127659574467</v>
      </c>
    </row>
    <row r="699" spans="1:6" x14ac:dyDescent="0.3">
      <c r="A699" s="23">
        <v>421</v>
      </c>
      <c r="B699" s="100" t="s">
        <v>370</v>
      </c>
      <c r="C699" s="101"/>
      <c r="D699" s="106">
        <v>47000</v>
      </c>
      <c r="E699" s="106">
        <v>122562.5</v>
      </c>
      <c r="F699" s="25">
        <f>E699/D699*100</f>
        <v>260.77127659574467</v>
      </c>
    </row>
    <row r="700" spans="1:6" x14ac:dyDescent="0.3">
      <c r="A700" s="14"/>
      <c r="B700" s="88" t="s">
        <v>275</v>
      </c>
      <c r="C700" s="131"/>
      <c r="D700" s="90">
        <f t="shared" ref="D700:F702" si="108">D701</f>
        <v>83000</v>
      </c>
      <c r="E700" s="90">
        <v>0</v>
      </c>
      <c r="F700" s="90">
        <f t="shared" si="108"/>
        <v>0</v>
      </c>
    </row>
    <row r="701" spans="1:6" x14ac:dyDescent="0.3">
      <c r="A701" s="14">
        <v>4</v>
      </c>
      <c r="B701" s="88" t="s">
        <v>18</v>
      </c>
      <c r="C701" s="101"/>
      <c r="D701" s="90">
        <f t="shared" si="108"/>
        <v>83000</v>
      </c>
      <c r="E701" s="90">
        <v>0</v>
      </c>
      <c r="F701" s="90">
        <f t="shared" si="108"/>
        <v>0</v>
      </c>
    </row>
    <row r="702" spans="1:6" x14ac:dyDescent="0.3">
      <c r="A702" s="14">
        <v>42</v>
      </c>
      <c r="B702" s="88" t="s">
        <v>183</v>
      </c>
      <c r="C702" s="101"/>
      <c r="D702" s="90">
        <f>D703</f>
        <v>83000</v>
      </c>
      <c r="E702" s="90">
        <v>0</v>
      </c>
      <c r="F702" s="90">
        <f t="shared" si="108"/>
        <v>0</v>
      </c>
    </row>
    <row r="703" spans="1:6" x14ac:dyDescent="0.3">
      <c r="A703" s="23">
        <v>421</v>
      </c>
      <c r="B703" s="100" t="s">
        <v>370</v>
      </c>
      <c r="C703" s="101"/>
      <c r="D703" s="106">
        <v>83000</v>
      </c>
      <c r="E703" s="106">
        <v>0</v>
      </c>
      <c r="F703" s="25">
        <f>E703/D703*100</f>
        <v>0</v>
      </c>
    </row>
    <row r="704" spans="1:6" x14ac:dyDescent="0.3">
      <c r="A704" s="23"/>
      <c r="B704" s="100"/>
      <c r="C704" s="101"/>
      <c r="D704" s="106"/>
      <c r="E704" s="108"/>
      <c r="F704" s="106"/>
    </row>
    <row r="705" spans="1:6" x14ac:dyDescent="0.3">
      <c r="A705" s="162"/>
      <c r="B705" s="163" t="s">
        <v>385</v>
      </c>
      <c r="C705" s="164"/>
      <c r="D705" s="165">
        <f>D706+D716+D726+D734+D743+D756+D763+D770+D778+D786+D797+D804+D811+D819+D832</f>
        <v>1008250</v>
      </c>
      <c r="E705" s="165">
        <f>E706+E716+E726+E734+E743+E756+E763+E770+E778+E786+E797+E804+E811+E819+E832</f>
        <v>890327.74</v>
      </c>
      <c r="F705" s="166">
        <f>E705/D705*100</f>
        <v>88.304263823456481</v>
      </c>
    </row>
    <row r="706" spans="1:6" x14ac:dyDescent="0.3">
      <c r="A706" s="167"/>
      <c r="B706" s="353" t="s">
        <v>386</v>
      </c>
      <c r="C706" s="354"/>
      <c r="D706" s="165">
        <f t="shared" ref="D706:F709" si="109">D707</f>
        <v>140000</v>
      </c>
      <c r="E706" s="165">
        <f t="shared" si="109"/>
        <v>108748.57</v>
      </c>
      <c r="F706" s="165">
        <f t="shared" si="109"/>
        <v>77.677550000000011</v>
      </c>
    </row>
    <row r="707" spans="1:6" x14ac:dyDescent="0.3">
      <c r="A707" s="14"/>
      <c r="B707" s="88" t="s">
        <v>375</v>
      </c>
      <c r="C707" s="89"/>
      <c r="D707" s="24">
        <f t="shared" si="109"/>
        <v>140000</v>
      </c>
      <c r="E707" s="24">
        <f t="shared" si="109"/>
        <v>108748.57</v>
      </c>
      <c r="F707" s="24">
        <f t="shared" si="109"/>
        <v>77.677550000000011</v>
      </c>
    </row>
    <row r="708" spans="1:6" x14ac:dyDescent="0.3">
      <c r="A708" s="14"/>
      <c r="B708" s="88" t="s">
        <v>387</v>
      </c>
      <c r="C708" s="89"/>
      <c r="D708" s="24">
        <f t="shared" si="109"/>
        <v>140000</v>
      </c>
      <c r="E708" s="24">
        <f t="shared" si="109"/>
        <v>108748.57</v>
      </c>
      <c r="F708" s="24">
        <f t="shared" si="109"/>
        <v>77.677550000000011</v>
      </c>
    </row>
    <row r="709" spans="1:6" x14ac:dyDescent="0.3">
      <c r="A709" s="14">
        <v>3</v>
      </c>
      <c r="B709" s="318" t="s">
        <v>17</v>
      </c>
      <c r="C709" s="317"/>
      <c r="D709" s="24">
        <f>D710</f>
        <v>140000</v>
      </c>
      <c r="E709" s="24">
        <f t="shared" si="109"/>
        <v>108748.57</v>
      </c>
      <c r="F709" s="24">
        <f t="shared" si="109"/>
        <v>77.677550000000011</v>
      </c>
    </row>
    <row r="710" spans="1:6" x14ac:dyDescent="0.3">
      <c r="A710" s="14">
        <v>32</v>
      </c>
      <c r="B710" s="88" t="s">
        <v>388</v>
      </c>
      <c r="C710" s="105"/>
      <c r="D710" s="24">
        <f>D711+D713</f>
        <v>140000</v>
      </c>
      <c r="E710" s="24">
        <f>E711+E713</f>
        <v>108748.57</v>
      </c>
      <c r="F710" s="25">
        <f>E710/D710*100</f>
        <v>77.677550000000011</v>
      </c>
    </row>
    <row r="711" spans="1:6" x14ac:dyDescent="0.3">
      <c r="A711" s="23">
        <v>322</v>
      </c>
      <c r="B711" s="333" t="s">
        <v>101</v>
      </c>
      <c r="C711" s="334"/>
      <c r="D711" s="106">
        <v>90000</v>
      </c>
      <c r="E711" s="25">
        <v>78655.570000000007</v>
      </c>
      <c r="F711" s="25">
        <f>E711/D711*100</f>
        <v>87.395077777777786</v>
      </c>
    </row>
    <row r="712" spans="1:6" hidden="1" x14ac:dyDescent="0.3">
      <c r="A712" s="23">
        <v>322311</v>
      </c>
      <c r="B712" s="100" t="s">
        <v>389</v>
      </c>
      <c r="C712" s="101"/>
      <c r="D712" s="106">
        <v>70000</v>
      </c>
      <c r="E712" s="25">
        <f t="shared" ref="E712" si="110">F712-D712</f>
        <v>20000</v>
      </c>
      <c r="F712" s="106">
        <v>90000</v>
      </c>
    </row>
    <row r="713" spans="1:6" x14ac:dyDescent="0.3">
      <c r="A713" s="23">
        <v>323</v>
      </c>
      <c r="B713" s="333" t="s">
        <v>108</v>
      </c>
      <c r="C713" s="334"/>
      <c r="D713" s="106">
        <v>50000</v>
      </c>
      <c r="E713" s="25">
        <v>30093</v>
      </c>
      <c r="F713" s="25">
        <f>E713/D713*100</f>
        <v>60.185999999999993</v>
      </c>
    </row>
    <row r="714" spans="1:6" hidden="1" x14ac:dyDescent="0.3">
      <c r="A714" s="23">
        <v>323294</v>
      </c>
      <c r="B714" s="100" t="s">
        <v>390</v>
      </c>
      <c r="C714" s="101">
        <v>2323294</v>
      </c>
      <c r="D714" s="25">
        <v>30000</v>
      </c>
      <c r="E714" s="25">
        <f>F714-D714</f>
        <v>20000</v>
      </c>
      <c r="F714" s="25">
        <v>50000</v>
      </c>
    </row>
    <row r="715" spans="1:6" x14ac:dyDescent="0.3">
      <c r="A715" s="23"/>
      <c r="B715" s="157"/>
      <c r="C715" s="158"/>
      <c r="D715" s="25"/>
      <c r="E715" s="109"/>
      <c r="F715" s="18"/>
    </row>
    <row r="716" spans="1:6" x14ac:dyDescent="0.3">
      <c r="A716" s="167"/>
      <c r="B716" s="353" t="s">
        <v>391</v>
      </c>
      <c r="C716" s="354"/>
      <c r="D716" s="168">
        <f t="shared" ref="D716:F719" si="111">D717</f>
        <v>200000</v>
      </c>
      <c r="E716" s="168">
        <f t="shared" si="111"/>
        <v>188730.75</v>
      </c>
      <c r="F716" s="168">
        <f t="shared" si="111"/>
        <v>94.365375</v>
      </c>
    </row>
    <row r="717" spans="1:6" x14ac:dyDescent="0.3">
      <c r="A717" s="14"/>
      <c r="B717" s="88" t="s">
        <v>369</v>
      </c>
      <c r="C717" s="89"/>
      <c r="D717" s="90">
        <f t="shared" si="111"/>
        <v>200000</v>
      </c>
      <c r="E717" s="90">
        <f t="shared" si="111"/>
        <v>188730.75</v>
      </c>
      <c r="F717" s="90">
        <f t="shared" si="111"/>
        <v>94.365375</v>
      </c>
    </row>
    <row r="718" spans="1:6" x14ac:dyDescent="0.3">
      <c r="A718" s="14"/>
      <c r="B718" s="88" t="s">
        <v>387</v>
      </c>
      <c r="C718" s="89"/>
      <c r="D718" s="90">
        <f t="shared" si="111"/>
        <v>200000</v>
      </c>
      <c r="E718" s="90">
        <f t="shared" si="111"/>
        <v>188730.75</v>
      </c>
      <c r="F718" s="90">
        <f t="shared" si="111"/>
        <v>94.365375</v>
      </c>
    </row>
    <row r="719" spans="1:6" x14ac:dyDescent="0.3">
      <c r="A719" s="14">
        <v>3</v>
      </c>
      <c r="B719" s="318" t="s">
        <v>17</v>
      </c>
      <c r="C719" s="320"/>
      <c r="D719" s="90">
        <f>D720</f>
        <v>200000</v>
      </c>
      <c r="E719" s="90">
        <f t="shared" si="111"/>
        <v>188730.75</v>
      </c>
      <c r="F719" s="90">
        <f t="shared" si="111"/>
        <v>94.365375</v>
      </c>
    </row>
    <row r="720" spans="1:6" x14ac:dyDescent="0.3">
      <c r="A720" s="14">
        <v>32</v>
      </c>
      <c r="B720" s="318" t="s">
        <v>95</v>
      </c>
      <c r="C720" s="317"/>
      <c r="D720" s="90">
        <f>D721+D723</f>
        <v>200000</v>
      </c>
      <c r="E720" s="90">
        <f t="shared" ref="E720" si="112">E721+E723</f>
        <v>188730.75</v>
      </c>
      <c r="F720" s="25">
        <f>E720/D720*100</f>
        <v>94.365375</v>
      </c>
    </row>
    <row r="721" spans="1:6" x14ac:dyDescent="0.3">
      <c r="A721" s="23">
        <v>322</v>
      </c>
      <c r="B721" s="333" t="s">
        <v>101</v>
      </c>
      <c r="C721" s="334"/>
      <c r="D721" s="106">
        <f>D722</f>
        <v>90000</v>
      </c>
      <c r="E721" s="106">
        <v>81630.75</v>
      </c>
      <c r="F721" s="25">
        <f>E721/D721*100</f>
        <v>90.700833333333335</v>
      </c>
    </row>
    <row r="722" spans="1:6" hidden="1" x14ac:dyDescent="0.3">
      <c r="A722" s="23">
        <v>32244</v>
      </c>
      <c r="B722" s="100" t="s">
        <v>392</v>
      </c>
      <c r="C722" s="101"/>
      <c r="D722" s="106">
        <v>90000</v>
      </c>
      <c r="E722" s="106">
        <f>F722-D722</f>
        <v>0</v>
      </c>
      <c r="F722" s="106">
        <v>90000</v>
      </c>
    </row>
    <row r="723" spans="1:6" x14ac:dyDescent="0.3">
      <c r="A723" s="23">
        <v>323</v>
      </c>
      <c r="B723" s="333" t="s">
        <v>108</v>
      </c>
      <c r="C723" s="334"/>
      <c r="D723" s="106">
        <f>D724</f>
        <v>110000</v>
      </c>
      <c r="E723" s="106">
        <v>107100</v>
      </c>
      <c r="F723" s="25">
        <f>E723/D723*100</f>
        <v>97.36363636363636</v>
      </c>
    </row>
    <row r="724" spans="1:6" hidden="1" x14ac:dyDescent="0.3">
      <c r="A724" s="23">
        <v>323291</v>
      </c>
      <c r="B724" s="100" t="s">
        <v>393</v>
      </c>
      <c r="C724" s="101">
        <v>2323291</v>
      </c>
      <c r="D724" s="106">
        <v>110000</v>
      </c>
      <c r="E724" s="106">
        <f>F724-D724</f>
        <v>0</v>
      </c>
      <c r="F724" s="106">
        <v>110000</v>
      </c>
    </row>
    <row r="725" spans="1:6" x14ac:dyDescent="0.3">
      <c r="A725" s="23"/>
      <c r="B725" s="100"/>
      <c r="C725" s="101"/>
      <c r="D725" s="25"/>
      <c r="E725" s="109"/>
      <c r="F725" s="18"/>
    </row>
    <row r="726" spans="1:6" x14ac:dyDescent="0.3">
      <c r="A726" s="167"/>
      <c r="B726" s="353" t="s">
        <v>394</v>
      </c>
      <c r="C726" s="354"/>
      <c r="D726" s="168">
        <f t="shared" ref="D726:F730" si="113">D727</f>
        <v>40000</v>
      </c>
      <c r="E726" s="168">
        <f t="shared" si="113"/>
        <v>20000</v>
      </c>
      <c r="F726" s="168">
        <f t="shared" si="113"/>
        <v>50</v>
      </c>
    </row>
    <row r="727" spans="1:6" x14ac:dyDescent="0.3">
      <c r="A727" s="14"/>
      <c r="B727" s="88" t="s">
        <v>369</v>
      </c>
      <c r="C727" s="89"/>
      <c r="D727" s="90">
        <f t="shared" si="113"/>
        <v>40000</v>
      </c>
      <c r="E727" s="90">
        <f t="shared" si="113"/>
        <v>20000</v>
      </c>
      <c r="F727" s="90">
        <f t="shared" si="113"/>
        <v>50</v>
      </c>
    </row>
    <row r="728" spans="1:6" x14ac:dyDescent="0.3">
      <c r="A728" s="14"/>
      <c r="B728" s="88" t="s">
        <v>387</v>
      </c>
      <c r="C728" s="89"/>
      <c r="D728" s="90">
        <f t="shared" si="113"/>
        <v>40000</v>
      </c>
      <c r="E728" s="90">
        <f t="shared" si="113"/>
        <v>20000</v>
      </c>
      <c r="F728" s="90">
        <f t="shared" si="113"/>
        <v>50</v>
      </c>
    </row>
    <row r="729" spans="1:6" x14ac:dyDescent="0.3">
      <c r="A729" s="14">
        <v>3</v>
      </c>
      <c r="B729" s="318" t="s">
        <v>17</v>
      </c>
      <c r="C729" s="320"/>
      <c r="D729" s="90">
        <f t="shared" si="113"/>
        <v>40000</v>
      </c>
      <c r="E729" s="90">
        <f t="shared" si="113"/>
        <v>20000</v>
      </c>
      <c r="F729" s="90">
        <f t="shared" si="113"/>
        <v>50</v>
      </c>
    </row>
    <row r="730" spans="1:6" x14ac:dyDescent="0.3">
      <c r="A730" s="14">
        <v>32</v>
      </c>
      <c r="B730" s="318" t="s">
        <v>95</v>
      </c>
      <c r="C730" s="317"/>
      <c r="D730" s="90">
        <f t="shared" si="113"/>
        <v>40000</v>
      </c>
      <c r="E730" s="90">
        <f t="shared" si="113"/>
        <v>20000</v>
      </c>
      <c r="F730" s="90">
        <f t="shared" si="113"/>
        <v>50</v>
      </c>
    </row>
    <row r="731" spans="1:6" x14ac:dyDescent="0.3">
      <c r="A731" s="23">
        <v>323</v>
      </c>
      <c r="B731" s="333" t="s">
        <v>108</v>
      </c>
      <c r="C731" s="334"/>
      <c r="D731" s="106">
        <v>40000</v>
      </c>
      <c r="E731" s="106">
        <v>20000</v>
      </c>
      <c r="F731" s="25">
        <f>E731/D731*100</f>
        <v>50</v>
      </c>
    </row>
    <row r="732" spans="1:6" hidden="1" x14ac:dyDescent="0.3">
      <c r="A732" s="23">
        <v>323292</v>
      </c>
      <c r="B732" s="100" t="s">
        <v>395</v>
      </c>
      <c r="C732" s="101">
        <v>2323292</v>
      </c>
      <c r="D732" s="106">
        <v>90000</v>
      </c>
      <c r="E732" s="106">
        <v>90000</v>
      </c>
      <c r="F732" s="106">
        <v>90000</v>
      </c>
    </row>
    <row r="733" spans="1:6" x14ac:dyDescent="0.3">
      <c r="A733" s="23"/>
      <c r="B733" s="100"/>
      <c r="C733" s="101"/>
      <c r="D733" s="25"/>
      <c r="E733" s="109"/>
      <c r="F733" s="18"/>
    </row>
    <row r="734" spans="1:6" x14ac:dyDescent="0.3">
      <c r="A734" s="167"/>
      <c r="B734" s="353" t="s">
        <v>396</v>
      </c>
      <c r="C734" s="354"/>
      <c r="D734" s="168">
        <f t="shared" ref="D734:F738" si="114">D735</f>
        <v>70000</v>
      </c>
      <c r="E734" s="168">
        <f t="shared" si="114"/>
        <v>57550</v>
      </c>
      <c r="F734" s="168">
        <f t="shared" si="114"/>
        <v>82.214285714285722</v>
      </c>
    </row>
    <row r="735" spans="1:6" x14ac:dyDescent="0.3">
      <c r="A735" s="14"/>
      <c r="B735" s="88" t="s">
        <v>369</v>
      </c>
      <c r="C735" s="89"/>
      <c r="D735" s="90">
        <f t="shared" si="114"/>
        <v>70000</v>
      </c>
      <c r="E735" s="90">
        <f t="shared" si="114"/>
        <v>57550</v>
      </c>
      <c r="F735" s="90">
        <f t="shared" si="114"/>
        <v>82.214285714285722</v>
      </c>
    </row>
    <row r="736" spans="1:6" x14ac:dyDescent="0.3">
      <c r="A736" s="14"/>
      <c r="B736" s="88" t="s">
        <v>387</v>
      </c>
      <c r="C736" s="89"/>
      <c r="D736" s="90">
        <f t="shared" si="114"/>
        <v>70000</v>
      </c>
      <c r="E736" s="90">
        <f t="shared" si="114"/>
        <v>57550</v>
      </c>
      <c r="F736" s="90">
        <f t="shared" si="114"/>
        <v>82.214285714285722</v>
      </c>
    </row>
    <row r="737" spans="1:6" x14ac:dyDescent="0.3">
      <c r="A737" s="14">
        <v>3</v>
      </c>
      <c r="B737" s="318" t="s">
        <v>17</v>
      </c>
      <c r="C737" s="320"/>
      <c r="D737" s="90">
        <f t="shared" si="114"/>
        <v>70000</v>
      </c>
      <c r="E737" s="90">
        <f t="shared" si="114"/>
        <v>57550</v>
      </c>
      <c r="F737" s="90">
        <f t="shared" si="114"/>
        <v>82.214285714285722</v>
      </c>
    </row>
    <row r="738" spans="1:6" x14ac:dyDescent="0.3">
      <c r="A738" s="14">
        <v>32</v>
      </c>
      <c r="B738" s="318" t="s">
        <v>95</v>
      </c>
      <c r="C738" s="317"/>
      <c r="D738" s="90">
        <f>D739</f>
        <v>70000</v>
      </c>
      <c r="E738" s="90">
        <f t="shared" si="114"/>
        <v>57550</v>
      </c>
      <c r="F738" s="90">
        <f t="shared" si="114"/>
        <v>82.214285714285722</v>
      </c>
    </row>
    <row r="739" spans="1:6" x14ac:dyDescent="0.3">
      <c r="A739" s="23">
        <v>323</v>
      </c>
      <c r="B739" s="333" t="s">
        <v>108</v>
      </c>
      <c r="C739" s="334"/>
      <c r="D739" s="106">
        <f>D740+D741</f>
        <v>70000</v>
      </c>
      <c r="E739" s="106">
        <v>57550</v>
      </c>
      <c r="F739" s="25">
        <f>E739/D739*100</f>
        <v>82.214285714285722</v>
      </c>
    </row>
    <row r="740" spans="1:6" hidden="1" x14ac:dyDescent="0.3">
      <c r="A740" s="23">
        <v>323293</v>
      </c>
      <c r="B740" s="100" t="s">
        <v>397</v>
      </c>
      <c r="C740" s="101">
        <v>2323293</v>
      </c>
      <c r="D740" s="106">
        <v>20000</v>
      </c>
      <c r="E740" s="106">
        <f t="shared" ref="E740" si="115">F740-D740</f>
        <v>0</v>
      </c>
      <c r="F740" s="106">
        <v>20000</v>
      </c>
    </row>
    <row r="741" spans="1:6" hidden="1" x14ac:dyDescent="0.3">
      <c r="A741" s="23">
        <v>323295</v>
      </c>
      <c r="B741" s="100" t="s">
        <v>398</v>
      </c>
      <c r="C741" s="101"/>
      <c r="D741" s="106">
        <v>50000</v>
      </c>
      <c r="E741" s="106">
        <f>F741-D741</f>
        <v>0</v>
      </c>
      <c r="F741" s="106">
        <v>50000</v>
      </c>
    </row>
    <row r="742" spans="1:6" x14ac:dyDescent="0.3">
      <c r="A742" s="23"/>
      <c r="B742" s="100"/>
      <c r="C742" s="101"/>
      <c r="D742" s="25"/>
      <c r="E742" s="109"/>
      <c r="F742" s="18"/>
    </row>
    <row r="743" spans="1:6" x14ac:dyDescent="0.3">
      <c r="A743" s="167"/>
      <c r="B743" s="353" t="s">
        <v>399</v>
      </c>
      <c r="C743" s="354"/>
      <c r="D743" s="165">
        <f t="shared" ref="D743:F746" si="116">D744</f>
        <v>121000</v>
      </c>
      <c r="E743" s="165">
        <f t="shared" si="116"/>
        <v>101626.72</v>
      </c>
      <c r="F743" s="165">
        <f t="shared" si="116"/>
        <v>83.989024793388438</v>
      </c>
    </row>
    <row r="744" spans="1:6" x14ac:dyDescent="0.3">
      <c r="A744" s="14"/>
      <c r="B744" s="88" t="s">
        <v>369</v>
      </c>
      <c r="C744" s="89"/>
      <c r="D744" s="24">
        <f t="shared" si="116"/>
        <v>121000</v>
      </c>
      <c r="E744" s="24">
        <f t="shared" si="116"/>
        <v>101626.72</v>
      </c>
      <c r="F744" s="24">
        <f t="shared" si="116"/>
        <v>83.989024793388438</v>
      </c>
    </row>
    <row r="745" spans="1:6" x14ac:dyDescent="0.3">
      <c r="A745" s="14"/>
      <c r="B745" s="88" t="s">
        <v>387</v>
      </c>
      <c r="C745" s="89"/>
      <c r="D745" s="24">
        <f t="shared" si="116"/>
        <v>121000</v>
      </c>
      <c r="E745" s="24">
        <f t="shared" si="116"/>
        <v>101626.72</v>
      </c>
      <c r="F745" s="24">
        <f t="shared" si="116"/>
        <v>83.989024793388438</v>
      </c>
    </row>
    <row r="746" spans="1:6" x14ac:dyDescent="0.3">
      <c r="A746" s="14">
        <v>3</v>
      </c>
      <c r="B746" s="318" t="s">
        <v>17</v>
      </c>
      <c r="C746" s="320"/>
      <c r="D746" s="24">
        <f>D747</f>
        <v>121000</v>
      </c>
      <c r="E746" s="24">
        <f t="shared" si="116"/>
        <v>101626.72</v>
      </c>
      <c r="F746" s="24">
        <f t="shared" si="116"/>
        <v>83.989024793388438</v>
      </c>
    </row>
    <row r="747" spans="1:6" x14ac:dyDescent="0.3">
      <c r="A747" s="14">
        <v>32</v>
      </c>
      <c r="B747" s="318" t="s">
        <v>95</v>
      </c>
      <c r="C747" s="317"/>
      <c r="D747" s="24">
        <f>D748+D752</f>
        <v>121000</v>
      </c>
      <c r="E747" s="24">
        <f t="shared" ref="E747" si="117">E748+E752</f>
        <v>101626.72</v>
      </c>
      <c r="F747" s="25">
        <f>E747/D747*100</f>
        <v>83.989024793388438</v>
      </c>
    </row>
    <row r="748" spans="1:6" x14ac:dyDescent="0.3">
      <c r="A748" s="23">
        <v>322</v>
      </c>
      <c r="B748" s="333" t="s">
        <v>101</v>
      </c>
      <c r="C748" s="334"/>
      <c r="D748" s="106">
        <v>76000</v>
      </c>
      <c r="E748" s="25">
        <v>60032.97</v>
      </c>
      <c r="F748" s="25">
        <f>E748/D748*100</f>
        <v>78.990749999999991</v>
      </c>
    </row>
    <row r="749" spans="1:6" hidden="1" x14ac:dyDescent="0.3">
      <c r="A749" s="23">
        <v>32234</v>
      </c>
      <c r="B749" s="100" t="s">
        <v>400</v>
      </c>
      <c r="C749" s="101">
        <v>23223</v>
      </c>
      <c r="D749" s="106">
        <v>10000</v>
      </c>
      <c r="E749" s="25">
        <f t="shared" ref="E749:E753" si="118">F749-D749</f>
        <v>6000</v>
      </c>
      <c r="F749" s="106">
        <v>16000</v>
      </c>
    </row>
    <row r="750" spans="1:6" hidden="1" x14ac:dyDescent="0.3">
      <c r="A750" s="23">
        <v>32242</v>
      </c>
      <c r="B750" s="100" t="s">
        <v>401</v>
      </c>
      <c r="C750" s="101">
        <v>23224</v>
      </c>
      <c r="D750" s="106">
        <v>30000</v>
      </c>
      <c r="E750" s="25">
        <f t="shared" si="118"/>
        <v>0</v>
      </c>
      <c r="F750" s="106">
        <v>30000</v>
      </c>
    </row>
    <row r="751" spans="1:6" hidden="1" x14ac:dyDescent="0.3">
      <c r="A751" s="23">
        <v>32244</v>
      </c>
      <c r="B751" s="335" t="s">
        <v>402</v>
      </c>
      <c r="C751" s="336"/>
      <c r="D751" s="106">
        <v>30000</v>
      </c>
      <c r="E751" s="25">
        <f t="shared" si="118"/>
        <v>0</v>
      </c>
      <c r="F751" s="106">
        <v>30000</v>
      </c>
    </row>
    <row r="752" spans="1:6" x14ac:dyDescent="0.3">
      <c r="A752" s="23">
        <v>323</v>
      </c>
      <c r="B752" s="333" t="s">
        <v>108</v>
      </c>
      <c r="C752" s="334"/>
      <c r="D752" s="106">
        <f>D753+D754</f>
        <v>45000</v>
      </c>
      <c r="E752" s="25">
        <v>41593.75</v>
      </c>
      <c r="F752" s="25">
        <f>E752/D752*100</f>
        <v>92.430555555555557</v>
      </c>
    </row>
    <row r="753" spans="1:6" hidden="1" x14ac:dyDescent="0.3">
      <c r="A753" s="23">
        <v>32322</v>
      </c>
      <c r="B753" s="100" t="s">
        <v>403</v>
      </c>
      <c r="C753" s="101">
        <v>23232</v>
      </c>
      <c r="D753" s="25">
        <v>15000</v>
      </c>
      <c r="E753" s="25">
        <f t="shared" si="118"/>
        <v>0</v>
      </c>
      <c r="F753" s="25">
        <v>15000</v>
      </c>
    </row>
    <row r="754" spans="1:6" hidden="1" x14ac:dyDescent="0.3">
      <c r="A754" s="23">
        <v>32342</v>
      </c>
      <c r="B754" s="100" t="s">
        <v>404</v>
      </c>
      <c r="C754" s="101">
        <v>23232</v>
      </c>
      <c r="D754" s="25">
        <v>30000</v>
      </c>
      <c r="E754" s="25">
        <f>F754-D754</f>
        <v>0</v>
      </c>
      <c r="F754" s="25">
        <v>30000</v>
      </c>
    </row>
    <row r="755" spans="1:6" x14ac:dyDescent="0.3">
      <c r="A755" s="23"/>
      <c r="B755" s="100"/>
      <c r="C755" s="101"/>
      <c r="D755" s="25"/>
      <c r="E755" s="132"/>
      <c r="F755" s="25"/>
    </row>
    <row r="756" spans="1:6" x14ac:dyDescent="0.3">
      <c r="A756" s="169"/>
      <c r="B756" s="355" t="s">
        <v>405</v>
      </c>
      <c r="C756" s="356"/>
      <c r="D756" s="168">
        <f t="shared" ref="D756:F759" si="119">D757</f>
        <v>0</v>
      </c>
      <c r="E756" s="170">
        <f t="shared" si="119"/>
        <v>0</v>
      </c>
      <c r="F756" s="168">
        <f t="shared" si="119"/>
        <v>0</v>
      </c>
    </row>
    <row r="757" spans="1:6" ht="14.4" customHeight="1" x14ac:dyDescent="0.3">
      <c r="A757" s="91"/>
      <c r="B757" s="343" t="s">
        <v>356</v>
      </c>
      <c r="C757" s="344"/>
      <c r="D757" s="90">
        <f t="shared" si="119"/>
        <v>0</v>
      </c>
      <c r="E757" s="107">
        <f t="shared" si="119"/>
        <v>0</v>
      </c>
      <c r="F757" s="90">
        <f t="shared" si="119"/>
        <v>0</v>
      </c>
    </row>
    <row r="758" spans="1:6" x14ac:dyDescent="0.3">
      <c r="A758" s="91"/>
      <c r="B758" s="92" t="s">
        <v>387</v>
      </c>
      <c r="C758" s="93"/>
      <c r="D758" s="90">
        <f t="shared" si="119"/>
        <v>0</v>
      </c>
      <c r="E758" s="107">
        <f t="shared" si="119"/>
        <v>0</v>
      </c>
      <c r="F758" s="90">
        <f t="shared" si="119"/>
        <v>0</v>
      </c>
    </row>
    <row r="759" spans="1:6" x14ac:dyDescent="0.3">
      <c r="A759" s="91">
        <v>3</v>
      </c>
      <c r="B759" s="347" t="s">
        <v>17</v>
      </c>
      <c r="C759" s="348"/>
      <c r="D759" s="90">
        <f t="shared" si="119"/>
        <v>0</v>
      </c>
      <c r="E759" s="107">
        <f t="shared" si="119"/>
        <v>0</v>
      </c>
      <c r="F759" s="90">
        <f t="shared" si="119"/>
        <v>0</v>
      </c>
    </row>
    <row r="760" spans="1:6" x14ac:dyDescent="0.3">
      <c r="A760" s="91">
        <v>32</v>
      </c>
      <c r="B760" s="92" t="s">
        <v>388</v>
      </c>
      <c r="C760" s="156"/>
      <c r="D760" s="90">
        <f>D761</f>
        <v>0</v>
      </c>
      <c r="E760" s="107">
        <f>E761</f>
        <v>0</v>
      </c>
      <c r="F760" s="90">
        <f>F761</f>
        <v>0</v>
      </c>
    </row>
    <row r="761" spans="1:6" x14ac:dyDescent="0.3">
      <c r="A761" s="145">
        <v>323</v>
      </c>
      <c r="B761" s="148" t="s">
        <v>108</v>
      </c>
      <c r="C761" s="93"/>
      <c r="D761" s="106">
        <v>0</v>
      </c>
      <c r="E761" s="106">
        <v>0</v>
      </c>
      <c r="F761" s="106">
        <v>0</v>
      </c>
    </row>
    <row r="762" spans="1:6" x14ac:dyDescent="0.3">
      <c r="A762" s="23"/>
      <c r="B762" s="157"/>
      <c r="C762" s="158"/>
      <c r="D762" s="106"/>
      <c r="E762" s="108"/>
      <c r="F762" s="106"/>
    </row>
    <row r="763" spans="1:6" x14ac:dyDescent="0.3">
      <c r="A763" s="167"/>
      <c r="B763" s="353" t="s">
        <v>406</v>
      </c>
      <c r="C763" s="354"/>
      <c r="D763" s="168">
        <f t="shared" ref="D763:F766" si="120">D764</f>
        <v>6250</v>
      </c>
      <c r="E763" s="170">
        <f t="shared" si="120"/>
        <v>0</v>
      </c>
      <c r="F763" s="168">
        <f t="shared" si="120"/>
        <v>0</v>
      </c>
    </row>
    <row r="764" spans="1:6" ht="14.4" customHeight="1" x14ac:dyDescent="0.3">
      <c r="A764" s="14"/>
      <c r="B764" s="343" t="s">
        <v>356</v>
      </c>
      <c r="C764" s="344"/>
      <c r="D764" s="90">
        <f t="shared" si="120"/>
        <v>6250</v>
      </c>
      <c r="E764" s="107">
        <f t="shared" si="120"/>
        <v>0</v>
      </c>
      <c r="F764" s="90">
        <f t="shared" si="120"/>
        <v>0</v>
      </c>
    </row>
    <row r="765" spans="1:6" x14ac:dyDescent="0.3">
      <c r="A765" s="14"/>
      <c r="B765" s="88" t="s">
        <v>387</v>
      </c>
      <c r="C765" s="89"/>
      <c r="D765" s="90">
        <f t="shared" si="120"/>
        <v>6250</v>
      </c>
      <c r="E765" s="107">
        <f t="shared" si="120"/>
        <v>0</v>
      </c>
      <c r="F765" s="90">
        <f t="shared" si="120"/>
        <v>0</v>
      </c>
    </row>
    <row r="766" spans="1:6" x14ac:dyDescent="0.3">
      <c r="A766" s="14">
        <v>3</v>
      </c>
      <c r="B766" s="318" t="s">
        <v>17</v>
      </c>
      <c r="C766" s="320"/>
      <c r="D766" s="90">
        <f t="shared" si="120"/>
        <v>6250</v>
      </c>
      <c r="E766" s="107">
        <f t="shared" si="120"/>
        <v>0</v>
      </c>
      <c r="F766" s="90">
        <f t="shared" si="120"/>
        <v>0</v>
      </c>
    </row>
    <row r="767" spans="1:6" x14ac:dyDescent="0.3">
      <c r="A767" s="14">
        <v>32</v>
      </c>
      <c r="B767" s="88" t="s">
        <v>388</v>
      </c>
      <c r="C767" s="101"/>
      <c r="D767" s="90">
        <f>D768</f>
        <v>6250</v>
      </c>
      <c r="E767" s="107">
        <f>E768</f>
        <v>0</v>
      </c>
      <c r="F767" s="90">
        <f>F768</f>
        <v>0</v>
      </c>
    </row>
    <row r="768" spans="1:6" x14ac:dyDescent="0.3">
      <c r="A768" s="23">
        <v>323</v>
      </c>
      <c r="B768" s="100" t="s">
        <v>108</v>
      </c>
      <c r="C768" s="89"/>
      <c r="D768" s="106">
        <v>6250</v>
      </c>
      <c r="E768" s="106">
        <v>0</v>
      </c>
      <c r="F768" s="25">
        <f>E768/D768*100</f>
        <v>0</v>
      </c>
    </row>
    <row r="769" spans="1:6" x14ac:dyDescent="0.3">
      <c r="A769" s="23"/>
      <c r="B769" s="100"/>
      <c r="C769" s="101"/>
      <c r="D769" s="25"/>
      <c r="E769" s="109"/>
      <c r="F769" s="15"/>
    </row>
    <row r="770" spans="1:6" x14ac:dyDescent="0.3">
      <c r="A770" s="167"/>
      <c r="B770" s="353" t="s">
        <v>407</v>
      </c>
      <c r="C770" s="354"/>
      <c r="D770" s="165">
        <f t="shared" ref="D770:F774" si="121">D771</f>
        <v>100000</v>
      </c>
      <c r="E770" s="165">
        <f t="shared" si="121"/>
        <v>95200</v>
      </c>
      <c r="F770" s="165">
        <f t="shared" si="121"/>
        <v>95.199999999999989</v>
      </c>
    </row>
    <row r="771" spans="1:6" x14ac:dyDescent="0.3">
      <c r="A771" s="14"/>
      <c r="B771" s="171" t="s">
        <v>408</v>
      </c>
      <c r="C771" s="89"/>
      <c r="D771" s="24">
        <f t="shared" si="121"/>
        <v>100000</v>
      </c>
      <c r="E771" s="24">
        <f t="shared" si="121"/>
        <v>95200</v>
      </c>
      <c r="F771" s="24">
        <f t="shared" si="121"/>
        <v>95.199999999999989</v>
      </c>
    </row>
    <row r="772" spans="1:6" x14ac:dyDescent="0.3">
      <c r="A772" s="14"/>
      <c r="B772" s="88" t="s">
        <v>387</v>
      </c>
      <c r="C772" s="89"/>
      <c r="D772" s="24">
        <f t="shared" si="121"/>
        <v>100000</v>
      </c>
      <c r="E772" s="24">
        <f t="shared" si="121"/>
        <v>95200</v>
      </c>
      <c r="F772" s="24">
        <f t="shared" si="121"/>
        <v>95.199999999999989</v>
      </c>
    </row>
    <row r="773" spans="1:6" x14ac:dyDescent="0.3">
      <c r="A773" s="14">
        <v>3</v>
      </c>
      <c r="B773" s="318" t="s">
        <v>17</v>
      </c>
      <c r="C773" s="320"/>
      <c r="D773" s="24">
        <f t="shared" si="121"/>
        <v>100000</v>
      </c>
      <c r="E773" s="24">
        <f t="shared" si="121"/>
        <v>95200</v>
      </c>
      <c r="F773" s="24">
        <f t="shared" si="121"/>
        <v>95.199999999999989</v>
      </c>
    </row>
    <row r="774" spans="1:6" x14ac:dyDescent="0.3">
      <c r="A774" s="14">
        <v>32</v>
      </c>
      <c r="B774" s="318" t="s">
        <v>95</v>
      </c>
      <c r="C774" s="317"/>
      <c r="D774" s="24">
        <f t="shared" si="121"/>
        <v>100000</v>
      </c>
      <c r="E774" s="24">
        <f t="shared" si="121"/>
        <v>95200</v>
      </c>
      <c r="F774" s="24">
        <f t="shared" si="121"/>
        <v>95.199999999999989</v>
      </c>
    </row>
    <row r="775" spans="1:6" x14ac:dyDescent="0.3">
      <c r="A775" s="23">
        <v>323</v>
      </c>
      <c r="B775" s="333" t="s">
        <v>108</v>
      </c>
      <c r="C775" s="334"/>
      <c r="D775" s="106">
        <v>100000</v>
      </c>
      <c r="E775" s="106">
        <v>95200</v>
      </c>
      <c r="F775" s="25">
        <f>E775/D775*100</f>
        <v>95.199999999999989</v>
      </c>
    </row>
    <row r="776" spans="1:6" x14ac:dyDescent="0.3">
      <c r="A776" s="23"/>
      <c r="B776" s="100"/>
      <c r="C776" s="101"/>
      <c r="D776" s="25"/>
      <c r="E776" s="109"/>
      <c r="F776" s="15"/>
    </row>
    <row r="777" spans="1:6" x14ac:dyDescent="0.3">
      <c r="A777" s="23"/>
      <c r="B777" s="157"/>
      <c r="C777" s="158"/>
      <c r="D777" s="25"/>
      <c r="E777" s="109"/>
      <c r="F777" s="18"/>
    </row>
    <row r="778" spans="1:6" x14ac:dyDescent="0.3">
      <c r="A778" s="167"/>
      <c r="B778" s="353" t="s">
        <v>409</v>
      </c>
      <c r="C778" s="354"/>
      <c r="D778" s="165">
        <f t="shared" ref="D778:F782" si="122">D779</f>
        <v>0</v>
      </c>
      <c r="E778" s="165">
        <f t="shared" si="122"/>
        <v>0</v>
      </c>
      <c r="F778" s="165">
        <f t="shared" si="122"/>
        <v>0</v>
      </c>
    </row>
    <row r="779" spans="1:6" x14ac:dyDescent="0.3">
      <c r="A779" s="14"/>
      <c r="B779" s="171" t="s">
        <v>408</v>
      </c>
      <c r="C779" s="89"/>
      <c r="D779" s="24">
        <f t="shared" si="122"/>
        <v>0</v>
      </c>
      <c r="E779" s="24">
        <f t="shared" si="122"/>
        <v>0</v>
      </c>
      <c r="F779" s="24">
        <f t="shared" si="122"/>
        <v>0</v>
      </c>
    </row>
    <row r="780" spans="1:6" x14ac:dyDescent="0.3">
      <c r="A780" s="14"/>
      <c r="B780" s="88" t="s">
        <v>387</v>
      </c>
      <c r="C780" s="89"/>
      <c r="D780" s="24">
        <f t="shared" si="122"/>
        <v>0</v>
      </c>
      <c r="E780" s="24">
        <f t="shared" si="122"/>
        <v>0</v>
      </c>
      <c r="F780" s="24">
        <f t="shared" si="122"/>
        <v>0</v>
      </c>
    </row>
    <row r="781" spans="1:6" x14ac:dyDescent="0.3">
      <c r="A781" s="14">
        <v>3</v>
      </c>
      <c r="B781" s="318" t="s">
        <v>17</v>
      </c>
      <c r="C781" s="320"/>
      <c r="D781" s="24">
        <f t="shared" si="122"/>
        <v>0</v>
      </c>
      <c r="E781" s="24">
        <f t="shared" si="122"/>
        <v>0</v>
      </c>
      <c r="F781" s="24">
        <f t="shared" si="122"/>
        <v>0</v>
      </c>
    </row>
    <row r="782" spans="1:6" x14ac:dyDescent="0.3">
      <c r="A782" s="14">
        <v>32</v>
      </c>
      <c r="B782" s="318" t="s">
        <v>95</v>
      </c>
      <c r="C782" s="317"/>
      <c r="D782" s="24">
        <f t="shared" si="122"/>
        <v>0</v>
      </c>
      <c r="E782" s="24">
        <f t="shared" si="122"/>
        <v>0</v>
      </c>
      <c r="F782" s="24">
        <f t="shared" si="122"/>
        <v>0</v>
      </c>
    </row>
    <row r="783" spans="1:6" x14ac:dyDescent="0.3">
      <c r="A783" s="23">
        <v>323</v>
      </c>
      <c r="B783" s="333" t="s">
        <v>108</v>
      </c>
      <c r="C783" s="345"/>
      <c r="D783" s="106">
        <v>0</v>
      </c>
      <c r="E783" s="106">
        <v>0</v>
      </c>
      <c r="F783" s="106">
        <v>0</v>
      </c>
    </row>
    <row r="784" spans="1:6" x14ac:dyDescent="0.3">
      <c r="A784" s="23"/>
      <c r="B784" s="313"/>
      <c r="C784" s="314"/>
      <c r="D784" s="124"/>
      <c r="E784" s="25"/>
      <c r="F784" s="25"/>
    </row>
    <row r="785" spans="1:6" x14ac:dyDescent="0.3">
      <c r="D785" s="78"/>
    </row>
    <row r="786" spans="1:6" x14ac:dyDescent="0.3">
      <c r="A786" s="169"/>
      <c r="B786" s="172" t="s">
        <v>410</v>
      </c>
      <c r="C786" s="173"/>
      <c r="D786" s="165">
        <f>D787</f>
        <v>41000</v>
      </c>
      <c r="E786" s="165">
        <f t="shared" ref="E786:F786" si="123">E787</f>
        <v>24081.25</v>
      </c>
      <c r="F786" s="165">
        <f t="shared" si="123"/>
        <v>58.734756097560982</v>
      </c>
    </row>
    <row r="787" spans="1:6" x14ac:dyDescent="0.3">
      <c r="A787" s="91"/>
      <c r="B787" s="92" t="s">
        <v>411</v>
      </c>
      <c r="C787" s="93"/>
      <c r="D787" s="24">
        <f>D788+D792</f>
        <v>41000</v>
      </c>
      <c r="E787" s="24">
        <f t="shared" ref="E787" si="124">E788+E792</f>
        <v>24081.25</v>
      </c>
      <c r="F787" s="25">
        <f>E787/D787*100</f>
        <v>58.734756097560982</v>
      </c>
    </row>
    <row r="788" spans="1:6" x14ac:dyDescent="0.3">
      <c r="A788" s="14"/>
      <c r="B788" s="88" t="s">
        <v>387</v>
      </c>
      <c r="C788" s="89"/>
      <c r="D788" s="24">
        <f t="shared" ref="D788:F790" si="125">D789</f>
        <v>33000</v>
      </c>
      <c r="E788" s="24">
        <f t="shared" si="125"/>
        <v>24081.25</v>
      </c>
      <c r="F788" s="24">
        <f t="shared" si="125"/>
        <v>72.973484848484844</v>
      </c>
    </row>
    <row r="789" spans="1:6" x14ac:dyDescent="0.3">
      <c r="A789" s="14">
        <v>3</v>
      </c>
      <c r="B789" s="318" t="s">
        <v>17</v>
      </c>
      <c r="C789" s="317"/>
      <c r="D789" s="24">
        <f t="shared" si="125"/>
        <v>33000</v>
      </c>
      <c r="E789" s="24">
        <f t="shared" si="125"/>
        <v>24081.25</v>
      </c>
      <c r="F789" s="24">
        <f t="shared" si="125"/>
        <v>72.973484848484844</v>
      </c>
    </row>
    <row r="790" spans="1:6" x14ac:dyDescent="0.3">
      <c r="A790" s="14">
        <v>32</v>
      </c>
      <c r="B790" s="88" t="s">
        <v>95</v>
      </c>
      <c r="C790" s="89"/>
      <c r="D790" s="24">
        <f>D791</f>
        <v>33000</v>
      </c>
      <c r="E790" s="24">
        <f t="shared" si="125"/>
        <v>24081.25</v>
      </c>
      <c r="F790" s="24">
        <f t="shared" si="125"/>
        <v>72.973484848484844</v>
      </c>
    </row>
    <row r="791" spans="1:6" x14ac:dyDescent="0.3">
      <c r="A791" s="23">
        <v>323</v>
      </c>
      <c r="B791" s="100" t="s">
        <v>412</v>
      </c>
      <c r="C791" s="101"/>
      <c r="D791" s="25">
        <v>33000</v>
      </c>
      <c r="E791" s="25">
        <v>24081.25</v>
      </c>
      <c r="F791" s="25">
        <f>E791/D791*100</f>
        <v>72.973484848484844</v>
      </c>
    </row>
    <row r="792" spans="1:6" x14ac:dyDescent="0.3">
      <c r="A792" s="14"/>
      <c r="B792" s="88" t="s">
        <v>275</v>
      </c>
      <c r="C792" s="131"/>
      <c r="D792" s="24">
        <f t="shared" ref="D792:F794" si="126">D793</f>
        <v>8000</v>
      </c>
      <c r="E792" s="24">
        <f t="shared" si="126"/>
        <v>0</v>
      </c>
      <c r="F792" s="24">
        <f t="shared" si="126"/>
        <v>0</v>
      </c>
    </row>
    <row r="793" spans="1:6" x14ac:dyDescent="0.3">
      <c r="A793" s="14">
        <v>3</v>
      </c>
      <c r="B793" s="318" t="s">
        <v>17</v>
      </c>
      <c r="C793" s="317"/>
      <c r="D793" s="24">
        <f t="shared" si="126"/>
        <v>8000</v>
      </c>
      <c r="E793" s="24">
        <f t="shared" si="126"/>
        <v>0</v>
      </c>
      <c r="F793" s="24">
        <f t="shared" si="126"/>
        <v>0</v>
      </c>
    </row>
    <row r="794" spans="1:6" x14ac:dyDescent="0.3">
      <c r="A794" s="14">
        <v>32</v>
      </c>
      <c r="B794" s="88" t="s">
        <v>95</v>
      </c>
      <c r="C794" s="89"/>
      <c r="D794" s="24">
        <f>D795</f>
        <v>8000</v>
      </c>
      <c r="E794" s="24">
        <f t="shared" si="126"/>
        <v>0</v>
      </c>
      <c r="F794" s="24">
        <f t="shared" si="126"/>
        <v>0</v>
      </c>
    </row>
    <row r="795" spans="1:6" x14ac:dyDescent="0.3">
      <c r="A795" s="23">
        <v>323</v>
      </c>
      <c r="B795" s="100" t="s">
        <v>412</v>
      </c>
      <c r="C795" s="101"/>
      <c r="D795" s="25">
        <v>8000</v>
      </c>
      <c r="E795" s="25">
        <v>0</v>
      </c>
      <c r="F795" s="25">
        <f>E795/D795*100</f>
        <v>0</v>
      </c>
    </row>
    <row r="796" spans="1:6" x14ac:dyDescent="0.3">
      <c r="A796" s="91"/>
      <c r="B796" s="92"/>
      <c r="C796" s="93"/>
      <c r="D796" s="24"/>
      <c r="E796" s="107"/>
      <c r="F796" s="90"/>
    </row>
    <row r="797" spans="1:6" x14ac:dyDescent="0.3">
      <c r="A797" s="169"/>
      <c r="B797" s="172" t="s">
        <v>413</v>
      </c>
      <c r="C797" s="173"/>
      <c r="D797" s="165">
        <f t="shared" ref="D797:F801" si="127">D798</f>
        <v>100000</v>
      </c>
      <c r="E797" s="165">
        <f t="shared" si="127"/>
        <v>126477.95</v>
      </c>
      <c r="F797" s="165">
        <f t="shared" si="127"/>
        <v>126.47794999999999</v>
      </c>
    </row>
    <row r="798" spans="1:6" x14ac:dyDescent="0.3">
      <c r="A798" s="91"/>
      <c r="B798" s="92" t="s">
        <v>411</v>
      </c>
      <c r="C798" s="93"/>
      <c r="D798" s="24">
        <f t="shared" si="127"/>
        <v>100000</v>
      </c>
      <c r="E798" s="24">
        <f t="shared" si="127"/>
        <v>126477.95</v>
      </c>
      <c r="F798" s="24">
        <f t="shared" si="127"/>
        <v>126.47794999999999</v>
      </c>
    </row>
    <row r="799" spans="1:6" x14ac:dyDescent="0.3">
      <c r="A799" s="14"/>
      <c r="B799" s="88" t="s">
        <v>387</v>
      </c>
      <c r="C799" s="89"/>
      <c r="D799" s="24">
        <f t="shared" si="127"/>
        <v>100000</v>
      </c>
      <c r="E799" s="24">
        <f t="shared" si="127"/>
        <v>126477.95</v>
      </c>
      <c r="F799" s="24">
        <f t="shared" si="127"/>
        <v>126.47794999999999</v>
      </c>
    </row>
    <row r="800" spans="1:6" x14ac:dyDescent="0.3">
      <c r="A800" s="14">
        <v>3</v>
      </c>
      <c r="B800" s="88" t="s">
        <v>17</v>
      </c>
      <c r="C800" s="105"/>
      <c r="D800" s="24">
        <f t="shared" si="127"/>
        <v>100000</v>
      </c>
      <c r="E800" s="24">
        <f t="shared" si="127"/>
        <v>126477.95</v>
      </c>
      <c r="F800" s="24">
        <f t="shared" si="127"/>
        <v>126.47794999999999</v>
      </c>
    </row>
    <row r="801" spans="1:6" x14ac:dyDescent="0.3">
      <c r="A801" s="14">
        <v>32</v>
      </c>
      <c r="B801" s="88" t="s">
        <v>95</v>
      </c>
      <c r="C801" s="89"/>
      <c r="D801" s="24">
        <f>D802</f>
        <v>100000</v>
      </c>
      <c r="E801" s="24">
        <f t="shared" si="127"/>
        <v>126477.95</v>
      </c>
      <c r="F801" s="24">
        <f t="shared" si="127"/>
        <v>126.47794999999999</v>
      </c>
    </row>
    <row r="802" spans="1:6" x14ac:dyDescent="0.3">
      <c r="A802" s="23">
        <v>323</v>
      </c>
      <c r="B802" s="100" t="s">
        <v>414</v>
      </c>
      <c r="C802" s="101"/>
      <c r="D802" s="25">
        <v>100000</v>
      </c>
      <c r="E802" s="25">
        <v>126477.95</v>
      </c>
      <c r="F802" s="25">
        <f>E802/D802*100</f>
        <v>126.47794999999999</v>
      </c>
    </row>
    <row r="803" spans="1:6" x14ac:dyDescent="0.3">
      <c r="A803" s="91"/>
      <c r="B803" s="92"/>
      <c r="C803" s="93"/>
      <c r="D803" s="24"/>
      <c r="E803" s="107"/>
      <c r="F803" s="90"/>
    </row>
    <row r="804" spans="1:6" x14ac:dyDescent="0.3">
      <c r="A804" s="167"/>
      <c r="B804" s="174" t="s">
        <v>415</v>
      </c>
      <c r="C804" s="175"/>
      <c r="D804" s="165">
        <f t="shared" ref="D804:F808" si="128">D805</f>
        <v>10000</v>
      </c>
      <c r="E804" s="165">
        <f t="shared" si="128"/>
        <v>8050</v>
      </c>
      <c r="F804" s="165">
        <f t="shared" si="128"/>
        <v>80.5</v>
      </c>
    </row>
    <row r="805" spans="1:6" x14ac:dyDescent="0.3">
      <c r="A805" s="14"/>
      <c r="B805" s="88" t="s">
        <v>416</v>
      </c>
      <c r="C805" s="89"/>
      <c r="D805" s="24">
        <f t="shared" si="128"/>
        <v>10000</v>
      </c>
      <c r="E805" s="24">
        <f t="shared" si="128"/>
        <v>8050</v>
      </c>
      <c r="F805" s="24">
        <f t="shared" si="128"/>
        <v>80.5</v>
      </c>
    </row>
    <row r="806" spans="1:6" x14ac:dyDescent="0.3">
      <c r="A806" s="14"/>
      <c r="B806" s="88" t="s">
        <v>387</v>
      </c>
      <c r="C806" s="105"/>
      <c r="D806" s="24">
        <f t="shared" si="128"/>
        <v>10000</v>
      </c>
      <c r="E806" s="24">
        <f t="shared" si="128"/>
        <v>8050</v>
      </c>
      <c r="F806" s="24">
        <f t="shared" si="128"/>
        <v>80.5</v>
      </c>
    </row>
    <row r="807" spans="1:6" x14ac:dyDescent="0.3">
      <c r="A807" s="14">
        <v>3</v>
      </c>
      <c r="B807" s="88" t="s">
        <v>17</v>
      </c>
      <c r="C807" s="89"/>
      <c r="D807" s="24">
        <f t="shared" si="128"/>
        <v>10000</v>
      </c>
      <c r="E807" s="24">
        <f t="shared" si="128"/>
        <v>8050</v>
      </c>
      <c r="F807" s="24">
        <f t="shared" si="128"/>
        <v>80.5</v>
      </c>
    </row>
    <row r="808" spans="1:6" x14ac:dyDescent="0.3">
      <c r="A808" s="14">
        <v>37</v>
      </c>
      <c r="B808" s="88" t="s">
        <v>140</v>
      </c>
      <c r="C808" s="89"/>
      <c r="D808" s="24">
        <f>D809</f>
        <v>10000</v>
      </c>
      <c r="E808" s="24">
        <f t="shared" si="128"/>
        <v>8050</v>
      </c>
      <c r="F808" s="24">
        <f t="shared" si="128"/>
        <v>80.5</v>
      </c>
    </row>
    <row r="809" spans="1:6" x14ac:dyDescent="0.3">
      <c r="A809" s="23">
        <v>372</v>
      </c>
      <c r="B809" s="100" t="s">
        <v>417</v>
      </c>
      <c r="C809" s="101"/>
      <c r="D809" s="25">
        <v>10000</v>
      </c>
      <c r="E809" s="25">
        <v>8050</v>
      </c>
      <c r="F809" s="25">
        <f>E809/D809*100</f>
        <v>80.5</v>
      </c>
    </row>
    <row r="810" spans="1:6" x14ac:dyDescent="0.3">
      <c r="A810" s="23"/>
      <c r="B810" s="100"/>
      <c r="C810" s="101"/>
      <c r="D810" s="25"/>
      <c r="E810" s="109"/>
      <c r="F810" s="15"/>
    </row>
    <row r="811" spans="1:6" x14ac:dyDescent="0.3">
      <c r="A811" s="169"/>
      <c r="B811" s="172" t="s">
        <v>418</v>
      </c>
      <c r="C811" s="173"/>
      <c r="D811" s="168">
        <f t="shared" ref="D811:F815" si="129">D812</f>
        <v>0</v>
      </c>
      <c r="E811" s="168">
        <f t="shared" si="129"/>
        <v>0</v>
      </c>
      <c r="F811" s="168">
        <f t="shared" si="129"/>
        <v>0</v>
      </c>
    </row>
    <row r="812" spans="1:6" x14ac:dyDescent="0.3">
      <c r="A812" s="91"/>
      <c r="B812" s="176" t="s">
        <v>419</v>
      </c>
      <c r="C812" s="93"/>
      <c r="D812" s="90">
        <f t="shared" si="129"/>
        <v>0</v>
      </c>
      <c r="E812" s="90">
        <f t="shared" si="129"/>
        <v>0</v>
      </c>
      <c r="F812" s="90">
        <f t="shared" si="129"/>
        <v>0</v>
      </c>
    </row>
    <row r="813" spans="1:6" x14ac:dyDescent="0.3">
      <c r="A813" s="91"/>
      <c r="B813" s="92" t="s">
        <v>387</v>
      </c>
      <c r="C813" s="93"/>
      <c r="D813" s="90">
        <f t="shared" si="129"/>
        <v>0</v>
      </c>
      <c r="E813" s="90">
        <f t="shared" si="129"/>
        <v>0</v>
      </c>
      <c r="F813" s="90">
        <f t="shared" si="129"/>
        <v>0</v>
      </c>
    </row>
    <row r="814" spans="1:6" x14ac:dyDescent="0.3">
      <c r="A814" s="91">
        <v>4</v>
      </c>
      <c r="B814" s="177" t="s">
        <v>18</v>
      </c>
      <c r="C814" s="93"/>
      <c r="D814" s="90">
        <f t="shared" si="129"/>
        <v>0</v>
      </c>
      <c r="E814" s="90">
        <f t="shared" si="129"/>
        <v>0</v>
      </c>
      <c r="F814" s="90">
        <f t="shared" si="129"/>
        <v>0</v>
      </c>
    </row>
    <row r="815" spans="1:6" x14ac:dyDescent="0.3">
      <c r="A815" s="91">
        <v>42</v>
      </c>
      <c r="B815" s="178" t="s">
        <v>183</v>
      </c>
      <c r="C815" s="93"/>
      <c r="D815" s="90">
        <f>D816</f>
        <v>0</v>
      </c>
      <c r="E815" s="90">
        <f t="shared" si="129"/>
        <v>0</v>
      </c>
      <c r="F815" s="90">
        <f t="shared" si="129"/>
        <v>0</v>
      </c>
    </row>
    <row r="816" spans="1:6" x14ac:dyDescent="0.3">
      <c r="A816" s="91">
        <v>421</v>
      </c>
      <c r="B816" s="178" t="s">
        <v>151</v>
      </c>
      <c r="C816" s="93"/>
      <c r="D816" s="90">
        <f>D817</f>
        <v>0</v>
      </c>
      <c r="E816" s="90">
        <f>E817</f>
        <v>0</v>
      </c>
      <c r="F816" s="90">
        <f>F817</f>
        <v>0</v>
      </c>
    </row>
    <row r="817" spans="1:6" x14ac:dyDescent="0.3">
      <c r="A817" s="145">
        <v>421</v>
      </c>
      <c r="B817" s="179" t="s">
        <v>420</v>
      </c>
      <c r="C817" s="93"/>
      <c r="D817" s="106">
        <v>0</v>
      </c>
      <c r="E817" s="106">
        <v>0</v>
      </c>
      <c r="F817" s="106">
        <v>0</v>
      </c>
    </row>
    <row r="818" spans="1:6" x14ac:dyDescent="0.3">
      <c r="A818" s="23"/>
      <c r="B818" s="180"/>
      <c r="C818" s="89"/>
      <c r="D818" s="106"/>
      <c r="E818" s="109"/>
      <c r="F818" s="15"/>
    </row>
    <row r="819" spans="1:6" x14ac:dyDescent="0.3">
      <c r="A819" s="167"/>
      <c r="B819" s="357" t="s">
        <v>421</v>
      </c>
      <c r="C819" s="358"/>
      <c r="D819" s="181">
        <f>D820</f>
        <v>180000</v>
      </c>
      <c r="E819" s="181">
        <f>E820</f>
        <v>159862.5</v>
      </c>
      <c r="F819" s="181">
        <f>F820</f>
        <v>178.24289788862822</v>
      </c>
    </row>
    <row r="820" spans="1:6" x14ac:dyDescent="0.3">
      <c r="A820" s="94"/>
      <c r="B820" s="1" t="s">
        <v>419</v>
      </c>
      <c r="C820" s="182"/>
      <c r="D820" s="183">
        <f>D821+D826</f>
        <v>180000</v>
      </c>
      <c r="E820" s="183">
        <f>E821+E826</f>
        <v>159862.5</v>
      </c>
      <c r="F820" s="183">
        <f>F821+F826</f>
        <v>178.24289788862822</v>
      </c>
    </row>
    <row r="821" spans="1:6" x14ac:dyDescent="0.3">
      <c r="A821" s="94"/>
      <c r="B821" s="88" t="s">
        <v>387</v>
      </c>
      <c r="C821" s="182"/>
      <c r="D821" s="15">
        <f t="shared" ref="D821:F823" si="130">D822</f>
        <v>89000</v>
      </c>
      <c r="E821" s="15">
        <f t="shared" si="130"/>
        <v>104064.9</v>
      </c>
      <c r="F821" s="15">
        <f t="shared" si="130"/>
        <v>116.92685393258427</v>
      </c>
    </row>
    <row r="822" spans="1:6" x14ac:dyDescent="0.3">
      <c r="A822" s="14">
        <v>4</v>
      </c>
      <c r="B822" s="359" t="s">
        <v>18</v>
      </c>
      <c r="C822" s="360"/>
      <c r="D822" s="15">
        <f t="shared" si="130"/>
        <v>89000</v>
      </c>
      <c r="E822" s="15">
        <f t="shared" si="130"/>
        <v>104064.9</v>
      </c>
      <c r="F822" s="15">
        <f t="shared" si="130"/>
        <v>116.92685393258427</v>
      </c>
    </row>
    <row r="823" spans="1:6" x14ac:dyDescent="0.3">
      <c r="A823" s="14">
        <v>42</v>
      </c>
      <c r="B823" s="359" t="s">
        <v>183</v>
      </c>
      <c r="C823" s="360"/>
      <c r="D823" s="15">
        <f t="shared" si="130"/>
        <v>89000</v>
      </c>
      <c r="E823" s="15">
        <f t="shared" si="130"/>
        <v>104064.9</v>
      </c>
      <c r="F823" s="15">
        <f t="shared" si="130"/>
        <v>116.92685393258427</v>
      </c>
    </row>
    <row r="824" spans="1:6" x14ac:dyDescent="0.3">
      <c r="A824" s="23">
        <v>422</v>
      </c>
      <c r="B824" s="361" t="s">
        <v>422</v>
      </c>
      <c r="C824" s="362"/>
      <c r="D824" s="18">
        <v>89000</v>
      </c>
      <c r="E824" s="18">
        <v>104064.9</v>
      </c>
      <c r="F824" s="25">
        <f>E824/D824*100</f>
        <v>116.92685393258427</v>
      </c>
    </row>
    <row r="825" spans="1:6" x14ac:dyDescent="0.3">
      <c r="A825" s="23"/>
      <c r="B825" s="184"/>
      <c r="C825" s="185"/>
      <c r="D825" s="18"/>
      <c r="E825" s="18"/>
      <c r="F825" s="18"/>
    </row>
    <row r="826" spans="1:6" x14ac:dyDescent="0.3">
      <c r="A826" s="94"/>
      <c r="B826" s="88" t="s">
        <v>275</v>
      </c>
      <c r="C826" s="182"/>
      <c r="D826" s="90">
        <f t="shared" ref="D826:F828" si="131">D827</f>
        <v>91000</v>
      </c>
      <c r="E826" s="90">
        <f t="shared" si="131"/>
        <v>55797.599999999999</v>
      </c>
      <c r="F826" s="90">
        <f t="shared" si="131"/>
        <v>61.316043956043956</v>
      </c>
    </row>
    <row r="827" spans="1:6" x14ac:dyDescent="0.3">
      <c r="A827" s="14">
        <v>4</v>
      </c>
      <c r="B827" s="359" t="s">
        <v>18</v>
      </c>
      <c r="C827" s="360"/>
      <c r="D827" s="90">
        <f t="shared" si="131"/>
        <v>91000</v>
      </c>
      <c r="E827" s="90">
        <f t="shared" si="131"/>
        <v>55797.599999999999</v>
      </c>
      <c r="F827" s="90">
        <f t="shared" si="131"/>
        <v>61.316043956043956</v>
      </c>
    </row>
    <row r="828" spans="1:6" x14ac:dyDescent="0.3">
      <c r="A828" s="14">
        <v>42</v>
      </c>
      <c r="B828" s="359" t="s">
        <v>183</v>
      </c>
      <c r="C828" s="360"/>
      <c r="D828" s="90">
        <f t="shared" si="131"/>
        <v>91000</v>
      </c>
      <c r="E828" s="90">
        <f t="shared" si="131"/>
        <v>55797.599999999999</v>
      </c>
      <c r="F828" s="90">
        <f t="shared" si="131"/>
        <v>61.316043956043956</v>
      </c>
    </row>
    <row r="829" spans="1:6" x14ac:dyDescent="0.3">
      <c r="A829" s="23">
        <v>422</v>
      </c>
      <c r="B829" s="361" t="s">
        <v>422</v>
      </c>
      <c r="C829" s="362"/>
      <c r="D829" s="106">
        <v>91000</v>
      </c>
      <c r="E829" s="106">
        <v>55797.599999999999</v>
      </c>
      <c r="F829" s="25">
        <f>E829/D829*100</f>
        <v>61.316043956043956</v>
      </c>
    </row>
    <row r="830" spans="1:6" x14ac:dyDescent="0.3">
      <c r="A830" s="23"/>
      <c r="B830" s="184"/>
      <c r="C830" s="185"/>
      <c r="D830" s="106"/>
      <c r="E830" s="106"/>
      <c r="F830" s="106"/>
    </row>
    <row r="831" spans="1:6" x14ac:dyDescent="0.3">
      <c r="A831" s="23"/>
      <c r="B831" s="184"/>
      <c r="C831" s="185"/>
      <c r="D831" s="106"/>
      <c r="E831" s="109"/>
      <c r="F831" s="15"/>
    </row>
    <row r="832" spans="1:6" x14ac:dyDescent="0.3">
      <c r="A832" s="167"/>
      <c r="B832" s="357" t="s">
        <v>423</v>
      </c>
      <c r="C832" s="358"/>
      <c r="D832" s="168">
        <f>D833</f>
        <v>0</v>
      </c>
      <c r="E832" s="168">
        <f>E833</f>
        <v>0</v>
      </c>
      <c r="F832" s="168">
        <f>F833</f>
        <v>0</v>
      </c>
    </row>
    <row r="833" spans="1:6" x14ac:dyDescent="0.3">
      <c r="A833" s="94"/>
      <c r="B833" s="1" t="s">
        <v>419</v>
      </c>
      <c r="C833" s="182"/>
      <c r="D833" s="90">
        <f>D834+D839</f>
        <v>0</v>
      </c>
      <c r="E833" s="90">
        <f>E834+E839</f>
        <v>0</v>
      </c>
      <c r="F833" s="90">
        <f>F834+F839</f>
        <v>0</v>
      </c>
    </row>
    <row r="834" spans="1:6" x14ac:dyDescent="0.3">
      <c r="A834" s="94"/>
      <c r="B834" s="88" t="s">
        <v>387</v>
      </c>
      <c r="C834" s="182"/>
      <c r="D834" s="90">
        <f t="shared" ref="D834:F836" si="132">D835</f>
        <v>0</v>
      </c>
      <c r="E834" s="90">
        <f t="shared" si="132"/>
        <v>0</v>
      </c>
      <c r="F834" s="90">
        <f t="shared" si="132"/>
        <v>0</v>
      </c>
    </row>
    <row r="835" spans="1:6" x14ac:dyDescent="0.3">
      <c r="A835" s="14">
        <v>4</v>
      </c>
      <c r="B835" s="359" t="s">
        <v>18</v>
      </c>
      <c r="C835" s="360"/>
      <c r="D835" s="90">
        <f t="shared" si="132"/>
        <v>0</v>
      </c>
      <c r="E835" s="90">
        <f t="shared" si="132"/>
        <v>0</v>
      </c>
      <c r="F835" s="90">
        <f t="shared" si="132"/>
        <v>0</v>
      </c>
    </row>
    <row r="836" spans="1:6" x14ac:dyDescent="0.3">
      <c r="A836" s="14">
        <v>42</v>
      </c>
      <c r="B836" s="359" t="s">
        <v>183</v>
      </c>
      <c r="C836" s="360"/>
      <c r="D836" s="90">
        <f t="shared" si="132"/>
        <v>0</v>
      </c>
      <c r="E836" s="90">
        <f t="shared" si="132"/>
        <v>0</v>
      </c>
      <c r="F836" s="90">
        <f t="shared" si="132"/>
        <v>0</v>
      </c>
    </row>
    <row r="837" spans="1:6" x14ac:dyDescent="0.3">
      <c r="A837" s="23">
        <v>422</v>
      </c>
      <c r="B837" s="361" t="s">
        <v>422</v>
      </c>
      <c r="C837" s="362"/>
      <c r="D837" s="106">
        <f>D838</f>
        <v>0</v>
      </c>
      <c r="E837" s="106">
        <f>E838</f>
        <v>0</v>
      </c>
      <c r="F837" s="106">
        <f>F838</f>
        <v>0</v>
      </c>
    </row>
    <row r="838" spans="1:6" x14ac:dyDescent="0.3">
      <c r="A838" s="23"/>
      <c r="B838" s="184"/>
      <c r="C838" s="185"/>
      <c r="D838" s="106"/>
      <c r="E838" s="106"/>
      <c r="F838" s="106"/>
    </row>
    <row r="839" spans="1:6" x14ac:dyDescent="0.3">
      <c r="A839" s="94"/>
      <c r="B839" s="88" t="s">
        <v>275</v>
      </c>
      <c r="C839" s="182"/>
      <c r="D839" s="90">
        <f t="shared" ref="D839:F842" si="133">D840</f>
        <v>0</v>
      </c>
      <c r="E839" s="90">
        <f t="shared" si="133"/>
        <v>0</v>
      </c>
      <c r="F839" s="90">
        <f t="shared" si="133"/>
        <v>0</v>
      </c>
    </row>
    <row r="840" spans="1:6" x14ac:dyDescent="0.3">
      <c r="A840" s="14">
        <v>4</v>
      </c>
      <c r="B840" s="359" t="s">
        <v>18</v>
      </c>
      <c r="C840" s="360"/>
      <c r="D840" s="90">
        <f t="shared" si="133"/>
        <v>0</v>
      </c>
      <c r="E840" s="90">
        <f t="shared" si="133"/>
        <v>0</v>
      </c>
      <c r="F840" s="90">
        <f t="shared" si="133"/>
        <v>0</v>
      </c>
    </row>
    <row r="841" spans="1:6" x14ac:dyDescent="0.3">
      <c r="A841" s="14">
        <v>42</v>
      </c>
      <c r="B841" s="359" t="s">
        <v>183</v>
      </c>
      <c r="C841" s="360"/>
      <c r="D841" s="90">
        <f t="shared" si="133"/>
        <v>0</v>
      </c>
      <c r="E841" s="90">
        <f t="shared" si="133"/>
        <v>0</v>
      </c>
      <c r="F841" s="90">
        <f t="shared" si="133"/>
        <v>0</v>
      </c>
    </row>
    <row r="842" spans="1:6" x14ac:dyDescent="0.3">
      <c r="A842" s="23">
        <v>422</v>
      </c>
      <c r="B842" s="361" t="s">
        <v>422</v>
      </c>
      <c r="C842" s="362"/>
      <c r="D842" s="106">
        <f>D843</f>
        <v>0</v>
      </c>
      <c r="E842" s="106">
        <f t="shared" si="133"/>
        <v>0</v>
      </c>
      <c r="F842" s="106">
        <f t="shared" si="133"/>
        <v>0</v>
      </c>
    </row>
    <row r="843" spans="1:6" x14ac:dyDescent="0.3">
      <c r="A843" s="23"/>
      <c r="B843" s="184"/>
      <c r="C843" s="185"/>
      <c r="D843" s="25"/>
      <c r="E843" s="25"/>
      <c r="F843" s="25"/>
    </row>
    <row r="844" spans="1:6" x14ac:dyDescent="0.3">
      <c r="A844" s="186"/>
      <c r="B844" s="187"/>
      <c r="C844" s="188"/>
      <c r="D844" s="25"/>
      <c r="E844" s="109"/>
      <c r="F844" s="15"/>
    </row>
    <row r="845" spans="1:6" x14ac:dyDescent="0.3">
      <c r="A845" s="189"/>
      <c r="B845" s="190" t="s">
        <v>424</v>
      </c>
      <c r="C845" s="191"/>
      <c r="D845" s="192">
        <f>D846+D861</f>
        <v>1195000</v>
      </c>
      <c r="E845" s="192">
        <f t="shared" ref="E845" si="134">E846+E861</f>
        <v>1194862.2</v>
      </c>
      <c r="F845" s="196">
        <f>E845/D845*100</f>
        <v>99.988468619246859</v>
      </c>
    </row>
    <row r="846" spans="1:6" x14ac:dyDescent="0.3">
      <c r="A846" s="189"/>
      <c r="B846" s="190" t="s">
        <v>425</v>
      </c>
      <c r="C846" s="191"/>
      <c r="D846" s="192">
        <f>D847</f>
        <v>1195000</v>
      </c>
      <c r="E846" s="192">
        <f>E847</f>
        <v>1194862.2</v>
      </c>
      <c r="F846" s="196">
        <f>F847</f>
        <v>99.988468619246859</v>
      </c>
    </row>
    <row r="847" spans="1:6" x14ac:dyDescent="0.3">
      <c r="A847" s="14"/>
      <c r="B847" s="88" t="s">
        <v>426</v>
      </c>
      <c r="C847" s="89"/>
      <c r="D847" s="24">
        <f>D852+D856</f>
        <v>1195000</v>
      </c>
      <c r="E847" s="24">
        <f>E848+E852+E856</f>
        <v>1194862.2</v>
      </c>
      <c r="F847" s="25">
        <f>E847/D847*100</f>
        <v>99.988468619246859</v>
      </c>
    </row>
    <row r="848" spans="1:6" x14ac:dyDescent="0.3">
      <c r="A848" s="14"/>
      <c r="B848" s="88" t="s">
        <v>274</v>
      </c>
      <c r="C848" s="89"/>
      <c r="D848" s="24">
        <f t="shared" ref="D848:F849" si="135">D849</f>
        <v>0</v>
      </c>
      <c r="E848" s="24">
        <f t="shared" si="135"/>
        <v>0</v>
      </c>
      <c r="F848" s="24">
        <f t="shared" si="135"/>
        <v>0</v>
      </c>
    </row>
    <row r="849" spans="1:9" x14ac:dyDescent="0.3">
      <c r="A849" s="14">
        <v>3</v>
      </c>
      <c r="B849" s="318" t="s">
        <v>18</v>
      </c>
      <c r="C849" s="320"/>
      <c r="D849" s="24">
        <f t="shared" si="135"/>
        <v>0</v>
      </c>
      <c r="E849" s="24">
        <f t="shared" si="135"/>
        <v>0</v>
      </c>
      <c r="F849" s="24">
        <f t="shared" si="135"/>
        <v>0</v>
      </c>
    </row>
    <row r="850" spans="1:9" x14ac:dyDescent="0.3">
      <c r="A850" s="14">
        <v>38</v>
      </c>
      <c r="B850" s="318" t="s">
        <v>183</v>
      </c>
      <c r="C850" s="320"/>
      <c r="D850" s="24">
        <f>D851</f>
        <v>0</v>
      </c>
      <c r="E850" s="24">
        <f>E851</f>
        <v>0</v>
      </c>
      <c r="F850" s="24">
        <f>F851</f>
        <v>0</v>
      </c>
    </row>
    <row r="851" spans="1:9" x14ac:dyDescent="0.3">
      <c r="A851" s="23">
        <v>386</v>
      </c>
      <c r="B851" s="100" t="s">
        <v>186</v>
      </c>
      <c r="C851" s="101"/>
      <c r="D851" s="25">
        <v>0</v>
      </c>
      <c r="E851" s="25">
        <v>0</v>
      </c>
      <c r="F851" s="25">
        <v>0</v>
      </c>
      <c r="I851" s="304"/>
    </row>
    <row r="852" spans="1:9" x14ac:dyDescent="0.3">
      <c r="A852" s="23"/>
      <c r="B852" s="88" t="s">
        <v>387</v>
      </c>
      <c r="C852" s="101"/>
      <c r="D852" s="90">
        <f t="shared" ref="D852:F858" si="136">D853</f>
        <v>788000</v>
      </c>
      <c r="E852" s="90">
        <f t="shared" si="136"/>
        <v>849393.5</v>
      </c>
      <c r="F852" s="90">
        <f>F853</f>
        <v>107.79105329949239</v>
      </c>
    </row>
    <row r="853" spans="1:9" x14ac:dyDescent="0.3">
      <c r="A853" s="14">
        <v>3</v>
      </c>
      <c r="B853" s="318" t="s">
        <v>18</v>
      </c>
      <c r="C853" s="320"/>
      <c r="D853" s="90">
        <f t="shared" si="136"/>
        <v>788000</v>
      </c>
      <c r="E853" s="90">
        <f t="shared" si="136"/>
        <v>849393.5</v>
      </c>
      <c r="F853" s="90">
        <f t="shared" si="136"/>
        <v>107.79105329949239</v>
      </c>
    </row>
    <row r="854" spans="1:9" x14ac:dyDescent="0.3">
      <c r="A854" s="14">
        <v>38</v>
      </c>
      <c r="B854" s="318" t="s">
        <v>183</v>
      </c>
      <c r="C854" s="320"/>
      <c r="D854" s="90">
        <f>D855</f>
        <v>788000</v>
      </c>
      <c r="E854" s="90">
        <f t="shared" si="136"/>
        <v>849393.5</v>
      </c>
      <c r="F854" s="90">
        <f t="shared" si="136"/>
        <v>107.79105329949239</v>
      </c>
    </row>
    <row r="855" spans="1:9" x14ac:dyDescent="0.3">
      <c r="A855" s="23">
        <v>386</v>
      </c>
      <c r="B855" s="100" t="s">
        <v>186</v>
      </c>
      <c r="C855" s="101"/>
      <c r="D855" s="25">
        <v>788000</v>
      </c>
      <c r="E855" s="25">
        <v>849393.5</v>
      </c>
      <c r="F855" s="25">
        <f>E855/D855*100</f>
        <v>107.79105329949239</v>
      </c>
    </row>
    <row r="856" spans="1:9" x14ac:dyDescent="0.3">
      <c r="A856" s="23"/>
      <c r="B856" s="88" t="s">
        <v>275</v>
      </c>
      <c r="C856" s="101"/>
      <c r="D856" s="90">
        <f t="shared" si="136"/>
        <v>407000</v>
      </c>
      <c r="E856" s="90">
        <f t="shared" si="136"/>
        <v>345468.7</v>
      </c>
      <c r="F856" s="90">
        <f t="shared" si="136"/>
        <v>84.881744471744469</v>
      </c>
    </row>
    <row r="857" spans="1:9" x14ac:dyDescent="0.3">
      <c r="A857" s="14">
        <v>3</v>
      </c>
      <c r="B857" s="318" t="s">
        <v>18</v>
      </c>
      <c r="C857" s="320"/>
      <c r="D857" s="90">
        <f t="shared" si="136"/>
        <v>407000</v>
      </c>
      <c r="E857" s="90">
        <f t="shared" si="136"/>
        <v>345468.7</v>
      </c>
      <c r="F857" s="90">
        <f t="shared" si="136"/>
        <v>84.881744471744469</v>
      </c>
    </row>
    <row r="858" spans="1:9" x14ac:dyDescent="0.3">
      <c r="A858" s="14">
        <v>38</v>
      </c>
      <c r="B858" s="318" t="s">
        <v>183</v>
      </c>
      <c r="C858" s="320"/>
      <c r="D858" s="90">
        <f>D859</f>
        <v>407000</v>
      </c>
      <c r="E858" s="90">
        <f t="shared" si="136"/>
        <v>345468.7</v>
      </c>
      <c r="F858" s="90">
        <f t="shared" si="136"/>
        <v>84.881744471744469</v>
      </c>
    </row>
    <row r="859" spans="1:9" x14ac:dyDescent="0.3">
      <c r="A859" s="23">
        <v>386</v>
      </c>
      <c r="B859" s="100" t="s">
        <v>186</v>
      </c>
      <c r="C859" s="101"/>
      <c r="D859" s="25">
        <v>407000</v>
      </c>
      <c r="E859" s="25">
        <v>345468.7</v>
      </c>
      <c r="F859" s="25">
        <f>E859/D859*100</f>
        <v>84.881744471744469</v>
      </c>
    </row>
    <row r="860" spans="1:9" x14ac:dyDescent="0.3">
      <c r="A860" s="23"/>
      <c r="B860" s="100"/>
      <c r="C860" s="101"/>
      <c r="D860" s="25"/>
      <c r="E860" s="132"/>
      <c r="F860" s="25"/>
    </row>
    <row r="861" spans="1:9" x14ac:dyDescent="0.3">
      <c r="A861" s="193"/>
      <c r="B861" s="194" t="s">
        <v>427</v>
      </c>
      <c r="C861" s="195"/>
      <c r="D861" s="196">
        <f>D868</f>
        <v>0</v>
      </c>
      <c r="E861" s="196">
        <f>E868</f>
        <v>0</v>
      </c>
      <c r="F861" s="196">
        <f>F868</f>
        <v>0</v>
      </c>
    </row>
    <row r="862" spans="1:9" x14ac:dyDescent="0.3">
      <c r="A862" s="91"/>
      <c r="B862" s="92" t="s">
        <v>428</v>
      </c>
      <c r="C862" s="93"/>
      <c r="D862" s="90">
        <f t="shared" ref="D862:F869" si="137">D863</f>
        <v>0</v>
      </c>
      <c r="E862" s="90">
        <f>F862-D862</f>
        <v>0</v>
      </c>
      <c r="F862" s="90">
        <f>F867</f>
        <v>0</v>
      </c>
    </row>
    <row r="863" spans="1:9" x14ac:dyDescent="0.3">
      <c r="A863" s="91"/>
      <c r="B863" s="92" t="s">
        <v>274</v>
      </c>
      <c r="C863" s="93"/>
      <c r="D863" s="90">
        <f t="shared" si="137"/>
        <v>0</v>
      </c>
      <c r="E863" s="90">
        <f t="shared" si="137"/>
        <v>0</v>
      </c>
      <c r="F863" s="90">
        <f t="shared" si="137"/>
        <v>0</v>
      </c>
    </row>
    <row r="864" spans="1:9" x14ac:dyDescent="0.3">
      <c r="A864" s="91">
        <v>3</v>
      </c>
      <c r="B864" s="92" t="s">
        <v>17</v>
      </c>
      <c r="C864" s="156"/>
      <c r="D864" s="90">
        <f t="shared" si="137"/>
        <v>0</v>
      </c>
      <c r="E864" s="90">
        <f t="shared" si="137"/>
        <v>0</v>
      </c>
      <c r="F864" s="90">
        <f t="shared" si="137"/>
        <v>0</v>
      </c>
    </row>
    <row r="865" spans="1:6" x14ac:dyDescent="0.3">
      <c r="A865" s="91">
        <v>38</v>
      </c>
      <c r="B865" s="92" t="s">
        <v>146</v>
      </c>
      <c r="C865" s="156"/>
      <c r="D865" s="90">
        <f>D866</f>
        <v>0</v>
      </c>
      <c r="E865" s="90">
        <f t="shared" si="137"/>
        <v>0</v>
      </c>
      <c r="F865" s="90">
        <f t="shared" si="137"/>
        <v>0</v>
      </c>
    </row>
    <row r="866" spans="1:6" x14ac:dyDescent="0.3">
      <c r="A866" s="145">
        <v>386</v>
      </c>
      <c r="B866" s="148" t="s">
        <v>429</v>
      </c>
      <c r="C866" s="197"/>
      <c r="D866" s="106">
        <v>0</v>
      </c>
      <c r="E866" s="106">
        <v>0</v>
      </c>
      <c r="F866" s="106">
        <v>0</v>
      </c>
    </row>
    <row r="867" spans="1:6" x14ac:dyDescent="0.3">
      <c r="A867" s="91"/>
      <c r="B867" s="92" t="s">
        <v>387</v>
      </c>
      <c r="C867" s="93"/>
      <c r="D867" s="90">
        <f t="shared" si="137"/>
        <v>0</v>
      </c>
      <c r="E867" s="90">
        <f t="shared" si="137"/>
        <v>0</v>
      </c>
      <c r="F867" s="90">
        <f t="shared" si="137"/>
        <v>0</v>
      </c>
    </row>
    <row r="868" spans="1:6" x14ac:dyDescent="0.3">
      <c r="A868" s="91">
        <v>3</v>
      </c>
      <c r="B868" s="92" t="s">
        <v>17</v>
      </c>
      <c r="C868" s="156"/>
      <c r="D868" s="90">
        <f t="shared" si="137"/>
        <v>0</v>
      </c>
      <c r="E868" s="90">
        <f t="shared" si="137"/>
        <v>0</v>
      </c>
      <c r="F868" s="90">
        <f t="shared" si="137"/>
        <v>0</v>
      </c>
    </row>
    <row r="869" spans="1:6" x14ac:dyDescent="0.3">
      <c r="A869" s="91">
        <v>38</v>
      </c>
      <c r="B869" s="92" t="s">
        <v>146</v>
      </c>
      <c r="C869" s="156"/>
      <c r="D869" s="90">
        <f>D870</f>
        <v>0</v>
      </c>
      <c r="E869" s="90">
        <f t="shared" si="137"/>
        <v>0</v>
      </c>
      <c r="F869" s="90">
        <f t="shared" si="137"/>
        <v>0</v>
      </c>
    </row>
    <row r="870" spans="1:6" x14ac:dyDescent="0.3">
      <c r="A870" s="145">
        <v>386</v>
      </c>
      <c r="B870" s="148" t="s">
        <v>429</v>
      </c>
      <c r="C870" s="197"/>
      <c r="D870" s="106">
        <v>0</v>
      </c>
      <c r="E870" s="106">
        <v>0</v>
      </c>
      <c r="F870" s="106">
        <v>0</v>
      </c>
    </row>
    <row r="871" spans="1:6" x14ac:dyDescent="0.3">
      <c r="A871" s="91"/>
      <c r="B871" s="92"/>
      <c r="C871" s="93"/>
      <c r="D871" s="24"/>
      <c r="E871" s="107"/>
      <c r="F871" s="90"/>
    </row>
    <row r="872" spans="1:6" x14ac:dyDescent="0.3">
      <c r="A872" s="198"/>
      <c r="B872" s="199" t="s">
        <v>430</v>
      </c>
      <c r="C872" s="200"/>
      <c r="D872" s="201">
        <f>D873+D884</f>
        <v>98500</v>
      </c>
      <c r="E872" s="201">
        <f t="shared" ref="E872:F872" si="138">E873+E884</f>
        <v>0</v>
      </c>
      <c r="F872" s="201">
        <f t="shared" si="138"/>
        <v>0</v>
      </c>
    </row>
    <row r="873" spans="1:6" x14ac:dyDescent="0.3">
      <c r="A873" s="198"/>
      <c r="B873" s="365" t="s">
        <v>431</v>
      </c>
      <c r="C873" s="366"/>
      <c r="D873" s="201">
        <f>D874</f>
        <v>0</v>
      </c>
      <c r="E873" s="201">
        <f t="shared" ref="E873:F873" si="139">E874</f>
        <v>0</v>
      </c>
      <c r="F873" s="201">
        <f t="shared" si="139"/>
        <v>0</v>
      </c>
    </row>
    <row r="874" spans="1:6" x14ac:dyDescent="0.3">
      <c r="A874" s="91"/>
      <c r="B874" s="151" t="s">
        <v>408</v>
      </c>
      <c r="C874" s="152"/>
      <c r="D874" s="90">
        <f>D875+D879</f>
        <v>0</v>
      </c>
      <c r="E874" s="90">
        <f t="shared" ref="E874:F874" si="140">E875+E879</f>
        <v>0</v>
      </c>
      <c r="F874" s="90">
        <f t="shared" si="140"/>
        <v>0</v>
      </c>
    </row>
    <row r="875" spans="1:6" x14ac:dyDescent="0.3">
      <c r="A875" s="91"/>
      <c r="B875" s="92" t="s">
        <v>274</v>
      </c>
      <c r="C875" s="152"/>
      <c r="D875" s="90">
        <f t="shared" ref="D875:F877" si="141">D876</f>
        <v>0</v>
      </c>
      <c r="E875" s="90">
        <f t="shared" si="141"/>
        <v>0</v>
      </c>
      <c r="F875" s="90">
        <f t="shared" si="141"/>
        <v>0</v>
      </c>
    </row>
    <row r="876" spans="1:6" x14ac:dyDescent="0.3">
      <c r="A876" s="91">
        <v>4</v>
      </c>
      <c r="B876" s="347" t="s">
        <v>18</v>
      </c>
      <c r="C876" s="348"/>
      <c r="D876" s="90">
        <f t="shared" si="141"/>
        <v>0</v>
      </c>
      <c r="E876" s="90">
        <f t="shared" si="141"/>
        <v>0</v>
      </c>
      <c r="F876" s="90">
        <f t="shared" si="141"/>
        <v>0</v>
      </c>
    </row>
    <row r="877" spans="1:6" x14ac:dyDescent="0.3">
      <c r="A877" s="91">
        <v>42</v>
      </c>
      <c r="B877" s="347" t="s">
        <v>183</v>
      </c>
      <c r="C877" s="348"/>
      <c r="D877" s="90">
        <f>D878</f>
        <v>0</v>
      </c>
      <c r="E877" s="90">
        <f t="shared" si="141"/>
        <v>0</v>
      </c>
      <c r="F877" s="90">
        <f t="shared" si="141"/>
        <v>0</v>
      </c>
    </row>
    <row r="878" spans="1:6" x14ac:dyDescent="0.3">
      <c r="A878" s="145">
        <v>421</v>
      </c>
      <c r="B878" s="349" t="s">
        <v>420</v>
      </c>
      <c r="C878" s="350"/>
      <c r="D878" s="106">
        <v>0</v>
      </c>
      <c r="E878" s="106">
        <v>0</v>
      </c>
      <c r="F878" s="106">
        <v>0</v>
      </c>
    </row>
    <row r="879" spans="1:6" x14ac:dyDescent="0.3">
      <c r="A879" s="91"/>
      <c r="B879" s="92" t="s">
        <v>275</v>
      </c>
      <c r="C879" s="202"/>
      <c r="D879" s="90">
        <f>D880</f>
        <v>0</v>
      </c>
      <c r="E879" s="90">
        <f t="shared" ref="E879:F881" si="142">E880</f>
        <v>0</v>
      </c>
      <c r="F879" s="90">
        <f t="shared" si="142"/>
        <v>0</v>
      </c>
    </row>
    <row r="880" spans="1:6" x14ac:dyDescent="0.3">
      <c r="A880" s="91">
        <v>4</v>
      </c>
      <c r="B880" s="92" t="s">
        <v>18</v>
      </c>
      <c r="C880" s="203"/>
      <c r="D880" s="90">
        <f>D881</f>
        <v>0</v>
      </c>
      <c r="E880" s="90">
        <f t="shared" si="142"/>
        <v>0</v>
      </c>
      <c r="F880" s="90">
        <f t="shared" si="142"/>
        <v>0</v>
      </c>
    </row>
    <row r="881" spans="1:6" x14ac:dyDescent="0.3">
      <c r="A881" s="91">
        <v>42</v>
      </c>
      <c r="B881" s="347" t="s">
        <v>183</v>
      </c>
      <c r="C881" s="348"/>
      <c r="D881" s="90">
        <f>D882</f>
        <v>0</v>
      </c>
      <c r="E881" s="90">
        <f t="shared" si="142"/>
        <v>0</v>
      </c>
      <c r="F881" s="90">
        <f t="shared" si="142"/>
        <v>0</v>
      </c>
    </row>
    <row r="882" spans="1:6" x14ac:dyDescent="0.3">
      <c r="A882" s="145">
        <v>421</v>
      </c>
      <c r="B882" s="349" t="s">
        <v>420</v>
      </c>
      <c r="C882" s="350"/>
      <c r="D882" s="106">
        <v>0</v>
      </c>
      <c r="E882" s="106">
        <v>0</v>
      </c>
      <c r="F882" s="106">
        <v>0</v>
      </c>
    </row>
    <row r="883" spans="1:6" x14ac:dyDescent="0.3">
      <c r="A883" s="23"/>
      <c r="B883" s="100"/>
      <c r="C883" s="101"/>
      <c r="D883" s="25"/>
      <c r="E883" s="109"/>
      <c r="F883" s="18"/>
    </row>
    <row r="884" spans="1:6" x14ac:dyDescent="0.3">
      <c r="A884" s="204"/>
      <c r="B884" s="363" t="s">
        <v>432</v>
      </c>
      <c r="C884" s="364"/>
      <c r="D884" s="205">
        <f>D885</f>
        <v>98500</v>
      </c>
      <c r="E884" s="205">
        <f t="shared" ref="E884:F884" si="143">E885</f>
        <v>0</v>
      </c>
      <c r="F884" s="205">
        <f t="shared" si="143"/>
        <v>0</v>
      </c>
    </row>
    <row r="885" spans="1:6" x14ac:dyDescent="0.3">
      <c r="A885" s="14"/>
      <c r="B885" s="171" t="s">
        <v>408</v>
      </c>
      <c r="C885" s="150"/>
      <c r="D885" s="24">
        <f t="shared" ref="D885:F888" si="144">D886</f>
        <v>98500</v>
      </c>
      <c r="E885" s="24">
        <f t="shared" si="144"/>
        <v>0</v>
      </c>
      <c r="F885" s="24">
        <f t="shared" si="144"/>
        <v>0</v>
      </c>
    </row>
    <row r="886" spans="1:6" x14ac:dyDescent="0.3">
      <c r="A886" s="14"/>
      <c r="B886" s="88" t="s">
        <v>274</v>
      </c>
      <c r="C886" s="150"/>
      <c r="D886" s="24">
        <f t="shared" si="144"/>
        <v>98500</v>
      </c>
      <c r="E886" s="24">
        <f t="shared" si="144"/>
        <v>0</v>
      </c>
      <c r="F886" s="24">
        <f t="shared" si="144"/>
        <v>0</v>
      </c>
    </row>
    <row r="887" spans="1:6" x14ac:dyDescent="0.3">
      <c r="A887" s="14">
        <v>4</v>
      </c>
      <c r="B887" s="318" t="s">
        <v>18</v>
      </c>
      <c r="C887" s="320"/>
      <c r="D887" s="24">
        <f t="shared" si="144"/>
        <v>98500</v>
      </c>
      <c r="E887" s="24">
        <f t="shared" si="144"/>
        <v>0</v>
      </c>
      <c r="F887" s="24">
        <f t="shared" si="144"/>
        <v>0</v>
      </c>
    </row>
    <row r="888" spans="1:6" x14ac:dyDescent="0.3">
      <c r="A888" s="14">
        <v>42</v>
      </c>
      <c r="B888" s="318" t="s">
        <v>183</v>
      </c>
      <c r="C888" s="320"/>
      <c r="D888" s="24">
        <f>D889</f>
        <v>98500</v>
      </c>
      <c r="E888" s="24">
        <f t="shared" si="144"/>
        <v>0</v>
      </c>
      <c r="F888" s="24">
        <f t="shared" si="144"/>
        <v>0</v>
      </c>
    </row>
    <row r="889" spans="1:6" x14ac:dyDescent="0.3">
      <c r="A889" s="23">
        <v>426</v>
      </c>
      <c r="B889" s="335" t="s">
        <v>433</v>
      </c>
      <c r="C889" s="336"/>
      <c r="D889" s="25">
        <v>98500</v>
      </c>
      <c r="E889" s="25">
        <v>0</v>
      </c>
      <c r="F889" s="25">
        <f>E889/D889*100</f>
        <v>0</v>
      </c>
    </row>
    <row r="890" spans="1:6" x14ac:dyDescent="0.3">
      <c r="A890" s="23"/>
      <c r="B890" s="100"/>
      <c r="C890" s="101"/>
      <c r="D890" s="25"/>
      <c r="E890" s="109"/>
      <c r="F890" s="15"/>
    </row>
    <row r="891" spans="1:6" x14ac:dyDescent="0.3">
      <c r="A891" s="206"/>
      <c r="B891" s="207" t="s">
        <v>434</v>
      </c>
      <c r="C891" s="208"/>
      <c r="D891" s="209">
        <f>D892+D899+D906</f>
        <v>305500</v>
      </c>
      <c r="E891" s="209">
        <f>E892+E899+E906</f>
        <v>305500</v>
      </c>
      <c r="F891" s="210">
        <f>E891/D891*100</f>
        <v>100</v>
      </c>
    </row>
    <row r="892" spans="1:6" x14ac:dyDescent="0.3">
      <c r="A892" s="206"/>
      <c r="B892" s="207" t="s">
        <v>435</v>
      </c>
      <c r="C892" s="208"/>
      <c r="D892" s="209">
        <f>D893</f>
        <v>300000</v>
      </c>
      <c r="E892" s="209">
        <f t="shared" ref="E892:F892" si="145">E893</f>
        <v>300000</v>
      </c>
      <c r="F892" s="209">
        <f t="shared" si="145"/>
        <v>100</v>
      </c>
    </row>
    <row r="893" spans="1:6" x14ac:dyDescent="0.3">
      <c r="A893" s="14"/>
      <c r="B893" s="88" t="s">
        <v>436</v>
      </c>
      <c r="C893" s="89"/>
      <c r="D893" s="24">
        <f t="shared" ref="D893:F895" si="146">D894</f>
        <v>300000</v>
      </c>
      <c r="E893" s="24">
        <f t="shared" si="146"/>
        <v>300000</v>
      </c>
      <c r="F893" s="24">
        <f t="shared" si="146"/>
        <v>100</v>
      </c>
    </row>
    <row r="894" spans="1:6" x14ac:dyDescent="0.3">
      <c r="A894" s="16"/>
      <c r="B894" s="88" t="s">
        <v>274</v>
      </c>
      <c r="C894" s="105"/>
      <c r="D894" s="24">
        <f t="shared" si="146"/>
        <v>300000</v>
      </c>
      <c r="E894" s="24">
        <f t="shared" si="146"/>
        <v>300000</v>
      </c>
      <c r="F894" s="24">
        <f t="shared" si="146"/>
        <v>100</v>
      </c>
    </row>
    <row r="895" spans="1:6" x14ac:dyDescent="0.3">
      <c r="A895" s="14">
        <v>3</v>
      </c>
      <c r="B895" s="88" t="s">
        <v>17</v>
      </c>
      <c r="C895" s="89"/>
      <c r="D895" s="24">
        <f>D896</f>
        <v>300000</v>
      </c>
      <c r="E895" s="24">
        <f t="shared" si="146"/>
        <v>300000</v>
      </c>
      <c r="F895" s="24">
        <f t="shared" si="146"/>
        <v>100</v>
      </c>
    </row>
    <row r="896" spans="1:6" x14ac:dyDescent="0.3">
      <c r="A896" s="14">
        <v>38</v>
      </c>
      <c r="B896" s="88" t="s">
        <v>140</v>
      </c>
      <c r="C896" s="89"/>
      <c r="D896" s="24">
        <f>D897</f>
        <v>300000</v>
      </c>
      <c r="E896" s="24">
        <f>E897</f>
        <v>300000</v>
      </c>
      <c r="F896" s="24">
        <f>F897</f>
        <v>100</v>
      </c>
    </row>
    <row r="897" spans="1:6" x14ac:dyDescent="0.3">
      <c r="A897" s="23">
        <v>381</v>
      </c>
      <c r="B897" s="100" t="s">
        <v>437</v>
      </c>
      <c r="C897" s="101"/>
      <c r="D897" s="25">
        <v>300000</v>
      </c>
      <c r="E897" s="25">
        <v>300000</v>
      </c>
      <c r="F897" s="25">
        <f>E897/D897*100</f>
        <v>100</v>
      </c>
    </row>
    <row r="898" spans="1:6" x14ac:dyDescent="0.3">
      <c r="A898" s="23"/>
      <c r="B898" s="100"/>
      <c r="C898" s="101"/>
      <c r="D898" s="25"/>
      <c r="E898" s="109"/>
      <c r="F898" s="15"/>
    </row>
    <row r="899" spans="1:6" x14ac:dyDescent="0.3">
      <c r="A899" s="211"/>
      <c r="B899" s="212" t="s">
        <v>438</v>
      </c>
      <c r="C899" s="213"/>
      <c r="D899" s="210">
        <f>D900</f>
        <v>0</v>
      </c>
      <c r="E899" s="210">
        <f t="shared" ref="E899:F899" si="147">E900</f>
        <v>0</v>
      </c>
      <c r="F899" s="210">
        <f t="shared" si="147"/>
        <v>0</v>
      </c>
    </row>
    <row r="900" spans="1:6" x14ac:dyDescent="0.3">
      <c r="A900" s="91"/>
      <c r="B900" s="92" t="s">
        <v>439</v>
      </c>
      <c r="C900" s="93"/>
      <c r="D900" s="90">
        <f t="shared" ref="D900:F903" si="148">D901</f>
        <v>0</v>
      </c>
      <c r="E900" s="90">
        <f t="shared" si="148"/>
        <v>0</v>
      </c>
      <c r="F900" s="90">
        <f t="shared" si="148"/>
        <v>0</v>
      </c>
    </row>
    <row r="901" spans="1:6" x14ac:dyDescent="0.3">
      <c r="A901" s="145"/>
      <c r="B901" s="92" t="s">
        <v>274</v>
      </c>
      <c r="C901" s="156"/>
      <c r="D901" s="90">
        <f t="shared" si="148"/>
        <v>0</v>
      </c>
      <c r="E901" s="90">
        <f t="shared" si="148"/>
        <v>0</v>
      </c>
      <c r="F901" s="90">
        <f t="shared" si="148"/>
        <v>0</v>
      </c>
    </row>
    <row r="902" spans="1:6" x14ac:dyDescent="0.3">
      <c r="A902" s="91">
        <v>3</v>
      </c>
      <c r="B902" s="92" t="s">
        <v>17</v>
      </c>
      <c r="C902" s="156"/>
      <c r="D902" s="90">
        <f t="shared" si="148"/>
        <v>0</v>
      </c>
      <c r="E902" s="90">
        <f t="shared" si="148"/>
        <v>0</v>
      </c>
      <c r="F902" s="90">
        <f t="shared" si="148"/>
        <v>0</v>
      </c>
    </row>
    <row r="903" spans="1:6" x14ac:dyDescent="0.3">
      <c r="A903" s="91">
        <v>38</v>
      </c>
      <c r="B903" s="347" t="s">
        <v>140</v>
      </c>
      <c r="C903" s="350"/>
      <c r="D903" s="90">
        <f>D904</f>
        <v>0</v>
      </c>
      <c r="E903" s="90">
        <f t="shared" si="148"/>
        <v>0</v>
      </c>
      <c r="F903" s="90">
        <f t="shared" si="148"/>
        <v>0</v>
      </c>
    </row>
    <row r="904" spans="1:6" x14ac:dyDescent="0.3">
      <c r="A904" s="145">
        <v>381</v>
      </c>
      <c r="B904" s="349" t="s">
        <v>440</v>
      </c>
      <c r="C904" s="350"/>
      <c r="D904" s="106">
        <v>0</v>
      </c>
      <c r="E904" s="106">
        <v>0</v>
      </c>
      <c r="F904" s="106">
        <v>0</v>
      </c>
    </row>
    <row r="905" spans="1:6" x14ac:dyDescent="0.3">
      <c r="A905" s="23"/>
      <c r="B905" s="100"/>
      <c r="C905" s="101"/>
      <c r="D905" s="25"/>
      <c r="E905" s="109"/>
      <c r="F905" s="15"/>
    </row>
    <row r="906" spans="1:6" x14ac:dyDescent="0.3">
      <c r="A906" s="206"/>
      <c r="B906" s="207" t="s">
        <v>441</v>
      </c>
      <c r="C906" s="208"/>
      <c r="D906" s="209">
        <f>D907</f>
        <v>5500</v>
      </c>
      <c r="E906" s="209">
        <f t="shared" ref="E906:F906" si="149">E907</f>
        <v>5500</v>
      </c>
      <c r="F906" s="209">
        <f t="shared" si="149"/>
        <v>100</v>
      </c>
    </row>
    <row r="907" spans="1:6" x14ac:dyDescent="0.3">
      <c r="A907" s="14"/>
      <c r="B907" s="88" t="s">
        <v>439</v>
      </c>
      <c r="C907" s="89"/>
      <c r="D907" s="24">
        <f t="shared" ref="D907:F910" si="150">D908</f>
        <v>5500</v>
      </c>
      <c r="E907" s="24">
        <f t="shared" si="150"/>
        <v>5500</v>
      </c>
      <c r="F907" s="24">
        <f t="shared" si="150"/>
        <v>100</v>
      </c>
    </row>
    <row r="908" spans="1:6" x14ac:dyDescent="0.3">
      <c r="A908" s="16"/>
      <c r="B908" s="88" t="s">
        <v>274</v>
      </c>
      <c r="C908" s="105"/>
      <c r="D908" s="24">
        <f t="shared" si="150"/>
        <v>5500</v>
      </c>
      <c r="E908" s="24">
        <f t="shared" si="150"/>
        <v>5500</v>
      </c>
      <c r="F908" s="24">
        <f t="shared" si="150"/>
        <v>100</v>
      </c>
    </row>
    <row r="909" spans="1:6" x14ac:dyDescent="0.3">
      <c r="A909" s="14">
        <v>3</v>
      </c>
      <c r="B909" s="88" t="s">
        <v>17</v>
      </c>
      <c r="C909" s="105"/>
      <c r="D909" s="24">
        <f t="shared" si="150"/>
        <v>5500</v>
      </c>
      <c r="E909" s="24">
        <f t="shared" si="150"/>
        <v>5500</v>
      </c>
      <c r="F909" s="24">
        <f t="shared" si="150"/>
        <v>100</v>
      </c>
    </row>
    <row r="910" spans="1:6" x14ac:dyDescent="0.3">
      <c r="A910" s="14">
        <v>38</v>
      </c>
      <c r="B910" s="318" t="s">
        <v>140</v>
      </c>
      <c r="C910" s="317"/>
      <c r="D910" s="24">
        <f>D911</f>
        <v>5500</v>
      </c>
      <c r="E910" s="24">
        <f t="shared" si="150"/>
        <v>5500</v>
      </c>
      <c r="F910" s="24">
        <f t="shared" si="150"/>
        <v>100</v>
      </c>
    </row>
    <row r="911" spans="1:6" x14ac:dyDescent="0.3">
      <c r="A911" s="23">
        <v>381</v>
      </c>
      <c r="B911" s="333" t="s">
        <v>442</v>
      </c>
      <c r="C911" s="334"/>
      <c r="D911" s="25">
        <v>5500</v>
      </c>
      <c r="E911" s="25">
        <v>5500</v>
      </c>
      <c r="F911" s="25">
        <f>E911/D911*100</f>
        <v>100</v>
      </c>
    </row>
    <row r="912" spans="1:6" x14ac:dyDescent="0.3">
      <c r="A912" s="23"/>
      <c r="B912" s="100"/>
      <c r="C912" s="101"/>
      <c r="D912" s="25"/>
      <c r="E912" s="109"/>
      <c r="F912" s="15"/>
    </row>
    <row r="913" spans="1:6" x14ac:dyDescent="0.3">
      <c r="A913" s="214"/>
      <c r="B913" s="215" t="s">
        <v>443</v>
      </c>
      <c r="C913" s="216"/>
      <c r="D913" s="217">
        <f>D914+D921</f>
        <v>466000</v>
      </c>
      <c r="E913" s="217">
        <f>E914+E921</f>
        <v>397851</v>
      </c>
      <c r="F913" s="218">
        <f>E913/D913*100</f>
        <v>85.375751072961364</v>
      </c>
    </row>
    <row r="914" spans="1:6" x14ac:dyDescent="0.3">
      <c r="A914" s="214"/>
      <c r="B914" s="215" t="s">
        <v>444</v>
      </c>
      <c r="C914" s="216"/>
      <c r="D914" s="217">
        <f>D915</f>
        <v>266000</v>
      </c>
      <c r="E914" s="217">
        <f t="shared" ref="E914:F914" si="151">E915</f>
        <v>265000</v>
      </c>
      <c r="F914" s="217">
        <f t="shared" si="151"/>
        <v>99.624060150375939</v>
      </c>
    </row>
    <row r="915" spans="1:6" x14ac:dyDescent="0.3">
      <c r="A915" s="14"/>
      <c r="B915" s="88" t="s">
        <v>445</v>
      </c>
      <c r="C915" s="89"/>
      <c r="D915" s="24">
        <f t="shared" ref="D915:F917" si="152">D916</f>
        <v>266000</v>
      </c>
      <c r="E915" s="24">
        <f t="shared" si="152"/>
        <v>265000</v>
      </c>
      <c r="F915" s="24">
        <f t="shared" si="152"/>
        <v>99.624060150375939</v>
      </c>
    </row>
    <row r="916" spans="1:6" x14ac:dyDescent="0.3">
      <c r="A916" s="14"/>
      <c r="B916" s="88" t="s">
        <v>274</v>
      </c>
      <c r="C916" s="105"/>
      <c r="D916" s="24">
        <f t="shared" si="152"/>
        <v>266000</v>
      </c>
      <c r="E916" s="24">
        <f t="shared" si="152"/>
        <v>265000</v>
      </c>
      <c r="F916" s="24">
        <f t="shared" si="152"/>
        <v>99.624060150375939</v>
      </c>
    </row>
    <row r="917" spans="1:6" x14ac:dyDescent="0.3">
      <c r="A917" s="14">
        <v>3</v>
      </c>
      <c r="B917" s="318" t="s">
        <v>17</v>
      </c>
      <c r="C917" s="317"/>
      <c r="D917" s="24">
        <f>D918</f>
        <v>266000</v>
      </c>
      <c r="E917" s="24">
        <f t="shared" si="152"/>
        <v>265000</v>
      </c>
      <c r="F917" s="24">
        <f t="shared" si="152"/>
        <v>99.624060150375939</v>
      </c>
    </row>
    <row r="918" spans="1:6" x14ac:dyDescent="0.3">
      <c r="A918" s="14">
        <v>38</v>
      </c>
      <c r="B918" s="318" t="s">
        <v>140</v>
      </c>
      <c r="C918" s="317"/>
      <c r="D918" s="24">
        <f>D919</f>
        <v>266000</v>
      </c>
      <c r="E918" s="24">
        <f>E919</f>
        <v>265000</v>
      </c>
      <c r="F918" s="24">
        <f>F919</f>
        <v>99.624060150375939</v>
      </c>
    </row>
    <row r="919" spans="1:6" x14ac:dyDescent="0.3">
      <c r="A919" s="23">
        <v>381</v>
      </c>
      <c r="B919" s="100" t="s">
        <v>446</v>
      </c>
      <c r="C919" s="101"/>
      <c r="D919" s="25">
        <v>266000</v>
      </c>
      <c r="E919" s="25">
        <v>265000</v>
      </c>
      <c r="F919" s="25">
        <f>E919/D919*100</f>
        <v>99.624060150375939</v>
      </c>
    </row>
    <row r="920" spans="1:6" x14ac:dyDescent="0.3">
      <c r="A920" s="219"/>
      <c r="B920" s="220"/>
      <c r="C920" s="221"/>
      <c r="D920" s="222"/>
      <c r="E920" s="223"/>
      <c r="F920" s="18"/>
    </row>
    <row r="921" spans="1:6" x14ac:dyDescent="0.3">
      <c r="A921" s="214"/>
      <c r="B921" s="215" t="s">
        <v>447</v>
      </c>
      <c r="C921" s="216"/>
      <c r="D921" s="217">
        <f>D922</f>
        <v>200000</v>
      </c>
      <c r="E921" s="224">
        <f>E922</f>
        <v>132851</v>
      </c>
      <c r="F921" s="218">
        <f>F922</f>
        <v>66.4255</v>
      </c>
    </row>
    <row r="922" spans="1:6" x14ac:dyDescent="0.3">
      <c r="A922" s="14"/>
      <c r="B922" s="88" t="s">
        <v>445</v>
      </c>
      <c r="C922" s="89"/>
      <c r="D922" s="24">
        <f t="shared" ref="D922:F924" si="153">D923</f>
        <v>200000</v>
      </c>
      <c r="E922" s="159">
        <f t="shared" si="153"/>
        <v>132851</v>
      </c>
      <c r="F922" s="15">
        <f t="shared" si="153"/>
        <v>66.4255</v>
      </c>
    </row>
    <row r="923" spans="1:6" x14ac:dyDescent="0.3">
      <c r="A923" s="14"/>
      <c r="B923" s="88" t="s">
        <v>274</v>
      </c>
      <c r="C923" s="105"/>
      <c r="D923" s="24">
        <f t="shared" si="153"/>
        <v>200000</v>
      </c>
      <c r="E923" s="159">
        <f t="shared" si="153"/>
        <v>132851</v>
      </c>
      <c r="F923" s="15">
        <f t="shared" si="153"/>
        <v>66.4255</v>
      </c>
    </row>
    <row r="924" spans="1:6" x14ac:dyDescent="0.3">
      <c r="A924" s="14">
        <v>3</v>
      </c>
      <c r="B924" s="318" t="s">
        <v>17</v>
      </c>
      <c r="C924" s="317"/>
      <c r="D924" s="24">
        <f t="shared" si="153"/>
        <v>200000</v>
      </c>
      <c r="E924" s="159">
        <f t="shared" si="153"/>
        <v>132851</v>
      </c>
      <c r="F924" s="15">
        <f t="shared" si="153"/>
        <v>66.4255</v>
      </c>
    </row>
    <row r="925" spans="1:6" x14ac:dyDescent="0.3">
      <c r="A925" s="14">
        <v>38</v>
      </c>
      <c r="B925" s="318" t="s">
        <v>140</v>
      </c>
      <c r="C925" s="317"/>
      <c r="D925" s="24">
        <f>D926</f>
        <v>200000</v>
      </c>
      <c r="E925" s="159">
        <f>E926</f>
        <v>132851</v>
      </c>
      <c r="F925" s="15">
        <f>F926</f>
        <v>66.4255</v>
      </c>
    </row>
    <row r="926" spans="1:6" x14ac:dyDescent="0.3">
      <c r="A926" s="145">
        <v>382</v>
      </c>
      <c r="B926" s="148" t="s">
        <v>448</v>
      </c>
      <c r="C926" s="156"/>
      <c r="D926" s="25">
        <v>200000</v>
      </c>
      <c r="E926" s="25">
        <v>132851</v>
      </c>
      <c r="F926" s="25">
        <f>E926/D926*100</f>
        <v>66.4255</v>
      </c>
    </row>
    <row r="927" spans="1:6" x14ac:dyDescent="0.3">
      <c r="A927" s="145"/>
      <c r="B927" s="148"/>
      <c r="C927" s="156"/>
      <c r="D927" s="225"/>
      <c r="E927" s="108"/>
      <c r="F927" s="18"/>
    </row>
    <row r="928" spans="1:6" x14ac:dyDescent="0.3">
      <c r="A928" s="226"/>
      <c r="B928" s="134" t="s">
        <v>449</v>
      </c>
      <c r="C928" s="135"/>
      <c r="D928" s="139">
        <f>D929+D936</f>
        <v>127000</v>
      </c>
      <c r="E928" s="139">
        <f t="shared" ref="E928" si="154">E929+E936</f>
        <v>119000</v>
      </c>
      <c r="F928" s="136">
        <f>E928/D928*100</f>
        <v>93.7007874015748</v>
      </c>
    </row>
    <row r="929" spans="1:6" x14ac:dyDescent="0.3">
      <c r="A929" s="226"/>
      <c r="B929" s="134" t="s">
        <v>450</v>
      </c>
      <c r="C929" s="135"/>
      <c r="D929" s="139">
        <f>D930</f>
        <v>93000</v>
      </c>
      <c r="E929" s="139">
        <f t="shared" ref="E929:F929" si="155">E930</f>
        <v>86000</v>
      </c>
      <c r="F929" s="139">
        <f t="shared" si="155"/>
        <v>92.473118279569889</v>
      </c>
    </row>
    <row r="930" spans="1:6" x14ac:dyDescent="0.3">
      <c r="A930" s="91"/>
      <c r="B930" s="88" t="s">
        <v>451</v>
      </c>
      <c r="C930" s="93"/>
      <c r="D930" s="24">
        <f t="shared" ref="D930:F933" si="156">D931</f>
        <v>93000</v>
      </c>
      <c r="E930" s="24">
        <f t="shared" si="156"/>
        <v>86000</v>
      </c>
      <c r="F930" s="24">
        <f t="shared" si="156"/>
        <v>92.473118279569889</v>
      </c>
    </row>
    <row r="931" spans="1:6" x14ac:dyDescent="0.3">
      <c r="A931" s="14"/>
      <c r="B931" s="88" t="s">
        <v>274</v>
      </c>
      <c r="C931" s="89"/>
      <c r="D931" s="24">
        <f t="shared" si="156"/>
        <v>93000</v>
      </c>
      <c r="E931" s="24">
        <f t="shared" si="156"/>
        <v>86000</v>
      </c>
      <c r="F931" s="24">
        <f t="shared" si="156"/>
        <v>92.473118279569889</v>
      </c>
    </row>
    <row r="932" spans="1:6" x14ac:dyDescent="0.3">
      <c r="A932" s="14">
        <v>3</v>
      </c>
      <c r="B932" s="318" t="s">
        <v>17</v>
      </c>
      <c r="C932" s="320"/>
      <c r="D932" s="24">
        <f t="shared" si="156"/>
        <v>93000</v>
      </c>
      <c r="E932" s="24">
        <f t="shared" si="156"/>
        <v>86000</v>
      </c>
      <c r="F932" s="24">
        <f t="shared" si="156"/>
        <v>92.473118279569889</v>
      </c>
    </row>
    <row r="933" spans="1:6" x14ac:dyDescent="0.3">
      <c r="A933" s="14">
        <v>38</v>
      </c>
      <c r="B933" s="88" t="s">
        <v>140</v>
      </c>
      <c r="C933" s="89"/>
      <c r="D933" s="24">
        <f>D934</f>
        <v>93000</v>
      </c>
      <c r="E933" s="24">
        <f t="shared" si="156"/>
        <v>86000</v>
      </c>
      <c r="F933" s="24">
        <f t="shared" si="156"/>
        <v>92.473118279569889</v>
      </c>
    </row>
    <row r="934" spans="1:6" x14ac:dyDescent="0.3">
      <c r="A934" s="23">
        <v>381</v>
      </c>
      <c r="B934" s="100" t="s">
        <v>437</v>
      </c>
      <c r="C934" s="101"/>
      <c r="D934" s="25">
        <v>93000</v>
      </c>
      <c r="E934" s="25">
        <v>86000</v>
      </c>
      <c r="F934" s="25">
        <f>E934/D934*100</f>
        <v>92.473118279569889</v>
      </c>
    </row>
    <row r="935" spans="1:6" x14ac:dyDescent="0.3">
      <c r="A935" s="23"/>
      <c r="B935" s="100"/>
      <c r="C935" s="101"/>
      <c r="D935" s="25"/>
      <c r="E935" s="108"/>
      <c r="F935" s="106"/>
    </row>
    <row r="936" spans="1:6" x14ac:dyDescent="0.3">
      <c r="A936" s="137"/>
      <c r="B936" s="367" t="s">
        <v>452</v>
      </c>
      <c r="C936" s="368"/>
      <c r="D936" s="139">
        <f>D937</f>
        <v>34000</v>
      </c>
      <c r="E936" s="139">
        <f t="shared" ref="E936:F936" si="157">E937</f>
        <v>33000</v>
      </c>
      <c r="F936" s="139">
        <f t="shared" si="157"/>
        <v>97.058823529411768</v>
      </c>
    </row>
    <row r="937" spans="1:6" x14ac:dyDescent="0.3">
      <c r="A937" s="14"/>
      <c r="B937" s="88" t="s">
        <v>453</v>
      </c>
      <c r="C937" s="89"/>
      <c r="D937" s="24">
        <f t="shared" ref="D937:F940" si="158">D938</f>
        <v>34000</v>
      </c>
      <c r="E937" s="24">
        <f t="shared" si="158"/>
        <v>33000</v>
      </c>
      <c r="F937" s="24">
        <f t="shared" si="158"/>
        <v>97.058823529411768</v>
      </c>
    </row>
    <row r="938" spans="1:6" x14ac:dyDescent="0.3">
      <c r="A938" s="14"/>
      <c r="B938" s="88" t="s">
        <v>274</v>
      </c>
      <c r="C938" s="89"/>
      <c r="D938" s="24">
        <f t="shared" si="158"/>
        <v>34000</v>
      </c>
      <c r="E938" s="24">
        <f t="shared" si="158"/>
        <v>33000</v>
      </c>
      <c r="F938" s="24">
        <f t="shared" si="158"/>
        <v>97.058823529411768</v>
      </c>
    </row>
    <row r="939" spans="1:6" x14ac:dyDescent="0.3">
      <c r="A939" s="14">
        <v>3</v>
      </c>
      <c r="B939" s="318" t="s">
        <v>17</v>
      </c>
      <c r="C939" s="320"/>
      <c r="D939" s="24">
        <f t="shared" si="158"/>
        <v>34000</v>
      </c>
      <c r="E939" s="24">
        <f t="shared" si="158"/>
        <v>33000</v>
      </c>
      <c r="F939" s="24">
        <f t="shared" si="158"/>
        <v>97.058823529411768</v>
      </c>
    </row>
    <row r="940" spans="1:6" x14ac:dyDescent="0.3">
      <c r="A940" s="14">
        <v>38</v>
      </c>
      <c r="B940" s="88" t="s">
        <v>140</v>
      </c>
      <c r="C940" s="89"/>
      <c r="D940" s="24">
        <f>D941</f>
        <v>34000</v>
      </c>
      <c r="E940" s="24">
        <f t="shared" si="158"/>
        <v>33000</v>
      </c>
      <c r="F940" s="24">
        <f t="shared" si="158"/>
        <v>97.058823529411768</v>
      </c>
    </row>
    <row r="941" spans="1:6" x14ac:dyDescent="0.3">
      <c r="A941" s="23">
        <v>381</v>
      </c>
      <c r="B941" s="100" t="s">
        <v>437</v>
      </c>
      <c r="C941" s="101"/>
      <c r="D941" s="25">
        <v>34000</v>
      </c>
      <c r="E941" s="25">
        <v>33000</v>
      </c>
      <c r="F941" s="25">
        <f>E941/D941*100</f>
        <v>97.058823529411768</v>
      </c>
    </row>
    <row r="942" spans="1:6" x14ac:dyDescent="0.3">
      <c r="A942" s="23"/>
      <c r="B942" s="100"/>
      <c r="C942" s="101"/>
      <c r="D942" s="25"/>
      <c r="E942" s="109"/>
      <c r="F942" s="106"/>
    </row>
    <row r="943" spans="1:6" x14ac:dyDescent="0.3">
      <c r="A943" s="227"/>
      <c r="B943" s="228" t="s">
        <v>454</v>
      </c>
      <c r="C943" s="229"/>
      <c r="D943" s="119">
        <f>D944</f>
        <v>90000</v>
      </c>
      <c r="E943" s="119">
        <f t="shared" ref="E943:F944" si="159">E944</f>
        <v>90000</v>
      </c>
      <c r="F943" s="119">
        <f t="shared" si="159"/>
        <v>100</v>
      </c>
    </row>
    <row r="944" spans="1:6" x14ac:dyDescent="0.3">
      <c r="A944" s="227"/>
      <c r="B944" s="371" t="s">
        <v>455</v>
      </c>
      <c r="C944" s="372"/>
      <c r="D944" s="119">
        <f>D945</f>
        <v>90000</v>
      </c>
      <c r="E944" s="119">
        <f t="shared" si="159"/>
        <v>90000</v>
      </c>
      <c r="F944" s="119">
        <f t="shared" si="159"/>
        <v>100</v>
      </c>
    </row>
    <row r="945" spans="1:6" x14ac:dyDescent="0.3">
      <c r="A945" s="14"/>
      <c r="B945" s="88" t="s">
        <v>456</v>
      </c>
      <c r="C945" s="89"/>
      <c r="D945" s="24">
        <f t="shared" ref="D945:F948" si="160">D946</f>
        <v>90000</v>
      </c>
      <c r="E945" s="24">
        <f t="shared" si="160"/>
        <v>90000</v>
      </c>
      <c r="F945" s="24">
        <f t="shared" si="160"/>
        <v>100</v>
      </c>
    </row>
    <row r="946" spans="1:6" x14ac:dyDescent="0.3">
      <c r="A946" s="14"/>
      <c r="B946" s="88" t="s">
        <v>274</v>
      </c>
      <c r="C946" s="89"/>
      <c r="D946" s="24">
        <f t="shared" si="160"/>
        <v>90000</v>
      </c>
      <c r="E946" s="24">
        <f t="shared" si="160"/>
        <v>90000</v>
      </c>
      <c r="F946" s="24">
        <f t="shared" si="160"/>
        <v>100</v>
      </c>
    </row>
    <row r="947" spans="1:6" x14ac:dyDescent="0.3">
      <c r="A947" s="14">
        <v>3</v>
      </c>
      <c r="B947" s="318" t="s">
        <v>17</v>
      </c>
      <c r="C947" s="320"/>
      <c r="D947" s="24">
        <f t="shared" si="160"/>
        <v>90000</v>
      </c>
      <c r="E947" s="24">
        <f t="shared" si="160"/>
        <v>90000</v>
      </c>
      <c r="F947" s="24">
        <f t="shared" si="160"/>
        <v>100</v>
      </c>
    </row>
    <row r="948" spans="1:6" x14ac:dyDescent="0.3">
      <c r="A948" s="14">
        <v>38</v>
      </c>
      <c r="B948" s="88" t="s">
        <v>140</v>
      </c>
      <c r="C948" s="89"/>
      <c r="D948" s="24">
        <f>D949</f>
        <v>90000</v>
      </c>
      <c r="E948" s="24">
        <f t="shared" si="160"/>
        <v>90000</v>
      </c>
      <c r="F948" s="24">
        <f t="shared" si="160"/>
        <v>100</v>
      </c>
    </row>
    <row r="949" spans="1:6" x14ac:dyDescent="0.3">
      <c r="A949" s="23">
        <v>382</v>
      </c>
      <c r="B949" s="100" t="s">
        <v>457</v>
      </c>
      <c r="C949" s="156"/>
      <c r="D949" s="25">
        <v>90000</v>
      </c>
      <c r="E949" s="25">
        <v>90000</v>
      </c>
      <c r="F949" s="25">
        <f>E949/D949*100</f>
        <v>100</v>
      </c>
    </row>
    <row r="950" spans="1:6" x14ac:dyDescent="0.3">
      <c r="A950" s="23"/>
      <c r="B950" s="100"/>
      <c r="C950" s="101"/>
      <c r="D950" s="25"/>
      <c r="E950" s="109"/>
      <c r="F950" s="18"/>
    </row>
    <row r="951" spans="1:6" x14ac:dyDescent="0.3">
      <c r="A951" s="198"/>
      <c r="B951" s="199" t="s">
        <v>458</v>
      </c>
      <c r="C951" s="200"/>
      <c r="D951" s="205">
        <f>D952+D959+D966+D977+D984+D991+D998</f>
        <v>470500</v>
      </c>
      <c r="E951" s="205">
        <f>E952+E959+E966+E977+E984+E991+E998</f>
        <v>312647.33000000007</v>
      </c>
      <c r="F951" s="230">
        <f>E951/D951*100</f>
        <v>66.450017003188108</v>
      </c>
    </row>
    <row r="952" spans="1:6" x14ac:dyDescent="0.3">
      <c r="A952" s="204"/>
      <c r="B952" s="369" t="s">
        <v>459</v>
      </c>
      <c r="C952" s="373"/>
      <c r="D952" s="205">
        <f>D953</f>
        <v>33000</v>
      </c>
      <c r="E952" s="205">
        <f t="shared" ref="E952:F952" si="161">E953</f>
        <v>31994.11</v>
      </c>
      <c r="F952" s="205">
        <f t="shared" si="161"/>
        <v>96.951848484848497</v>
      </c>
    </row>
    <row r="953" spans="1:6" x14ac:dyDescent="0.3">
      <c r="A953" s="14"/>
      <c r="B953" s="160" t="s">
        <v>416</v>
      </c>
      <c r="C953" s="105"/>
      <c r="D953" s="24">
        <f t="shared" ref="D953:F956" si="162">D954</f>
        <v>33000</v>
      </c>
      <c r="E953" s="24">
        <f t="shared" si="162"/>
        <v>31994.11</v>
      </c>
      <c r="F953" s="24">
        <f t="shared" si="162"/>
        <v>96.951848484848497</v>
      </c>
    </row>
    <row r="954" spans="1:6" x14ac:dyDescent="0.3">
      <c r="A954" s="91"/>
      <c r="B954" s="92" t="s">
        <v>274</v>
      </c>
      <c r="C954" s="93"/>
      <c r="D954" s="24">
        <f t="shared" si="162"/>
        <v>33000</v>
      </c>
      <c r="E954" s="24">
        <f t="shared" si="162"/>
        <v>31994.11</v>
      </c>
      <c r="F954" s="24">
        <f t="shared" si="162"/>
        <v>96.951848484848497</v>
      </c>
    </row>
    <row r="955" spans="1:6" x14ac:dyDescent="0.3">
      <c r="A955" s="14">
        <v>3</v>
      </c>
      <c r="B955" s="318" t="s">
        <v>17</v>
      </c>
      <c r="C955" s="320"/>
      <c r="D955" s="24">
        <f t="shared" si="162"/>
        <v>33000</v>
      </c>
      <c r="E955" s="24">
        <f t="shared" si="162"/>
        <v>31994.11</v>
      </c>
      <c r="F955" s="24">
        <f t="shared" si="162"/>
        <v>96.951848484848497</v>
      </c>
    </row>
    <row r="956" spans="1:6" x14ac:dyDescent="0.3">
      <c r="A956" s="14">
        <v>38</v>
      </c>
      <c r="B956" s="88" t="s">
        <v>140</v>
      </c>
      <c r="C956" s="89"/>
      <c r="D956" s="24">
        <f>D957</f>
        <v>33000</v>
      </c>
      <c r="E956" s="24">
        <f t="shared" si="162"/>
        <v>31994.11</v>
      </c>
      <c r="F956" s="24">
        <f t="shared" si="162"/>
        <v>96.951848484848497</v>
      </c>
    </row>
    <row r="957" spans="1:6" x14ac:dyDescent="0.3">
      <c r="A957" s="23">
        <v>381</v>
      </c>
      <c r="B957" s="100" t="s">
        <v>460</v>
      </c>
      <c r="C957" s="101"/>
      <c r="D957" s="25">
        <v>33000</v>
      </c>
      <c r="E957" s="25">
        <v>31994.11</v>
      </c>
      <c r="F957" s="25">
        <f>E957/D957*100</f>
        <v>96.951848484848497</v>
      </c>
    </row>
    <row r="958" spans="1:6" x14ac:dyDescent="0.3">
      <c r="A958" s="23"/>
      <c r="B958" s="100"/>
      <c r="C958" s="101"/>
      <c r="D958" s="25"/>
      <c r="E958" s="109"/>
      <c r="F958" s="15"/>
    </row>
    <row r="959" spans="1:6" x14ac:dyDescent="0.3">
      <c r="A959" s="198"/>
      <c r="B959" s="374" t="s">
        <v>461</v>
      </c>
      <c r="C959" s="375"/>
      <c r="D959" s="205">
        <f>D960</f>
        <v>37000</v>
      </c>
      <c r="E959" s="205">
        <f t="shared" ref="E959:F959" si="163">E960</f>
        <v>36868.68</v>
      </c>
      <c r="F959" s="205">
        <f t="shared" si="163"/>
        <v>99.645081081081074</v>
      </c>
    </row>
    <row r="960" spans="1:6" x14ac:dyDescent="0.3">
      <c r="A960" s="91"/>
      <c r="B960" s="160" t="s">
        <v>462</v>
      </c>
      <c r="C960" s="231"/>
      <c r="D960" s="24">
        <f t="shared" ref="D960:F963" si="164">D961</f>
        <v>37000</v>
      </c>
      <c r="E960" s="24">
        <f t="shared" si="164"/>
        <v>36868.68</v>
      </c>
      <c r="F960" s="24">
        <f t="shared" si="164"/>
        <v>99.645081081081074</v>
      </c>
    </row>
    <row r="961" spans="1:6" x14ac:dyDescent="0.3">
      <c r="A961" s="91"/>
      <c r="B961" s="92" t="s">
        <v>274</v>
      </c>
      <c r="C961" s="93"/>
      <c r="D961" s="24">
        <f t="shared" si="164"/>
        <v>37000</v>
      </c>
      <c r="E961" s="24">
        <f t="shared" si="164"/>
        <v>36868.68</v>
      </c>
      <c r="F961" s="24">
        <f t="shared" si="164"/>
        <v>99.645081081081074</v>
      </c>
    </row>
    <row r="962" spans="1:6" x14ac:dyDescent="0.3">
      <c r="A962" s="14">
        <v>3</v>
      </c>
      <c r="B962" s="318" t="s">
        <v>17</v>
      </c>
      <c r="C962" s="320"/>
      <c r="D962" s="24">
        <f t="shared" si="164"/>
        <v>37000</v>
      </c>
      <c r="E962" s="24">
        <f t="shared" si="164"/>
        <v>36868.68</v>
      </c>
      <c r="F962" s="24">
        <f t="shared" si="164"/>
        <v>99.645081081081074</v>
      </c>
    </row>
    <row r="963" spans="1:6" x14ac:dyDescent="0.3">
      <c r="A963" s="14">
        <v>37</v>
      </c>
      <c r="B963" s="318" t="s">
        <v>463</v>
      </c>
      <c r="C963" s="320"/>
      <c r="D963" s="24">
        <f>D964</f>
        <v>37000</v>
      </c>
      <c r="E963" s="24">
        <f t="shared" si="164"/>
        <v>36868.68</v>
      </c>
      <c r="F963" s="24">
        <f t="shared" si="164"/>
        <v>99.645081081081074</v>
      </c>
    </row>
    <row r="964" spans="1:6" x14ac:dyDescent="0.3">
      <c r="A964" s="23">
        <v>372</v>
      </c>
      <c r="B964" s="100" t="s">
        <v>464</v>
      </c>
      <c r="C964" s="101"/>
      <c r="D964" s="25">
        <v>37000</v>
      </c>
      <c r="E964" s="25">
        <v>36868.68</v>
      </c>
      <c r="F964" s="25">
        <f>E964/D964*100</f>
        <v>99.645081081081074</v>
      </c>
    </row>
    <row r="965" spans="1:6" x14ac:dyDescent="0.3">
      <c r="A965" s="23"/>
      <c r="B965" s="100"/>
      <c r="C965" s="101"/>
      <c r="D965" s="25"/>
      <c r="E965" s="109"/>
      <c r="F965" s="15"/>
    </row>
    <row r="966" spans="1:6" x14ac:dyDescent="0.3">
      <c r="A966" s="204"/>
      <c r="B966" s="369" t="s">
        <v>465</v>
      </c>
      <c r="C966" s="370"/>
      <c r="D966" s="205">
        <f>D967</f>
        <v>309500</v>
      </c>
      <c r="E966" s="205">
        <f>E967</f>
        <v>200882.51</v>
      </c>
      <c r="F966" s="205">
        <f>F967</f>
        <v>64.905495961227786</v>
      </c>
    </row>
    <row r="967" spans="1:6" x14ac:dyDescent="0.3">
      <c r="A967" s="14"/>
      <c r="B967" s="160" t="s">
        <v>462</v>
      </c>
      <c r="C967" s="89"/>
      <c r="D967" s="24">
        <f t="shared" ref="D967:F968" si="165">D968</f>
        <v>309500</v>
      </c>
      <c r="E967" s="24">
        <f t="shared" si="165"/>
        <v>200882.51</v>
      </c>
      <c r="F967" s="24">
        <f t="shared" si="165"/>
        <v>64.905495961227786</v>
      </c>
    </row>
    <row r="968" spans="1:6" x14ac:dyDescent="0.3">
      <c r="A968" s="14"/>
      <c r="B968" s="88" t="s">
        <v>275</v>
      </c>
      <c r="C968" s="131"/>
      <c r="D968" s="24">
        <f t="shared" si="165"/>
        <v>309500</v>
      </c>
      <c r="E968" s="24">
        <f t="shared" si="165"/>
        <v>200882.51</v>
      </c>
      <c r="F968" s="24">
        <f t="shared" si="165"/>
        <v>64.905495961227786</v>
      </c>
    </row>
    <row r="969" spans="1:6" x14ac:dyDescent="0.3">
      <c r="A969" s="14">
        <v>3</v>
      </c>
      <c r="B969" s="318" t="s">
        <v>310</v>
      </c>
      <c r="C969" s="317"/>
      <c r="D969" s="24">
        <f>D970+D974</f>
        <v>309500</v>
      </c>
      <c r="E969" s="90">
        <f>E970+E974</f>
        <v>200882.51</v>
      </c>
      <c r="F969" s="25">
        <f>E969/D969*100</f>
        <v>64.905495961227786</v>
      </c>
    </row>
    <row r="970" spans="1:6" x14ac:dyDescent="0.3">
      <c r="A970" s="14">
        <v>31</v>
      </c>
      <c r="B970" s="318" t="s">
        <v>88</v>
      </c>
      <c r="C970" s="317"/>
      <c r="D970" s="24">
        <f>D971+D973+D972</f>
        <v>307500</v>
      </c>
      <c r="E970" s="90">
        <f>E971+E972+E973</f>
        <v>199725.67</v>
      </c>
      <c r="F970" s="25">
        <f>E970/D970*100</f>
        <v>64.951437398373997</v>
      </c>
    </row>
    <row r="971" spans="1:6" x14ac:dyDescent="0.3">
      <c r="A971" s="23">
        <v>311</v>
      </c>
      <c r="B971" s="100" t="s">
        <v>466</v>
      </c>
      <c r="C971" s="101"/>
      <c r="D971" s="25">
        <v>240000</v>
      </c>
      <c r="E971" s="25">
        <v>170569.35</v>
      </c>
      <c r="F971" s="25">
        <f>E971/D971*100</f>
        <v>71.070562499999994</v>
      </c>
    </row>
    <row r="972" spans="1:6" x14ac:dyDescent="0.3">
      <c r="A972" s="23">
        <v>312</v>
      </c>
      <c r="B972" s="100" t="s">
        <v>91</v>
      </c>
      <c r="C972" s="101"/>
      <c r="D972" s="25">
        <v>7500</v>
      </c>
      <c r="E972" s="132">
        <v>7500</v>
      </c>
      <c r="F972" s="25">
        <f>E972/D972*100</f>
        <v>100</v>
      </c>
    </row>
    <row r="973" spans="1:6" x14ac:dyDescent="0.3">
      <c r="A973" s="23">
        <v>313</v>
      </c>
      <c r="B973" s="100" t="s">
        <v>92</v>
      </c>
      <c r="C973" s="101"/>
      <c r="D973" s="25">
        <v>60000</v>
      </c>
      <c r="E973" s="25">
        <v>21656.32</v>
      </c>
      <c r="F973" s="25">
        <f>E973/D973*100</f>
        <v>36.093866666666671</v>
      </c>
    </row>
    <row r="974" spans="1:6" x14ac:dyDescent="0.3">
      <c r="A974" s="14">
        <v>32</v>
      </c>
      <c r="B974" s="88" t="s">
        <v>95</v>
      </c>
      <c r="C974" s="101"/>
      <c r="D974" s="90">
        <f>D975</f>
        <v>2000</v>
      </c>
      <c r="E974" s="107">
        <f>E975</f>
        <v>1156.8399999999999</v>
      </c>
      <c r="F974" s="90">
        <f>F975</f>
        <v>57.841999999999992</v>
      </c>
    </row>
    <row r="975" spans="1:6" x14ac:dyDescent="0.3">
      <c r="A975" s="23">
        <v>321</v>
      </c>
      <c r="B975" s="100" t="s">
        <v>96</v>
      </c>
      <c r="C975" s="101"/>
      <c r="D975" s="25">
        <v>2000</v>
      </c>
      <c r="E975" s="132">
        <v>1156.8399999999999</v>
      </c>
      <c r="F975" s="25">
        <f>E975/D975*100</f>
        <v>57.841999999999992</v>
      </c>
    </row>
    <row r="976" spans="1:6" x14ac:dyDescent="0.3">
      <c r="A976" s="23"/>
      <c r="B976" s="100"/>
      <c r="C976" s="101"/>
      <c r="D976" s="25"/>
      <c r="E976" s="109"/>
      <c r="F976" s="15"/>
    </row>
    <row r="977" spans="1:6" x14ac:dyDescent="0.3">
      <c r="A977" s="198"/>
      <c r="B977" s="199" t="s">
        <v>467</v>
      </c>
      <c r="C977" s="200"/>
      <c r="D977" s="205">
        <f>D978</f>
        <v>34000</v>
      </c>
      <c r="E977" s="205">
        <f t="shared" ref="E977:F977" si="166">E978</f>
        <v>33600</v>
      </c>
      <c r="F977" s="205">
        <f t="shared" si="166"/>
        <v>98.82352941176471</v>
      </c>
    </row>
    <row r="978" spans="1:6" x14ac:dyDescent="0.3">
      <c r="A978" s="91"/>
      <c r="B978" s="92" t="s">
        <v>468</v>
      </c>
      <c r="C978" s="93"/>
      <c r="D978" s="24">
        <f t="shared" ref="D978:F981" si="167">D979</f>
        <v>34000</v>
      </c>
      <c r="E978" s="24">
        <f t="shared" si="167"/>
        <v>33600</v>
      </c>
      <c r="F978" s="24">
        <f t="shared" si="167"/>
        <v>98.82352941176471</v>
      </c>
    </row>
    <row r="979" spans="1:6" x14ac:dyDescent="0.3">
      <c r="A979" s="91"/>
      <c r="B979" s="88" t="s">
        <v>275</v>
      </c>
      <c r="C979" s="131"/>
      <c r="D979" s="24">
        <f t="shared" si="167"/>
        <v>34000</v>
      </c>
      <c r="E979" s="24">
        <f t="shared" si="167"/>
        <v>33600</v>
      </c>
      <c r="F979" s="24">
        <f t="shared" si="167"/>
        <v>98.82352941176471</v>
      </c>
    </row>
    <row r="980" spans="1:6" x14ac:dyDescent="0.3">
      <c r="A980" s="14">
        <v>3</v>
      </c>
      <c r="B980" s="318" t="s">
        <v>17</v>
      </c>
      <c r="C980" s="320"/>
      <c r="D980" s="24">
        <f t="shared" si="167"/>
        <v>34000</v>
      </c>
      <c r="E980" s="24">
        <f t="shared" si="167"/>
        <v>33600</v>
      </c>
      <c r="F980" s="24">
        <f t="shared" si="167"/>
        <v>98.82352941176471</v>
      </c>
    </row>
    <row r="981" spans="1:6" x14ac:dyDescent="0.3">
      <c r="A981" s="14">
        <v>37</v>
      </c>
      <c r="B981" s="318" t="s">
        <v>463</v>
      </c>
      <c r="C981" s="320"/>
      <c r="D981" s="24">
        <f>D982</f>
        <v>34000</v>
      </c>
      <c r="E981" s="24">
        <f t="shared" si="167"/>
        <v>33600</v>
      </c>
      <c r="F981" s="24">
        <f t="shared" si="167"/>
        <v>98.82352941176471</v>
      </c>
    </row>
    <row r="982" spans="1:6" x14ac:dyDescent="0.3">
      <c r="A982" s="23">
        <v>372</v>
      </c>
      <c r="B982" s="100" t="s">
        <v>469</v>
      </c>
      <c r="C982" s="101"/>
      <c r="D982" s="25">
        <v>34000</v>
      </c>
      <c r="E982" s="25">
        <v>33600</v>
      </c>
      <c r="F982" s="25">
        <f>E982/D982*100</f>
        <v>98.82352941176471</v>
      </c>
    </row>
    <row r="983" spans="1:6" x14ac:dyDescent="0.3">
      <c r="A983" s="91"/>
      <c r="B983" s="92"/>
      <c r="C983" s="93"/>
      <c r="D983" s="24"/>
      <c r="E983" s="107"/>
      <c r="F983" s="90"/>
    </row>
    <row r="984" spans="1:6" x14ac:dyDescent="0.3">
      <c r="A984" s="204"/>
      <c r="B984" s="369" t="s">
        <v>470</v>
      </c>
      <c r="C984" s="370"/>
      <c r="D984" s="205">
        <f>D985</f>
        <v>10000</v>
      </c>
      <c r="E984" s="205">
        <f t="shared" ref="E984:F984" si="168">E985</f>
        <v>4480</v>
      </c>
      <c r="F984" s="205">
        <f t="shared" si="168"/>
        <v>44.800000000000004</v>
      </c>
    </row>
    <row r="985" spans="1:6" x14ac:dyDescent="0.3">
      <c r="A985" s="14"/>
      <c r="B985" s="92" t="s">
        <v>471</v>
      </c>
      <c r="C985" s="89"/>
      <c r="D985" s="24">
        <f t="shared" ref="D985:F988" si="169">D986</f>
        <v>10000</v>
      </c>
      <c r="E985" s="24">
        <f t="shared" si="169"/>
        <v>4480</v>
      </c>
      <c r="F985" s="24">
        <f t="shared" si="169"/>
        <v>44.800000000000004</v>
      </c>
    </row>
    <row r="986" spans="1:6" x14ac:dyDescent="0.3">
      <c r="A986" s="14"/>
      <c r="B986" s="88" t="s">
        <v>274</v>
      </c>
      <c r="C986" s="105"/>
      <c r="D986" s="24">
        <f t="shared" si="169"/>
        <v>10000</v>
      </c>
      <c r="E986" s="24">
        <f t="shared" si="169"/>
        <v>4480</v>
      </c>
      <c r="F986" s="24">
        <f t="shared" si="169"/>
        <v>44.800000000000004</v>
      </c>
    </row>
    <row r="987" spans="1:6" x14ac:dyDescent="0.3">
      <c r="A987" s="14">
        <v>3</v>
      </c>
      <c r="B987" s="318" t="s">
        <v>17</v>
      </c>
      <c r="C987" s="320"/>
      <c r="D987" s="24">
        <f t="shared" si="169"/>
        <v>10000</v>
      </c>
      <c r="E987" s="24">
        <f t="shared" si="169"/>
        <v>4480</v>
      </c>
      <c r="F987" s="24">
        <f t="shared" si="169"/>
        <v>44.800000000000004</v>
      </c>
    </row>
    <row r="988" spans="1:6" x14ac:dyDescent="0.3">
      <c r="A988" s="14">
        <v>37</v>
      </c>
      <c r="B988" s="318" t="s">
        <v>463</v>
      </c>
      <c r="C988" s="320"/>
      <c r="D988" s="24">
        <f>D989</f>
        <v>10000</v>
      </c>
      <c r="E988" s="24">
        <f t="shared" si="169"/>
        <v>4480</v>
      </c>
      <c r="F988" s="24">
        <f t="shared" si="169"/>
        <v>44.800000000000004</v>
      </c>
    </row>
    <row r="989" spans="1:6" x14ac:dyDescent="0.3">
      <c r="A989" s="23">
        <v>372</v>
      </c>
      <c r="B989" s="100" t="s">
        <v>464</v>
      </c>
      <c r="C989" s="101"/>
      <c r="D989" s="25">
        <v>10000</v>
      </c>
      <c r="E989" s="25">
        <v>4480</v>
      </c>
      <c r="F989" s="25">
        <f>E989/D989*100</f>
        <v>44.800000000000004</v>
      </c>
    </row>
    <row r="990" spans="1:6" x14ac:dyDescent="0.3">
      <c r="A990" s="91"/>
      <c r="B990" s="92"/>
      <c r="C990" s="93"/>
      <c r="D990" s="24"/>
      <c r="E990" s="107"/>
      <c r="F990" s="90"/>
    </row>
    <row r="991" spans="1:6" x14ac:dyDescent="0.3">
      <c r="A991" s="204"/>
      <c r="B991" s="369" t="s">
        <v>472</v>
      </c>
      <c r="C991" s="370"/>
      <c r="D991" s="205">
        <f>D992</f>
        <v>20000</v>
      </c>
      <c r="E991" s="205">
        <f t="shared" ref="E991:F991" si="170">E992</f>
        <v>0</v>
      </c>
      <c r="F991" s="205">
        <f t="shared" si="170"/>
        <v>0</v>
      </c>
    </row>
    <row r="992" spans="1:6" x14ac:dyDescent="0.3">
      <c r="A992" s="14"/>
      <c r="B992" s="88" t="s">
        <v>416</v>
      </c>
      <c r="C992" s="89"/>
      <c r="D992" s="24">
        <f t="shared" ref="D992:F995" si="171">D993</f>
        <v>20000</v>
      </c>
      <c r="E992" s="24">
        <f t="shared" si="171"/>
        <v>0</v>
      </c>
      <c r="F992" s="24">
        <f t="shared" si="171"/>
        <v>0</v>
      </c>
    </row>
    <row r="993" spans="1:6" x14ac:dyDescent="0.3">
      <c r="A993" s="14"/>
      <c r="B993" s="88" t="s">
        <v>274</v>
      </c>
      <c r="C993" s="89"/>
      <c r="D993" s="24">
        <f t="shared" si="171"/>
        <v>20000</v>
      </c>
      <c r="E993" s="24">
        <f t="shared" si="171"/>
        <v>0</v>
      </c>
      <c r="F993" s="24">
        <f t="shared" si="171"/>
        <v>0</v>
      </c>
    </row>
    <row r="994" spans="1:6" x14ac:dyDescent="0.3">
      <c r="A994" s="14">
        <v>3</v>
      </c>
      <c r="B994" s="318" t="s">
        <v>17</v>
      </c>
      <c r="C994" s="320"/>
      <c r="D994" s="24">
        <f t="shared" si="171"/>
        <v>20000</v>
      </c>
      <c r="E994" s="24">
        <f t="shared" si="171"/>
        <v>0</v>
      </c>
      <c r="F994" s="24">
        <f t="shared" si="171"/>
        <v>0</v>
      </c>
    </row>
    <row r="995" spans="1:6" x14ac:dyDescent="0.3">
      <c r="A995" s="14">
        <v>37</v>
      </c>
      <c r="B995" s="318" t="s">
        <v>473</v>
      </c>
      <c r="C995" s="320"/>
      <c r="D995" s="24">
        <f>D996</f>
        <v>20000</v>
      </c>
      <c r="E995" s="24">
        <f t="shared" si="171"/>
        <v>0</v>
      </c>
      <c r="F995" s="24">
        <f t="shared" si="171"/>
        <v>0</v>
      </c>
    </row>
    <row r="996" spans="1:6" x14ac:dyDescent="0.3">
      <c r="A996" s="23">
        <v>372</v>
      </c>
      <c r="B996" s="333" t="s">
        <v>474</v>
      </c>
      <c r="C996" s="334"/>
      <c r="D996" s="25">
        <v>20000</v>
      </c>
      <c r="E996" s="25">
        <v>0</v>
      </c>
      <c r="F996" s="25">
        <f>E996/D996*100</f>
        <v>0</v>
      </c>
    </row>
    <row r="997" spans="1:6" x14ac:dyDescent="0.3">
      <c r="A997" s="23"/>
      <c r="B997" s="333"/>
      <c r="C997" s="334"/>
      <c r="D997" s="25"/>
      <c r="E997" s="109"/>
      <c r="F997" s="15"/>
    </row>
    <row r="998" spans="1:6" x14ac:dyDescent="0.3">
      <c r="A998" s="204"/>
      <c r="B998" s="369" t="s">
        <v>475</v>
      </c>
      <c r="C998" s="370"/>
      <c r="D998" s="205">
        <f>D999</f>
        <v>27000</v>
      </c>
      <c r="E998" s="205">
        <f t="shared" ref="E998:F998" si="172">E999</f>
        <v>4822.03</v>
      </c>
      <c r="F998" s="205">
        <f t="shared" si="172"/>
        <v>17.859370370370371</v>
      </c>
    </row>
    <row r="999" spans="1:6" x14ac:dyDescent="0.3">
      <c r="A999" s="14"/>
      <c r="B999" s="92" t="s">
        <v>468</v>
      </c>
      <c r="C999" s="89"/>
      <c r="D999" s="24">
        <f t="shared" ref="D999:F1002" si="173">D1000</f>
        <v>27000</v>
      </c>
      <c r="E999" s="24">
        <f t="shared" si="173"/>
        <v>4822.03</v>
      </c>
      <c r="F999" s="24">
        <f t="shared" si="173"/>
        <v>17.859370370370371</v>
      </c>
    </row>
    <row r="1000" spans="1:6" x14ac:dyDescent="0.3">
      <c r="A1000" s="14"/>
      <c r="B1000" s="88" t="s">
        <v>274</v>
      </c>
      <c r="C1000" s="89"/>
      <c r="D1000" s="24">
        <f t="shared" si="173"/>
        <v>27000</v>
      </c>
      <c r="E1000" s="24">
        <f t="shared" si="173"/>
        <v>4822.03</v>
      </c>
      <c r="F1000" s="24">
        <f t="shared" si="173"/>
        <v>17.859370370370371</v>
      </c>
    </row>
    <row r="1001" spans="1:6" x14ac:dyDescent="0.3">
      <c r="A1001" s="14">
        <v>3</v>
      </c>
      <c r="B1001" s="318" t="s">
        <v>17</v>
      </c>
      <c r="C1001" s="320"/>
      <c r="D1001" s="24">
        <f t="shared" si="173"/>
        <v>27000</v>
      </c>
      <c r="E1001" s="24">
        <f t="shared" si="173"/>
        <v>4822.03</v>
      </c>
      <c r="F1001" s="24">
        <f t="shared" si="173"/>
        <v>17.859370370370371</v>
      </c>
    </row>
    <row r="1002" spans="1:6" x14ac:dyDescent="0.3">
      <c r="A1002" s="14">
        <v>37</v>
      </c>
      <c r="B1002" s="318" t="s">
        <v>473</v>
      </c>
      <c r="C1002" s="320"/>
      <c r="D1002" s="24">
        <f>D1003</f>
        <v>27000</v>
      </c>
      <c r="E1002" s="24">
        <f t="shared" si="173"/>
        <v>4822.03</v>
      </c>
      <c r="F1002" s="24">
        <f t="shared" si="173"/>
        <v>17.859370370370371</v>
      </c>
    </row>
    <row r="1003" spans="1:6" x14ac:dyDescent="0.3">
      <c r="A1003" s="23">
        <v>372</v>
      </c>
      <c r="B1003" s="333" t="s">
        <v>476</v>
      </c>
      <c r="C1003" s="334"/>
      <c r="D1003" s="25">
        <v>27000</v>
      </c>
      <c r="E1003" s="25">
        <v>4822.03</v>
      </c>
      <c r="F1003" s="25">
        <f>E1003/D1003*100</f>
        <v>17.859370370370371</v>
      </c>
    </row>
    <row r="1004" spans="1:6" x14ac:dyDescent="0.3">
      <c r="A1004" s="23"/>
      <c r="B1004" s="100"/>
      <c r="C1004" s="101"/>
      <c r="D1004" s="25"/>
      <c r="E1004" s="109"/>
      <c r="F1004" s="18"/>
    </row>
    <row r="1005" spans="1:6" x14ac:dyDescent="0.3">
      <c r="A1005" s="232"/>
      <c r="B1005" s="233" t="s">
        <v>477</v>
      </c>
      <c r="C1005" s="234"/>
      <c r="D1005" s="235">
        <f>D1006+D1013+D1020+D1027+D1034+D1041+D1048+D1059+D1066+D1073+D1080</f>
        <v>924000</v>
      </c>
      <c r="E1005" s="235">
        <f>E1006+E1013+E1020+E1027+E1034+E1041+E1048+E1059+E1066+E1073+E1080</f>
        <v>848692.16999999993</v>
      </c>
      <c r="F1005" s="236">
        <f>E1005/D1005*100</f>
        <v>91.849801948051933</v>
      </c>
    </row>
    <row r="1006" spans="1:6" x14ac:dyDescent="0.3">
      <c r="A1006" s="237"/>
      <c r="B1006" s="376" t="s">
        <v>478</v>
      </c>
      <c r="C1006" s="377"/>
      <c r="D1006" s="235">
        <f>D1007</f>
        <v>22000</v>
      </c>
      <c r="E1006" s="235">
        <f t="shared" ref="E1006:F1006" si="174">E1007</f>
        <v>23000</v>
      </c>
      <c r="F1006" s="235">
        <f t="shared" si="174"/>
        <v>104.54545454545455</v>
      </c>
    </row>
    <row r="1007" spans="1:6" x14ac:dyDescent="0.3">
      <c r="A1007" s="14"/>
      <c r="B1007" s="92" t="s">
        <v>479</v>
      </c>
      <c r="C1007" s="89"/>
      <c r="D1007" s="24">
        <f t="shared" ref="D1007:F1010" si="175">D1008</f>
        <v>22000</v>
      </c>
      <c r="E1007" s="24">
        <f t="shared" si="175"/>
        <v>23000</v>
      </c>
      <c r="F1007" s="24">
        <f t="shared" si="175"/>
        <v>104.54545454545455</v>
      </c>
    </row>
    <row r="1008" spans="1:6" x14ac:dyDescent="0.3">
      <c r="A1008" s="14"/>
      <c r="B1008" s="88" t="s">
        <v>274</v>
      </c>
      <c r="C1008" s="89"/>
      <c r="D1008" s="24">
        <f t="shared" si="175"/>
        <v>22000</v>
      </c>
      <c r="E1008" s="24">
        <f t="shared" si="175"/>
        <v>23000</v>
      </c>
      <c r="F1008" s="24">
        <f t="shared" si="175"/>
        <v>104.54545454545455</v>
      </c>
    </row>
    <row r="1009" spans="1:6" x14ac:dyDescent="0.3">
      <c r="A1009" s="14">
        <v>3</v>
      </c>
      <c r="B1009" s="318" t="s">
        <v>17</v>
      </c>
      <c r="C1009" s="320"/>
      <c r="D1009" s="24">
        <f t="shared" si="175"/>
        <v>22000</v>
      </c>
      <c r="E1009" s="24">
        <f t="shared" si="175"/>
        <v>23000</v>
      </c>
      <c r="F1009" s="24">
        <f t="shared" si="175"/>
        <v>104.54545454545455</v>
      </c>
    </row>
    <row r="1010" spans="1:6" x14ac:dyDescent="0.3">
      <c r="A1010" s="14">
        <v>37</v>
      </c>
      <c r="B1010" s="318" t="s">
        <v>473</v>
      </c>
      <c r="C1010" s="320"/>
      <c r="D1010" s="24">
        <f>D1011</f>
        <v>22000</v>
      </c>
      <c r="E1010" s="24">
        <f t="shared" si="175"/>
        <v>23000</v>
      </c>
      <c r="F1010" s="24">
        <f t="shared" si="175"/>
        <v>104.54545454545455</v>
      </c>
    </row>
    <row r="1011" spans="1:6" x14ac:dyDescent="0.3">
      <c r="A1011" s="23">
        <v>372</v>
      </c>
      <c r="B1011" s="333" t="s">
        <v>480</v>
      </c>
      <c r="C1011" s="334"/>
      <c r="D1011" s="25">
        <v>22000</v>
      </c>
      <c r="E1011" s="25">
        <v>23000</v>
      </c>
      <c r="F1011" s="25">
        <f>E1011/D1011*100</f>
        <v>104.54545454545455</v>
      </c>
    </row>
    <row r="1012" spans="1:6" x14ac:dyDescent="0.3">
      <c r="A1012" s="23"/>
      <c r="B1012" s="100"/>
      <c r="C1012" s="101"/>
      <c r="D1012" s="25"/>
      <c r="E1012" s="109"/>
      <c r="F1012" s="18"/>
    </row>
    <row r="1013" spans="1:6" x14ac:dyDescent="0.3">
      <c r="A1013" s="237"/>
      <c r="B1013" s="376" t="s">
        <v>481</v>
      </c>
      <c r="C1013" s="377"/>
      <c r="D1013" s="235">
        <f>D1014</f>
        <v>50000</v>
      </c>
      <c r="E1013" s="235">
        <f t="shared" ref="E1013:F1013" si="176">E1014</f>
        <v>42600</v>
      </c>
      <c r="F1013" s="235">
        <f t="shared" si="176"/>
        <v>85.2</v>
      </c>
    </row>
    <row r="1014" spans="1:6" x14ac:dyDescent="0.3">
      <c r="A1014" s="14"/>
      <c r="B1014" s="92" t="s">
        <v>479</v>
      </c>
      <c r="C1014" s="89"/>
      <c r="D1014" s="24">
        <f t="shared" ref="D1014:F1017" si="177">D1015</f>
        <v>50000</v>
      </c>
      <c r="E1014" s="24">
        <f t="shared" si="177"/>
        <v>42600</v>
      </c>
      <c r="F1014" s="24">
        <f t="shared" si="177"/>
        <v>85.2</v>
      </c>
    </row>
    <row r="1015" spans="1:6" x14ac:dyDescent="0.3">
      <c r="A1015" s="14"/>
      <c r="B1015" s="88" t="s">
        <v>274</v>
      </c>
      <c r="C1015" s="89"/>
      <c r="D1015" s="24">
        <f t="shared" si="177"/>
        <v>50000</v>
      </c>
      <c r="E1015" s="24">
        <f t="shared" si="177"/>
        <v>42600</v>
      </c>
      <c r="F1015" s="24">
        <f t="shared" si="177"/>
        <v>85.2</v>
      </c>
    </row>
    <row r="1016" spans="1:6" x14ac:dyDescent="0.3">
      <c r="A1016" s="14">
        <v>3</v>
      </c>
      <c r="B1016" s="318" t="s">
        <v>17</v>
      </c>
      <c r="C1016" s="317"/>
      <c r="D1016" s="24">
        <f t="shared" si="177"/>
        <v>50000</v>
      </c>
      <c r="E1016" s="24">
        <f t="shared" si="177"/>
        <v>42600</v>
      </c>
      <c r="F1016" s="24">
        <f t="shared" si="177"/>
        <v>85.2</v>
      </c>
    </row>
    <row r="1017" spans="1:6" x14ac:dyDescent="0.3">
      <c r="A1017" s="14">
        <v>37</v>
      </c>
      <c r="B1017" s="318" t="s">
        <v>473</v>
      </c>
      <c r="C1017" s="317"/>
      <c r="D1017" s="24">
        <f>D1018</f>
        <v>50000</v>
      </c>
      <c r="E1017" s="24">
        <f t="shared" si="177"/>
        <v>42600</v>
      </c>
      <c r="F1017" s="24">
        <f t="shared" si="177"/>
        <v>85.2</v>
      </c>
    </row>
    <row r="1018" spans="1:6" x14ac:dyDescent="0.3">
      <c r="A1018" s="23">
        <v>372</v>
      </c>
      <c r="B1018" s="333" t="s">
        <v>482</v>
      </c>
      <c r="C1018" s="334"/>
      <c r="D1018" s="25">
        <v>50000</v>
      </c>
      <c r="E1018" s="25">
        <v>42600</v>
      </c>
      <c r="F1018" s="25">
        <f>E1018/D1018*100</f>
        <v>85.2</v>
      </c>
    </row>
    <row r="1019" spans="1:6" x14ac:dyDescent="0.3">
      <c r="A1019" s="23"/>
      <c r="B1019" s="100"/>
      <c r="C1019" s="101"/>
      <c r="D1019" s="25"/>
      <c r="E1019" s="109"/>
      <c r="F1019" s="15"/>
    </row>
    <row r="1020" spans="1:6" x14ac:dyDescent="0.3">
      <c r="A1020" s="238"/>
      <c r="B1020" s="239" t="s">
        <v>483</v>
      </c>
      <c r="C1020" s="240"/>
      <c r="D1020" s="235">
        <f>D1021</f>
        <v>180000</v>
      </c>
      <c r="E1020" s="235">
        <f t="shared" ref="E1020:F1020" si="178">E1021</f>
        <v>144439</v>
      </c>
      <c r="F1020" s="235">
        <f t="shared" si="178"/>
        <v>80.24388888888889</v>
      </c>
    </row>
    <row r="1021" spans="1:6" x14ac:dyDescent="0.3">
      <c r="A1021" s="241"/>
      <c r="B1021" s="92" t="s">
        <v>479</v>
      </c>
      <c r="C1021" s="242"/>
      <c r="D1021" s="24">
        <f t="shared" ref="D1021:F1024" si="179">D1022</f>
        <v>180000</v>
      </c>
      <c r="E1021" s="24">
        <f t="shared" si="179"/>
        <v>144439</v>
      </c>
      <c r="F1021" s="24">
        <f t="shared" si="179"/>
        <v>80.24388888888889</v>
      </c>
    </row>
    <row r="1022" spans="1:6" x14ac:dyDescent="0.3">
      <c r="A1022" s="14"/>
      <c r="B1022" s="318" t="s">
        <v>274</v>
      </c>
      <c r="C1022" s="320"/>
      <c r="D1022" s="24">
        <f t="shared" si="179"/>
        <v>180000</v>
      </c>
      <c r="E1022" s="24">
        <f t="shared" si="179"/>
        <v>144439</v>
      </c>
      <c r="F1022" s="24">
        <f t="shared" si="179"/>
        <v>80.24388888888889</v>
      </c>
    </row>
    <row r="1023" spans="1:6" x14ac:dyDescent="0.3">
      <c r="A1023" s="14">
        <v>3</v>
      </c>
      <c r="B1023" s="318" t="s">
        <v>17</v>
      </c>
      <c r="C1023" s="317"/>
      <c r="D1023" s="24">
        <f t="shared" si="179"/>
        <v>180000</v>
      </c>
      <c r="E1023" s="24">
        <f t="shared" si="179"/>
        <v>144439</v>
      </c>
      <c r="F1023" s="24">
        <f t="shared" si="179"/>
        <v>80.24388888888889</v>
      </c>
    </row>
    <row r="1024" spans="1:6" x14ac:dyDescent="0.3">
      <c r="A1024" s="14">
        <v>37</v>
      </c>
      <c r="B1024" s="318" t="s">
        <v>473</v>
      </c>
      <c r="C1024" s="317"/>
      <c r="D1024" s="24">
        <f>D1025</f>
        <v>180000</v>
      </c>
      <c r="E1024" s="24">
        <f t="shared" si="179"/>
        <v>144439</v>
      </c>
      <c r="F1024" s="24">
        <f t="shared" si="179"/>
        <v>80.24388888888889</v>
      </c>
    </row>
    <row r="1025" spans="1:6" x14ac:dyDescent="0.3">
      <c r="A1025" s="23">
        <v>372</v>
      </c>
      <c r="B1025" s="333" t="s">
        <v>484</v>
      </c>
      <c r="C1025" s="334"/>
      <c r="D1025" s="25">
        <v>180000</v>
      </c>
      <c r="E1025" s="25">
        <v>144439</v>
      </c>
      <c r="F1025" s="25">
        <f>E1025/D1025*100</f>
        <v>80.24388888888889</v>
      </c>
    </row>
    <row r="1026" spans="1:6" x14ac:dyDescent="0.3">
      <c r="A1026" s="23"/>
      <c r="B1026" s="100"/>
      <c r="C1026" s="101"/>
      <c r="D1026" s="25"/>
      <c r="E1026" s="109"/>
      <c r="F1026" s="15"/>
    </row>
    <row r="1027" spans="1:6" x14ac:dyDescent="0.3">
      <c r="A1027" s="238"/>
      <c r="B1027" s="239" t="s">
        <v>485</v>
      </c>
      <c r="C1027" s="240"/>
      <c r="D1027" s="235">
        <f>D1028</f>
        <v>55000</v>
      </c>
      <c r="E1027" s="235">
        <f t="shared" ref="E1027:F1027" si="180">E1028</f>
        <v>52771.01</v>
      </c>
      <c r="F1027" s="235">
        <f t="shared" si="180"/>
        <v>95.94729090909091</v>
      </c>
    </row>
    <row r="1028" spans="1:6" x14ac:dyDescent="0.3">
      <c r="A1028" s="241"/>
      <c r="B1028" s="92" t="s">
        <v>479</v>
      </c>
      <c r="C1028" s="242"/>
      <c r="D1028" s="24">
        <f t="shared" ref="D1028:F1031" si="181">D1029</f>
        <v>55000</v>
      </c>
      <c r="E1028" s="24">
        <f t="shared" si="181"/>
        <v>52771.01</v>
      </c>
      <c r="F1028" s="24">
        <f t="shared" si="181"/>
        <v>95.94729090909091</v>
      </c>
    </row>
    <row r="1029" spans="1:6" x14ac:dyDescent="0.3">
      <c r="A1029" s="14"/>
      <c r="B1029" s="318" t="s">
        <v>274</v>
      </c>
      <c r="C1029" s="320"/>
      <c r="D1029" s="24">
        <f t="shared" si="181"/>
        <v>55000</v>
      </c>
      <c r="E1029" s="24">
        <f t="shared" si="181"/>
        <v>52771.01</v>
      </c>
      <c r="F1029" s="24">
        <f t="shared" si="181"/>
        <v>95.94729090909091</v>
      </c>
    </row>
    <row r="1030" spans="1:6" x14ac:dyDescent="0.3">
      <c r="A1030" s="14">
        <v>3</v>
      </c>
      <c r="B1030" s="318" t="s">
        <v>17</v>
      </c>
      <c r="C1030" s="317"/>
      <c r="D1030" s="24">
        <f t="shared" si="181"/>
        <v>55000</v>
      </c>
      <c r="E1030" s="24">
        <f t="shared" si="181"/>
        <v>52771.01</v>
      </c>
      <c r="F1030" s="24">
        <f t="shared" si="181"/>
        <v>95.94729090909091</v>
      </c>
    </row>
    <row r="1031" spans="1:6" x14ac:dyDescent="0.3">
      <c r="A1031" s="14">
        <v>37</v>
      </c>
      <c r="B1031" s="318" t="s">
        <v>473</v>
      </c>
      <c r="C1031" s="317"/>
      <c r="D1031" s="24">
        <f>D1032</f>
        <v>55000</v>
      </c>
      <c r="E1031" s="24">
        <f t="shared" si="181"/>
        <v>52771.01</v>
      </c>
      <c r="F1031" s="24">
        <f t="shared" si="181"/>
        <v>95.94729090909091</v>
      </c>
    </row>
    <row r="1032" spans="1:6" x14ac:dyDescent="0.3">
      <c r="A1032" s="23">
        <v>372</v>
      </c>
      <c r="B1032" s="100" t="s">
        <v>480</v>
      </c>
      <c r="C1032" s="101"/>
      <c r="D1032" s="25">
        <v>55000</v>
      </c>
      <c r="E1032" s="25">
        <v>52771.01</v>
      </c>
      <c r="F1032" s="25">
        <f>E1032/D1032*100</f>
        <v>95.94729090909091</v>
      </c>
    </row>
    <row r="1033" spans="1:6" x14ac:dyDescent="0.3">
      <c r="A1033" s="23"/>
      <c r="B1033" s="100"/>
      <c r="C1033" s="101"/>
      <c r="D1033" s="25"/>
      <c r="E1033" s="109"/>
      <c r="F1033" s="15"/>
    </row>
    <row r="1034" spans="1:6" x14ac:dyDescent="0.3">
      <c r="A1034" s="238"/>
      <c r="B1034" s="239" t="s">
        <v>486</v>
      </c>
      <c r="C1034" s="240"/>
      <c r="D1034" s="235">
        <f>D1035</f>
        <v>22000</v>
      </c>
      <c r="E1034" s="235">
        <f t="shared" ref="E1034:F1034" si="182">E1035</f>
        <v>21995.91</v>
      </c>
      <c r="F1034" s="235">
        <f t="shared" si="182"/>
        <v>99.981409090909096</v>
      </c>
    </row>
    <row r="1035" spans="1:6" x14ac:dyDescent="0.3">
      <c r="A1035" s="241"/>
      <c r="B1035" s="92" t="s">
        <v>479</v>
      </c>
      <c r="C1035" s="242"/>
      <c r="D1035" s="24">
        <f t="shared" ref="D1035:F1038" si="183">D1036</f>
        <v>22000</v>
      </c>
      <c r="E1035" s="24">
        <f t="shared" si="183"/>
        <v>21995.91</v>
      </c>
      <c r="F1035" s="24">
        <f t="shared" si="183"/>
        <v>99.981409090909096</v>
      </c>
    </row>
    <row r="1036" spans="1:6" x14ac:dyDescent="0.3">
      <c r="A1036" s="14"/>
      <c r="B1036" s="318" t="s">
        <v>274</v>
      </c>
      <c r="C1036" s="320"/>
      <c r="D1036" s="24">
        <f t="shared" si="183"/>
        <v>22000</v>
      </c>
      <c r="E1036" s="24">
        <f t="shared" si="183"/>
        <v>21995.91</v>
      </c>
      <c r="F1036" s="24">
        <f t="shared" si="183"/>
        <v>99.981409090909096</v>
      </c>
    </row>
    <row r="1037" spans="1:6" x14ac:dyDescent="0.3">
      <c r="A1037" s="14">
        <v>3</v>
      </c>
      <c r="B1037" s="318" t="s">
        <v>17</v>
      </c>
      <c r="C1037" s="317"/>
      <c r="D1037" s="24">
        <f t="shared" si="183"/>
        <v>22000</v>
      </c>
      <c r="E1037" s="24">
        <f t="shared" si="183"/>
        <v>21995.91</v>
      </c>
      <c r="F1037" s="24">
        <f t="shared" si="183"/>
        <v>99.981409090909096</v>
      </c>
    </row>
    <row r="1038" spans="1:6" x14ac:dyDescent="0.3">
      <c r="A1038" s="14">
        <v>37</v>
      </c>
      <c r="B1038" s="318" t="s">
        <v>473</v>
      </c>
      <c r="C1038" s="317"/>
      <c r="D1038" s="24">
        <f>D1039</f>
        <v>22000</v>
      </c>
      <c r="E1038" s="24">
        <f t="shared" si="183"/>
        <v>21995.91</v>
      </c>
      <c r="F1038" s="24">
        <f t="shared" si="183"/>
        <v>99.981409090909096</v>
      </c>
    </row>
    <row r="1039" spans="1:6" x14ac:dyDescent="0.3">
      <c r="A1039" s="23">
        <v>372</v>
      </c>
      <c r="B1039" s="100" t="s">
        <v>476</v>
      </c>
      <c r="C1039" s="101"/>
      <c r="D1039" s="25">
        <v>22000</v>
      </c>
      <c r="E1039" s="25">
        <v>21995.91</v>
      </c>
      <c r="F1039" s="25">
        <f>E1039/D1039*100</f>
        <v>99.981409090909096</v>
      </c>
    </row>
    <row r="1040" spans="1:6" x14ac:dyDescent="0.3">
      <c r="A1040" s="23"/>
      <c r="B1040" s="100"/>
      <c r="C1040" s="101"/>
      <c r="D1040" s="25"/>
      <c r="E1040" s="109"/>
      <c r="F1040" s="31"/>
    </row>
    <row r="1041" spans="1:6" x14ac:dyDescent="0.3">
      <c r="A1041" s="237"/>
      <c r="B1041" s="376" t="s">
        <v>487</v>
      </c>
      <c r="C1041" s="377"/>
      <c r="D1041" s="235">
        <f>D1042</f>
        <v>25000</v>
      </c>
      <c r="E1041" s="235">
        <f t="shared" ref="E1041:F1041" si="184">E1042</f>
        <v>24900</v>
      </c>
      <c r="F1041" s="235">
        <f t="shared" si="184"/>
        <v>99.6</v>
      </c>
    </row>
    <row r="1042" spans="1:6" x14ac:dyDescent="0.3">
      <c r="A1042" s="14"/>
      <c r="B1042" s="92" t="s">
        <v>479</v>
      </c>
      <c r="C1042" s="89"/>
      <c r="D1042" s="24">
        <f t="shared" ref="D1042:F1045" si="185">D1043</f>
        <v>25000</v>
      </c>
      <c r="E1042" s="24">
        <f t="shared" si="185"/>
        <v>24900</v>
      </c>
      <c r="F1042" s="24">
        <f t="shared" si="185"/>
        <v>99.6</v>
      </c>
    </row>
    <row r="1043" spans="1:6" x14ac:dyDescent="0.3">
      <c r="A1043" s="14"/>
      <c r="B1043" s="88" t="s">
        <v>274</v>
      </c>
      <c r="C1043" s="89"/>
      <c r="D1043" s="24">
        <f t="shared" si="185"/>
        <v>25000</v>
      </c>
      <c r="E1043" s="24">
        <f t="shared" si="185"/>
        <v>24900</v>
      </c>
      <c r="F1043" s="24">
        <f t="shared" si="185"/>
        <v>99.6</v>
      </c>
    </row>
    <row r="1044" spans="1:6" x14ac:dyDescent="0.3">
      <c r="A1044" s="14">
        <v>3</v>
      </c>
      <c r="B1044" s="318" t="s">
        <v>17</v>
      </c>
      <c r="C1044" s="320"/>
      <c r="D1044" s="24">
        <f t="shared" si="185"/>
        <v>25000</v>
      </c>
      <c r="E1044" s="24">
        <f t="shared" si="185"/>
        <v>24900</v>
      </c>
      <c r="F1044" s="24">
        <f t="shared" si="185"/>
        <v>99.6</v>
      </c>
    </row>
    <row r="1045" spans="1:6" x14ac:dyDescent="0.3">
      <c r="A1045" s="14">
        <v>37</v>
      </c>
      <c r="B1045" s="318" t="s">
        <v>473</v>
      </c>
      <c r="C1045" s="320"/>
      <c r="D1045" s="24">
        <f>D1046</f>
        <v>25000</v>
      </c>
      <c r="E1045" s="24">
        <f t="shared" si="185"/>
        <v>24900</v>
      </c>
      <c r="F1045" s="24">
        <f t="shared" si="185"/>
        <v>99.6</v>
      </c>
    </row>
    <row r="1046" spans="1:6" x14ac:dyDescent="0.3">
      <c r="A1046" s="23">
        <v>372</v>
      </c>
      <c r="B1046" s="333" t="s">
        <v>488</v>
      </c>
      <c r="C1046" s="334"/>
      <c r="D1046" s="25">
        <v>25000</v>
      </c>
      <c r="E1046" s="25">
        <v>24900</v>
      </c>
      <c r="F1046" s="25">
        <f>E1046/D1046*100</f>
        <v>99.6</v>
      </c>
    </row>
    <row r="1047" spans="1:6" x14ac:dyDescent="0.3">
      <c r="A1047" s="23"/>
      <c r="B1047" s="100"/>
      <c r="C1047" s="101"/>
      <c r="D1047" s="25"/>
      <c r="E1047" s="109"/>
      <c r="F1047" s="18"/>
    </row>
    <row r="1048" spans="1:6" x14ac:dyDescent="0.3">
      <c r="A1048" s="237"/>
      <c r="B1048" s="376" t="s">
        <v>489</v>
      </c>
      <c r="C1048" s="377"/>
      <c r="D1048" s="235">
        <f>D1049</f>
        <v>110000</v>
      </c>
      <c r="E1048" s="235">
        <f t="shared" ref="E1048:F1048" si="186">E1049</f>
        <v>86000</v>
      </c>
      <c r="F1048" s="235">
        <f t="shared" si="186"/>
        <v>78.181818181818187</v>
      </c>
    </row>
    <row r="1049" spans="1:6" x14ac:dyDescent="0.3">
      <c r="A1049" s="14"/>
      <c r="B1049" s="92" t="s">
        <v>479</v>
      </c>
      <c r="C1049" s="89"/>
      <c r="D1049" s="24">
        <f>D1050+D1054</f>
        <v>110000</v>
      </c>
      <c r="E1049" s="24">
        <f t="shared" ref="E1049" si="187">E1050+E1054</f>
        <v>86000</v>
      </c>
      <c r="F1049" s="25">
        <f>E1049/D1049*100</f>
        <v>78.181818181818187</v>
      </c>
    </row>
    <row r="1050" spans="1:6" x14ac:dyDescent="0.3">
      <c r="A1050" s="14"/>
      <c r="B1050" s="88" t="s">
        <v>274</v>
      </c>
      <c r="C1050" s="89"/>
      <c r="D1050" s="24">
        <f t="shared" ref="D1050:F1052" si="188">D1051</f>
        <v>90000</v>
      </c>
      <c r="E1050" s="24">
        <f t="shared" si="188"/>
        <v>86000</v>
      </c>
      <c r="F1050" s="24">
        <f t="shared" si="188"/>
        <v>95.555555555555557</v>
      </c>
    </row>
    <row r="1051" spans="1:6" x14ac:dyDescent="0.3">
      <c r="A1051" s="14">
        <v>3</v>
      </c>
      <c r="B1051" s="318" t="s">
        <v>17</v>
      </c>
      <c r="C1051" s="320"/>
      <c r="D1051" s="24">
        <f t="shared" si="188"/>
        <v>90000</v>
      </c>
      <c r="E1051" s="24">
        <f t="shared" si="188"/>
        <v>86000</v>
      </c>
      <c r="F1051" s="24">
        <f t="shared" si="188"/>
        <v>95.555555555555557</v>
      </c>
    </row>
    <row r="1052" spans="1:6" x14ac:dyDescent="0.3">
      <c r="A1052" s="14">
        <v>37</v>
      </c>
      <c r="B1052" s="318" t="s">
        <v>473</v>
      </c>
      <c r="C1052" s="320"/>
      <c r="D1052" s="24">
        <f>D1053</f>
        <v>90000</v>
      </c>
      <c r="E1052" s="24">
        <f t="shared" si="188"/>
        <v>86000</v>
      </c>
      <c r="F1052" s="25">
        <f>E1052/D1052*100</f>
        <v>95.555555555555557</v>
      </c>
    </row>
    <row r="1053" spans="1:6" x14ac:dyDescent="0.3">
      <c r="A1053" s="23">
        <v>372</v>
      </c>
      <c r="B1053" s="333" t="s">
        <v>490</v>
      </c>
      <c r="C1053" s="334"/>
      <c r="D1053" s="25">
        <v>90000</v>
      </c>
      <c r="E1053" s="25">
        <v>86000</v>
      </c>
      <c r="F1053" s="25">
        <f>E1053/D1053*100</f>
        <v>95.555555555555557</v>
      </c>
    </row>
    <row r="1054" spans="1:6" x14ac:dyDescent="0.3">
      <c r="A1054" s="14"/>
      <c r="B1054" s="88" t="s">
        <v>491</v>
      </c>
      <c r="C1054" s="131"/>
      <c r="D1054" s="90">
        <f t="shared" ref="D1054:F1056" si="189">D1055</f>
        <v>20000</v>
      </c>
      <c r="E1054" s="90">
        <f t="shared" si="189"/>
        <v>0</v>
      </c>
      <c r="F1054" s="90">
        <f t="shared" si="189"/>
        <v>0</v>
      </c>
    </row>
    <row r="1055" spans="1:6" x14ac:dyDescent="0.3">
      <c r="A1055" s="14">
        <v>3</v>
      </c>
      <c r="B1055" s="318" t="s">
        <v>17</v>
      </c>
      <c r="C1055" s="320"/>
      <c r="D1055" s="90">
        <f t="shared" si="189"/>
        <v>20000</v>
      </c>
      <c r="E1055" s="90">
        <f t="shared" si="189"/>
        <v>0</v>
      </c>
      <c r="F1055" s="90">
        <f t="shared" si="189"/>
        <v>0</v>
      </c>
    </row>
    <row r="1056" spans="1:6" x14ac:dyDescent="0.3">
      <c r="A1056" s="14">
        <v>37</v>
      </c>
      <c r="B1056" s="318" t="s">
        <v>473</v>
      </c>
      <c r="C1056" s="320"/>
      <c r="D1056" s="90">
        <f>D1057</f>
        <v>20000</v>
      </c>
      <c r="E1056" s="90">
        <f t="shared" si="189"/>
        <v>0</v>
      </c>
      <c r="F1056" s="90">
        <f t="shared" si="189"/>
        <v>0</v>
      </c>
    </row>
    <row r="1057" spans="1:6" x14ac:dyDescent="0.3">
      <c r="A1057" s="23">
        <v>372</v>
      </c>
      <c r="B1057" s="333" t="s">
        <v>417</v>
      </c>
      <c r="C1057" s="334"/>
      <c r="D1057" s="25">
        <v>20000</v>
      </c>
      <c r="E1057" s="25">
        <v>0</v>
      </c>
      <c r="F1057" s="25">
        <f>E1057/D1057*100</f>
        <v>0</v>
      </c>
    </row>
    <row r="1058" spans="1:6" x14ac:dyDescent="0.3">
      <c r="A1058" s="23"/>
      <c r="B1058" s="100"/>
      <c r="C1058" s="101"/>
      <c r="D1058" s="25"/>
      <c r="E1058" s="109"/>
      <c r="F1058" s="15"/>
    </row>
    <row r="1059" spans="1:6" x14ac:dyDescent="0.3">
      <c r="A1059" s="237"/>
      <c r="B1059" s="376" t="s">
        <v>492</v>
      </c>
      <c r="C1059" s="377"/>
      <c r="D1059" s="235">
        <f>D1060</f>
        <v>10000</v>
      </c>
      <c r="E1059" s="235">
        <f>E1060</f>
        <v>9755</v>
      </c>
      <c r="F1059" s="235">
        <f>F1060</f>
        <v>97.55</v>
      </c>
    </row>
    <row r="1060" spans="1:6" x14ac:dyDescent="0.3">
      <c r="A1060" s="14"/>
      <c r="B1060" s="88" t="s">
        <v>416</v>
      </c>
      <c r="C1060" s="89"/>
      <c r="D1060" s="24">
        <f t="shared" ref="D1060:F1062" si="190">D1061</f>
        <v>10000</v>
      </c>
      <c r="E1060" s="24">
        <f t="shared" si="190"/>
        <v>9755</v>
      </c>
      <c r="F1060" s="24">
        <f t="shared" si="190"/>
        <v>97.55</v>
      </c>
    </row>
    <row r="1061" spans="1:6" x14ac:dyDescent="0.3">
      <c r="A1061" s="14"/>
      <c r="B1061" s="88" t="s">
        <v>274</v>
      </c>
      <c r="C1061" s="89"/>
      <c r="D1061" s="24">
        <f t="shared" si="190"/>
        <v>10000</v>
      </c>
      <c r="E1061" s="24">
        <f t="shared" si="190"/>
        <v>9755</v>
      </c>
      <c r="F1061" s="24">
        <f t="shared" si="190"/>
        <v>97.55</v>
      </c>
    </row>
    <row r="1062" spans="1:6" x14ac:dyDescent="0.3">
      <c r="A1062" s="14">
        <v>3</v>
      </c>
      <c r="B1062" s="318" t="s">
        <v>17</v>
      </c>
      <c r="C1062" s="320"/>
      <c r="D1062" s="24">
        <f t="shared" si="190"/>
        <v>10000</v>
      </c>
      <c r="E1062" s="24">
        <f t="shared" si="190"/>
        <v>9755</v>
      </c>
      <c r="F1062" s="24">
        <f t="shared" si="190"/>
        <v>97.55</v>
      </c>
    </row>
    <row r="1063" spans="1:6" x14ac:dyDescent="0.3">
      <c r="A1063" s="14">
        <v>32</v>
      </c>
      <c r="B1063" s="318" t="s">
        <v>95</v>
      </c>
      <c r="C1063" s="320"/>
      <c r="D1063" s="24">
        <f>D1064</f>
        <v>10000</v>
      </c>
      <c r="E1063" s="24">
        <f>E1064</f>
        <v>9755</v>
      </c>
      <c r="F1063" s="24">
        <f>F1064</f>
        <v>97.55</v>
      </c>
    </row>
    <row r="1064" spans="1:6" x14ac:dyDescent="0.3">
      <c r="A1064" s="23">
        <v>323</v>
      </c>
      <c r="B1064" s="333" t="s">
        <v>287</v>
      </c>
      <c r="C1064" s="334"/>
      <c r="D1064" s="25">
        <v>10000</v>
      </c>
      <c r="E1064" s="25">
        <v>9755</v>
      </c>
      <c r="F1064" s="25">
        <f>E1064/D1064*100</f>
        <v>97.55</v>
      </c>
    </row>
    <row r="1065" spans="1:6" x14ac:dyDescent="0.3">
      <c r="A1065" s="23"/>
      <c r="B1065" s="100"/>
      <c r="C1065" s="101"/>
      <c r="D1065" s="25"/>
      <c r="E1065" s="109"/>
      <c r="F1065" s="18"/>
    </row>
    <row r="1066" spans="1:6" x14ac:dyDescent="0.3">
      <c r="A1066" s="243"/>
      <c r="B1066" s="244" t="s">
        <v>493</v>
      </c>
      <c r="C1066" s="245"/>
      <c r="D1066" s="235">
        <f>D1067</f>
        <v>215000</v>
      </c>
      <c r="E1066" s="235">
        <f t="shared" ref="E1066:F1066" si="191">E1067</f>
        <v>215000</v>
      </c>
      <c r="F1066" s="235">
        <f t="shared" si="191"/>
        <v>100</v>
      </c>
    </row>
    <row r="1067" spans="1:6" x14ac:dyDescent="0.3">
      <c r="A1067" s="23"/>
      <c r="B1067" s="92" t="s">
        <v>468</v>
      </c>
      <c r="C1067" s="101"/>
      <c r="D1067" s="24">
        <f t="shared" ref="D1067:F1070" si="192">D1068</f>
        <v>215000</v>
      </c>
      <c r="E1067" s="24">
        <f t="shared" si="192"/>
        <v>215000</v>
      </c>
      <c r="F1067" s="24">
        <f t="shared" si="192"/>
        <v>100</v>
      </c>
    </row>
    <row r="1068" spans="1:6" x14ac:dyDescent="0.3">
      <c r="A1068" s="23"/>
      <c r="B1068" s="88" t="s">
        <v>274</v>
      </c>
      <c r="C1068" s="101"/>
      <c r="D1068" s="24">
        <f t="shared" si="192"/>
        <v>215000</v>
      </c>
      <c r="E1068" s="24">
        <f t="shared" si="192"/>
        <v>215000</v>
      </c>
      <c r="F1068" s="24">
        <f t="shared" si="192"/>
        <v>100</v>
      </c>
    </row>
    <row r="1069" spans="1:6" x14ac:dyDescent="0.3">
      <c r="A1069" s="14">
        <v>3</v>
      </c>
      <c r="B1069" s="88" t="s">
        <v>17</v>
      </c>
      <c r="C1069" s="101"/>
      <c r="D1069" s="24">
        <f t="shared" si="192"/>
        <v>215000</v>
      </c>
      <c r="E1069" s="24">
        <f t="shared" si="192"/>
        <v>215000</v>
      </c>
      <c r="F1069" s="24">
        <f t="shared" si="192"/>
        <v>100</v>
      </c>
    </row>
    <row r="1070" spans="1:6" x14ac:dyDescent="0.3">
      <c r="A1070" s="14">
        <v>37</v>
      </c>
      <c r="B1070" s="318" t="s">
        <v>463</v>
      </c>
      <c r="C1070" s="320"/>
      <c r="D1070" s="24">
        <f>D1071</f>
        <v>215000</v>
      </c>
      <c r="E1070" s="24">
        <f t="shared" si="192"/>
        <v>215000</v>
      </c>
      <c r="F1070" s="24">
        <f t="shared" si="192"/>
        <v>100</v>
      </c>
    </row>
    <row r="1071" spans="1:6" x14ac:dyDescent="0.3">
      <c r="A1071" s="23">
        <v>372</v>
      </c>
      <c r="B1071" s="333" t="s">
        <v>417</v>
      </c>
      <c r="C1071" s="334"/>
      <c r="D1071" s="25">
        <v>215000</v>
      </c>
      <c r="E1071" s="25">
        <v>215000</v>
      </c>
      <c r="F1071" s="25">
        <f>E1071/D1071*100</f>
        <v>100</v>
      </c>
    </row>
    <row r="1072" spans="1:6" x14ac:dyDescent="0.3">
      <c r="A1072" s="23"/>
      <c r="B1072" s="100"/>
      <c r="C1072" s="101"/>
      <c r="D1072" s="25"/>
      <c r="E1072" s="109"/>
      <c r="F1072" s="18"/>
    </row>
    <row r="1073" spans="1:6" x14ac:dyDescent="0.3">
      <c r="A1073" s="243"/>
      <c r="B1073" s="376" t="s">
        <v>494</v>
      </c>
      <c r="C1073" s="377"/>
      <c r="D1073" s="235">
        <f>D1074</f>
        <v>30000</v>
      </c>
      <c r="E1073" s="235">
        <f t="shared" ref="E1073:F1073" si="193">E1074</f>
        <v>29031.25</v>
      </c>
      <c r="F1073" s="235">
        <f t="shared" si="193"/>
        <v>96.770833333333329</v>
      </c>
    </row>
    <row r="1074" spans="1:6" x14ac:dyDescent="0.3">
      <c r="A1074" s="23"/>
      <c r="B1074" s="92" t="s">
        <v>468</v>
      </c>
      <c r="C1074" s="89"/>
      <c r="D1074" s="90">
        <f t="shared" ref="D1074:F1077" si="194">D1075</f>
        <v>30000</v>
      </c>
      <c r="E1074" s="90">
        <f t="shared" si="194"/>
        <v>29031.25</v>
      </c>
      <c r="F1074" s="90">
        <f t="shared" si="194"/>
        <v>96.770833333333329</v>
      </c>
    </row>
    <row r="1075" spans="1:6" x14ac:dyDescent="0.3">
      <c r="A1075" s="23"/>
      <c r="B1075" s="88" t="s">
        <v>274</v>
      </c>
      <c r="C1075" s="89"/>
      <c r="D1075" s="90">
        <f t="shared" si="194"/>
        <v>30000</v>
      </c>
      <c r="E1075" s="90">
        <f t="shared" si="194"/>
        <v>29031.25</v>
      </c>
      <c r="F1075" s="90">
        <f t="shared" si="194"/>
        <v>96.770833333333329</v>
      </c>
    </row>
    <row r="1076" spans="1:6" x14ac:dyDescent="0.3">
      <c r="A1076" s="14">
        <v>3</v>
      </c>
      <c r="B1076" s="88" t="s">
        <v>17</v>
      </c>
      <c r="C1076" s="89"/>
      <c r="D1076" s="90">
        <f t="shared" si="194"/>
        <v>30000</v>
      </c>
      <c r="E1076" s="90">
        <f t="shared" si="194"/>
        <v>29031.25</v>
      </c>
      <c r="F1076" s="90">
        <f t="shared" si="194"/>
        <v>96.770833333333329</v>
      </c>
    </row>
    <row r="1077" spans="1:6" x14ac:dyDescent="0.3">
      <c r="A1077" s="14">
        <v>37</v>
      </c>
      <c r="B1077" s="318" t="s">
        <v>473</v>
      </c>
      <c r="C1077" s="320"/>
      <c r="D1077" s="90">
        <f>D1078</f>
        <v>30000</v>
      </c>
      <c r="E1077" s="90">
        <f t="shared" si="194"/>
        <v>29031.25</v>
      </c>
      <c r="F1077" s="90">
        <f t="shared" si="194"/>
        <v>96.770833333333329</v>
      </c>
    </row>
    <row r="1078" spans="1:6" x14ac:dyDescent="0.3">
      <c r="A1078" s="23">
        <v>372</v>
      </c>
      <c r="B1078" s="100" t="s">
        <v>417</v>
      </c>
      <c r="C1078" s="101"/>
      <c r="D1078" s="25">
        <v>30000</v>
      </c>
      <c r="E1078" s="25">
        <v>29031.25</v>
      </c>
      <c r="F1078" s="25">
        <f>E1078/D1078*100</f>
        <v>96.770833333333329</v>
      </c>
    </row>
    <row r="1079" spans="1:6" x14ac:dyDescent="0.3">
      <c r="A1079" s="23"/>
      <c r="B1079" s="100"/>
      <c r="C1079" s="101"/>
      <c r="D1079" s="25"/>
      <c r="E1079" s="108"/>
      <c r="F1079" s="106"/>
    </row>
    <row r="1080" spans="1:6" x14ac:dyDescent="0.3">
      <c r="A1080" s="243"/>
      <c r="B1080" s="376" t="s">
        <v>495</v>
      </c>
      <c r="C1080" s="377"/>
      <c r="D1080" s="246">
        <f>D1083</f>
        <v>205000</v>
      </c>
      <c r="E1080" s="246">
        <f t="shared" ref="E1080:F1080" si="195">E1083</f>
        <v>199200</v>
      </c>
      <c r="F1080" s="246">
        <f t="shared" si="195"/>
        <v>97.170731707317074</v>
      </c>
    </row>
    <row r="1081" spans="1:6" x14ac:dyDescent="0.3">
      <c r="A1081" s="23"/>
      <c r="B1081" s="92" t="s">
        <v>496</v>
      </c>
      <c r="C1081" s="89"/>
      <c r="D1081" s="90">
        <f>D1080</f>
        <v>205000</v>
      </c>
      <c r="E1081" s="90">
        <f t="shared" ref="E1081:F1081" si="196">E1080</f>
        <v>199200</v>
      </c>
      <c r="F1081" s="90">
        <f t="shared" si="196"/>
        <v>97.170731707317074</v>
      </c>
    </row>
    <row r="1082" spans="1:6" x14ac:dyDescent="0.3">
      <c r="A1082" s="23"/>
      <c r="B1082" s="88" t="s">
        <v>274</v>
      </c>
      <c r="C1082" s="89"/>
      <c r="D1082" s="90">
        <f>D1083</f>
        <v>205000</v>
      </c>
      <c r="E1082" s="90">
        <f t="shared" ref="E1082:F1083" si="197">E1083</f>
        <v>199200</v>
      </c>
      <c r="F1082" s="90">
        <f t="shared" si="197"/>
        <v>97.170731707317074</v>
      </c>
    </row>
    <row r="1083" spans="1:6" x14ac:dyDescent="0.3">
      <c r="A1083" s="14">
        <v>3</v>
      </c>
      <c r="B1083" s="88" t="s">
        <v>17</v>
      </c>
      <c r="C1083" s="89"/>
      <c r="D1083" s="90">
        <f>D1084</f>
        <v>205000</v>
      </c>
      <c r="E1083" s="90">
        <f t="shared" si="197"/>
        <v>199200</v>
      </c>
      <c r="F1083" s="90">
        <f t="shared" si="197"/>
        <v>97.170731707317074</v>
      </c>
    </row>
    <row r="1084" spans="1:6" x14ac:dyDescent="0.3">
      <c r="A1084" s="14">
        <v>37</v>
      </c>
      <c r="B1084" s="318" t="s">
        <v>473</v>
      </c>
      <c r="C1084" s="320"/>
      <c r="D1084" s="90">
        <f>D1085</f>
        <v>205000</v>
      </c>
      <c r="E1084" s="90">
        <f>E1085</f>
        <v>199200</v>
      </c>
      <c r="F1084" s="90">
        <f>F1085</f>
        <v>97.170731707317074</v>
      </c>
    </row>
    <row r="1085" spans="1:6" x14ac:dyDescent="0.3">
      <c r="A1085" s="23">
        <v>372</v>
      </c>
      <c r="B1085" s="100" t="s">
        <v>417</v>
      </c>
      <c r="C1085" s="101"/>
      <c r="D1085" s="106">
        <v>205000</v>
      </c>
      <c r="E1085" s="106">
        <v>199200</v>
      </c>
      <c r="F1085" s="25">
        <f>E1085/D1085*100</f>
        <v>97.170731707317074</v>
      </c>
    </row>
    <row r="1086" spans="1:6" x14ac:dyDescent="0.3">
      <c r="A1086" s="23">
        <v>372128</v>
      </c>
      <c r="B1086" s="100" t="s">
        <v>417</v>
      </c>
      <c r="C1086" s="89"/>
      <c r="D1086" s="106">
        <v>205000</v>
      </c>
      <c r="E1086" s="106">
        <v>199200</v>
      </c>
      <c r="F1086" s="25">
        <f>E1086/D1086*100</f>
        <v>97.170731707317074</v>
      </c>
    </row>
    <row r="1087" spans="1:6" x14ac:dyDescent="0.3">
      <c r="A1087" s="23"/>
      <c r="B1087" s="100"/>
      <c r="C1087" s="101"/>
      <c r="D1087" s="25"/>
      <c r="E1087" s="109"/>
      <c r="F1087" s="18"/>
    </row>
    <row r="1088" spans="1:6" x14ac:dyDescent="0.3">
      <c r="A1088" s="247"/>
      <c r="B1088" s="248" t="s">
        <v>497</v>
      </c>
      <c r="C1088" s="249"/>
      <c r="D1088" s="250">
        <f>D1089+D1100+D1107</f>
        <v>1256500</v>
      </c>
      <c r="E1088" s="250">
        <f>E1089+E1100+E1107</f>
        <v>1256073.3</v>
      </c>
      <c r="F1088" s="255">
        <f>E1088/D1088*100</f>
        <v>99.966040588937531</v>
      </c>
    </row>
    <row r="1089" spans="1:6" x14ac:dyDescent="0.3">
      <c r="A1089" s="251"/>
      <c r="B1089" s="380" t="s">
        <v>498</v>
      </c>
      <c r="C1089" s="381"/>
      <c r="D1089" s="250">
        <f>D1090+D1095</f>
        <v>1245000</v>
      </c>
      <c r="E1089" s="250">
        <f>E1090+E1095</f>
        <v>1245500</v>
      </c>
      <c r="F1089" s="250">
        <f>F1090</f>
        <v>100.04878048780488</v>
      </c>
    </row>
    <row r="1090" spans="1:6" x14ac:dyDescent="0.3">
      <c r="A1090" s="14"/>
      <c r="B1090" s="92" t="s">
        <v>499</v>
      </c>
      <c r="C1090" s="89"/>
      <c r="D1090" s="24">
        <f t="shared" ref="D1090:F1092" si="198">D1091</f>
        <v>1025000</v>
      </c>
      <c r="E1090" s="24">
        <f t="shared" si="198"/>
        <v>1025500</v>
      </c>
      <c r="F1090" s="24">
        <f t="shared" si="198"/>
        <v>100.04878048780488</v>
      </c>
    </row>
    <row r="1091" spans="1:6" x14ac:dyDescent="0.3">
      <c r="A1091" s="14"/>
      <c r="B1091" s="88" t="s">
        <v>274</v>
      </c>
      <c r="C1091" s="89"/>
      <c r="D1091" s="24">
        <f t="shared" si="198"/>
        <v>1025000</v>
      </c>
      <c r="E1091" s="24">
        <f t="shared" si="198"/>
        <v>1025500</v>
      </c>
      <c r="F1091" s="24">
        <f t="shared" si="198"/>
        <v>100.04878048780488</v>
      </c>
    </row>
    <row r="1092" spans="1:6" x14ac:dyDescent="0.3">
      <c r="A1092" s="14">
        <v>3</v>
      </c>
      <c r="B1092" s="318" t="s">
        <v>17</v>
      </c>
      <c r="C1092" s="317"/>
      <c r="D1092" s="24">
        <f t="shared" si="198"/>
        <v>1025000</v>
      </c>
      <c r="E1092" s="24">
        <f t="shared" si="198"/>
        <v>1025500</v>
      </c>
      <c r="F1092" s="24">
        <f>F1093</f>
        <v>100.04878048780488</v>
      </c>
    </row>
    <row r="1093" spans="1:6" x14ac:dyDescent="0.3">
      <c r="A1093" s="14">
        <v>37</v>
      </c>
      <c r="B1093" s="318" t="s">
        <v>473</v>
      </c>
      <c r="C1093" s="317"/>
      <c r="D1093" s="24">
        <f>D1094</f>
        <v>1025000</v>
      </c>
      <c r="E1093" s="24">
        <f>E1094</f>
        <v>1025500</v>
      </c>
      <c r="F1093" s="24">
        <f>F1094</f>
        <v>100.04878048780488</v>
      </c>
    </row>
    <row r="1094" spans="1:6" x14ac:dyDescent="0.3">
      <c r="A1094" s="23">
        <v>372</v>
      </c>
      <c r="B1094" s="333" t="s">
        <v>500</v>
      </c>
      <c r="C1094" s="334"/>
      <c r="D1094" s="25">
        <v>1025000</v>
      </c>
      <c r="E1094" s="25">
        <v>1025500</v>
      </c>
      <c r="F1094" s="25">
        <f>E1094/D1094*100</f>
        <v>100.04878048780488</v>
      </c>
    </row>
    <row r="1095" spans="1:6" x14ac:dyDescent="0.3">
      <c r="A1095" s="14"/>
      <c r="B1095" s="88" t="s">
        <v>275</v>
      </c>
      <c r="C1095" s="89"/>
      <c r="D1095" s="90">
        <v>220000</v>
      </c>
      <c r="E1095" s="159">
        <f t="shared" ref="E1095:F1097" si="199">E1096</f>
        <v>220000</v>
      </c>
      <c r="F1095" s="90">
        <f t="shared" si="199"/>
        <v>100</v>
      </c>
    </row>
    <row r="1096" spans="1:6" x14ac:dyDescent="0.3">
      <c r="A1096" s="14">
        <v>3</v>
      </c>
      <c r="B1096" s="318" t="s">
        <v>17</v>
      </c>
      <c r="C1096" s="317"/>
      <c r="D1096" s="90">
        <v>220000</v>
      </c>
      <c r="E1096" s="159">
        <f t="shared" si="199"/>
        <v>220000</v>
      </c>
      <c r="F1096" s="90">
        <f t="shared" si="199"/>
        <v>100</v>
      </c>
    </row>
    <row r="1097" spans="1:6" x14ac:dyDescent="0.3">
      <c r="A1097" s="14">
        <v>37</v>
      </c>
      <c r="B1097" s="318" t="s">
        <v>473</v>
      </c>
      <c r="C1097" s="317"/>
      <c r="D1097" s="90">
        <v>220000</v>
      </c>
      <c r="E1097" s="159">
        <f t="shared" si="199"/>
        <v>220000</v>
      </c>
      <c r="F1097" s="90">
        <f t="shared" si="199"/>
        <v>100</v>
      </c>
    </row>
    <row r="1098" spans="1:6" x14ac:dyDescent="0.3">
      <c r="A1098" s="23">
        <v>372</v>
      </c>
      <c r="B1098" s="333" t="s">
        <v>500</v>
      </c>
      <c r="C1098" s="334"/>
      <c r="D1098" s="25">
        <v>220000</v>
      </c>
      <c r="E1098" s="109">
        <v>220000</v>
      </c>
      <c r="F1098" s="25">
        <f>E1098/D1098*100</f>
        <v>100</v>
      </c>
    </row>
    <row r="1099" spans="1:6" x14ac:dyDescent="0.3">
      <c r="A1099" s="23"/>
      <c r="B1099" s="100"/>
      <c r="C1099" s="101"/>
      <c r="D1099" s="25"/>
      <c r="E1099" s="109"/>
      <c r="F1099" s="15"/>
    </row>
    <row r="1100" spans="1:6" x14ac:dyDescent="0.3">
      <c r="A1100" s="252"/>
      <c r="B1100" s="253" t="s">
        <v>501</v>
      </c>
      <c r="C1100" s="254"/>
      <c r="D1100" s="255">
        <f t="shared" ref="D1100:F1104" si="200">D1101</f>
        <v>11500</v>
      </c>
      <c r="E1100" s="255">
        <f t="shared" si="200"/>
        <v>10573.3</v>
      </c>
      <c r="F1100" s="255">
        <f t="shared" si="200"/>
        <v>91.941739130434769</v>
      </c>
    </row>
    <row r="1101" spans="1:6" x14ac:dyDescent="0.3">
      <c r="A1101" s="99"/>
      <c r="B1101" s="256" t="s">
        <v>502</v>
      </c>
      <c r="C1101" s="257"/>
      <c r="D1101" s="258">
        <f t="shared" si="200"/>
        <v>11500</v>
      </c>
      <c r="E1101" s="258">
        <f t="shared" si="200"/>
        <v>10573.3</v>
      </c>
      <c r="F1101" s="258">
        <f t="shared" si="200"/>
        <v>91.941739130434769</v>
      </c>
    </row>
    <row r="1102" spans="1:6" x14ac:dyDescent="0.3">
      <c r="A1102" s="23"/>
      <c r="B1102" s="88" t="s">
        <v>274</v>
      </c>
      <c r="C1102" s="101"/>
      <c r="D1102" s="90">
        <f t="shared" si="200"/>
        <v>11500</v>
      </c>
      <c r="E1102" s="90">
        <f t="shared" si="200"/>
        <v>10573.3</v>
      </c>
      <c r="F1102" s="90">
        <f t="shared" si="200"/>
        <v>91.941739130434769</v>
      </c>
    </row>
    <row r="1103" spans="1:6" x14ac:dyDescent="0.3">
      <c r="A1103" s="14">
        <v>3</v>
      </c>
      <c r="B1103" s="318" t="s">
        <v>17</v>
      </c>
      <c r="C1103" s="320"/>
      <c r="D1103" s="90">
        <f t="shared" si="200"/>
        <v>11500</v>
      </c>
      <c r="E1103" s="90">
        <f t="shared" si="200"/>
        <v>10573.3</v>
      </c>
      <c r="F1103" s="90">
        <f>F1104</f>
        <v>91.941739130434769</v>
      </c>
    </row>
    <row r="1104" spans="1:6" x14ac:dyDescent="0.3">
      <c r="A1104" s="14">
        <v>36</v>
      </c>
      <c r="B1104" s="88" t="s">
        <v>293</v>
      </c>
      <c r="C1104" s="89"/>
      <c r="D1104" s="90">
        <f t="shared" si="200"/>
        <v>11500</v>
      </c>
      <c r="E1104" s="90">
        <f t="shared" si="200"/>
        <v>10573.3</v>
      </c>
      <c r="F1104" s="90">
        <f>F1105</f>
        <v>91.941739130434769</v>
      </c>
    </row>
    <row r="1105" spans="1:6" x14ac:dyDescent="0.3">
      <c r="A1105" s="23">
        <v>363</v>
      </c>
      <c r="B1105" s="100" t="s">
        <v>130</v>
      </c>
      <c r="C1105" s="101"/>
      <c r="D1105" s="106">
        <v>11500</v>
      </c>
      <c r="E1105" s="106">
        <v>10573.3</v>
      </c>
      <c r="F1105" s="378">
        <f>E1105/D1105*100</f>
        <v>91.941739130434769</v>
      </c>
    </row>
    <row r="1106" spans="1:6" x14ac:dyDescent="0.3">
      <c r="A1106" s="23"/>
      <c r="B1106" s="259"/>
      <c r="C1106" s="101"/>
      <c r="D1106" s="25"/>
      <c r="E1106" s="25"/>
      <c r="F1106" s="379"/>
    </row>
    <row r="1107" spans="1:6" x14ac:dyDescent="0.3">
      <c r="A1107" s="251"/>
      <c r="B1107" s="390" t="s">
        <v>503</v>
      </c>
      <c r="C1107" s="391"/>
      <c r="D1107" s="250">
        <f>D1108</f>
        <v>0</v>
      </c>
      <c r="E1107" s="250">
        <f>E1108</f>
        <v>0</v>
      </c>
      <c r="F1107" s="250">
        <f t="shared" ref="F1107" si="201">F1108</f>
        <v>0</v>
      </c>
    </row>
    <row r="1108" spans="1:6" x14ac:dyDescent="0.3">
      <c r="A1108" s="14"/>
      <c r="B1108" s="343" t="s">
        <v>499</v>
      </c>
      <c r="C1108" s="344"/>
      <c r="D1108" s="24">
        <f t="shared" ref="D1108:F1115" si="202">D1109</f>
        <v>0</v>
      </c>
      <c r="E1108" s="24">
        <f>E1109+E1113</f>
        <v>0</v>
      </c>
      <c r="F1108" s="24">
        <f t="shared" si="202"/>
        <v>0</v>
      </c>
    </row>
    <row r="1109" spans="1:6" x14ac:dyDescent="0.3">
      <c r="A1109" s="14"/>
      <c r="B1109" s="88" t="s">
        <v>274</v>
      </c>
      <c r="C1109" s="150"/>
      <c r="D1109" s="24">
        <f t="shared" si="202"/>
        <v>0</v>
      </c>
      <c r="E1109" s="24">
        <f>E1110</f>
        <v>0</v>
      </c>
      <c r="F1109" s="24">
        <f t="shared" si="202"/>
        <v>0</v>
      </c>
    </row>
    <row r="1110" spans="1:6" x14ac:dyDescent="0.3">
      <c r="A1110" s="14">
        <v>4</v>
      </c>
      <c r="B1110" s="318" t="s">
        <v>18</v>
      </c>
      <c r="C1110" s="320"/>
      <c r="D1110" s="24">
        <f t="shared" si="202"/>
        <v>0</v>
      </c>
      <c r="E1110" s="24">
        <f>E1111</f>
        <v>0</v>
      </c>
      <c r="F1110" s="24">
        <f t="shared" si="202"/>
        <v>0</v>
      </c>
    </row>
    <row r="1111" spans="1:6" x14ac:dyDescent="0.3">
      <c r="A1111" s="14">
        <v>42</v>
      </c>
      <c r="B1111" s="318" t="s">
        <v>183</v>
      </c>
      <c r="C1111" s="320"/>
      <c r="D1111" s="24">
        <f t="shared" si="202"/>
        <v>0</v>
      </c>
      <c r="E1111" s="90">
        <f>E1112</f>
        <v>0</v>
      </c>
      <c r="F1111" s="24">
        <f t="shared" si="202"/>
        <v>0</v>
      </c>
    </row>
    <row r="1112" spans="1:6" x14ac:dyDescent="0.3">
      <c r="A1112" s="23">
        <v>421</v>
      </c>
      <c r="B1112" s="333" t="s">
        <v>504</v>
      </c>
      <c r="C1112" s="334"/>
      <c r="D1112" s="106">
        <f t="shared" si="202"/>
        <v>0</v>
      </c>
      <c r="E1112" s="25">
        <v>0</v>
      </c>
      <c r="F1112" s="106">
        <f t="shared" si="202"/>
        <v>0</v>
      </c>
    </row>
    <row r="1113" spans="1:6" x14ac:dyDescent="0.3">
      <c r="A1113" s="14"/>
      <c r="B1113" s="171" t="s">
        <v>275</v>
      </c>
      <c r="C1113" s="149"/>
      <c r="D1113" s="24">
        <f t="shared" si="202"/>
        <v>0</v>
      </c>
      <c r="E1113" s="24">
        <f>E1114</f>
        <v>0</v>
      </c>
      <c r="F1113" s="24">
        <f t="shared" si="202"/>
        <v>0</v>
      </c>
    </row>
    <row r="1114" spans="1:6" x14ac:dyDescent="0.3">
      <c r="A1114" s="14">
        <v>4</v>
      </c>
      <c r="B1114" s="318" t="s">
        <v>18</v>
      </c>
      <c r="C1114" s="320"/>
      <c r="D1114" s="24">
        <f t="shared" si="202"/>
        <v>0</v>
      </c>
      <c r="E1114" s="24">
        <f>E1115</f>
        <v>0</v>
      </c>
      <c r="F1114" s="24">
        <f t="shared" si="202"/>
        <v>0</v>
      </c>
    </row>
    <row r="1115" spans="1:6" x14ac:dyDescent="0.3">
      <c r="A1115" s="14">
        <v>42</v>
      </c>
      <c r="B1115" s="318" t="s">
        <v>183</v>
      </c>
      <c r="C1115" s="320"/>
      <c r="D1115" s="24">
        <f>D1116</f>
        <v>0</v>
      </c>
      <c r="E1115" s="24">
        <f>E1116</f>
        <v>0</v>
      </c>
      <c r="F1115" s="24">
        <f t="shared" si="202"/>
        <v>0</v>
      </c>
    </row>
    <row r="1116" spans="1:6" x14ac:dyDescent="0.3">
      <c r="A1116" s="23">
        <v>421</v>
      </c>
      <c r="B1116" s="333" t="s">
        <v>504</v>
      </c>
      <c r="C1116" s="334"/>
      <c r="D1116" s="25">
        <v>0</v>
      </c>
      <c r="E1116" s="25">
        <v>0</v>
      </c>
      <c r="F1116" s="25">
        <v>0</v>
      </c>
    </row>
    <row r="1117" spans="1:6" x14ac:dyDescent="0.3">
      <c r="A1117" s="23"/>
      <c r="B1117" s="259"/>
      <c r="C1117" s="101"/>
      <c r="D1117" s="25"/>
      <c r="E1117" s="109"/>
      <c r="F1117" s="15"/>
    </row>
    <row r="1118" spans="1:6" x14ac:dyDescent="0.3">
      <c r="A1118" s="260"/>
      <c r="B1118" s="261" t="s">
        <v>505</v>
      </c>
      <c r="C1118" s="262"/>
      <c r="D1118" s="263">
        <f t="shared" ref="D1118:F1122" si="203">D1119</f>
        <v>65000</v>
      </c>
      <c r="E1118" s="264">
        <f t="shared" si="203"/>
        <v>65000</v>
      </c>
      <c r="F1118" s="264">
        <f t="shared" si="203"/>
        <v>100</v>
      </c>
    </row>
    <row r="1119" spans="1:6" x14ac:dyDescent="0.3">
      <c r="A1119" s="265"/>
      <c r="B1119" s="382" t="s">
        <v>506</v>
      </c>
      <c r="C1119" s="383"/>
      <c r="D1119" s="263">
        <f t="shared" si="203"/>
        <v>65000</v>
      </c>
      <c r="E1119" s="264">
        <f t="shared" si="203"/>
        <v>65000</v>
      </c>
      <c r="F1119" s="264">
        <f t="shared" si="203"/>
        <v>100</v>
      </c>
    </row>
    <row r="1120" spans="1:6" x14ac:dyDescent="0.3">
      <c r="A1120" s="23"/>
      <c r="B1120" s="92" t="s">
        <v>359</v>
      </c>
      <c r="C1120" s="89"/>
      <c r="D1120" s="90">
        <f t="shared" si="203"/>
        <v>65000</v>
      </c>
      <c r="E1120" s="107">
        <f t="shared" si="203"/>
        <v>65000</v>
      </c>
      <c r="F1120" s="107">
        <f t="shared" si="203"/>
        <v>100</v>
      </c>
    </row>
    <row r="1121" spans="1:6" x14ac:dyDescent="0.3">
      <c r="A1121" s="23"/>
      <c r="B1121" s="88" t="s">
        <v>274</v>
      </c>
      <c r="C1121" s="89"/>
      <c r="D1121" s="90">
        <f t="shared" si="203"/>
        <v>65000</v>
      </c>
      <c r="E1121" s="107">
        <f t="shared" si="203"/>
        <v>65000</v>
      </c>
      <c r="F1121" s="107">
        <f t="shared" si="203"/>
        <v>100</v>
      </c>
    </row>
    <row r="1122" spans="1:6" x14ac:dyDescent="0.3">
      <c r="A1122" s="14">
        <v>3</v>
      </c>
      <c r="B1122" s="88" t="s">
        <v>17</v>
      </c>
      <c r="C1122" s="89"/>
      <c r="D1122" s="90">
        <f t="shared" si="203"/>
        <v>65000</v>
      </c>
      <c r="E1122" s="107">
        <f>E1123</f>
        <v>65000</v>
      </c>
      <c r="F1122" s="107">
        <f>F1123</f>
        <v>100</v>
      </c>
    </row>
    <row r="1123" spans="1:6" x14ac:dyDescent="0.3">
      <c r="A1123" s="14">
        <v>35</v>
      </c>
      <c r="B1123" s="318" t="s">
        <v>507</v>
      </c>
      <c r="C1123" s="320"/>
      <c r="D1123" s="90">
        <f>D1126</f>
        <v>65000</v>
      </c>
      <c r="E1123" s="107">
        <f>E1124</f>
        <v>65000</v>
      </c>
      <c r="F1123" s="90">
        <f>F1124</f>
        <v>100</v>
      </c>
    </row>
    <row r="1124" spans="1:6" ht="14.4" customHeight="1" x14ac:dyDescent="0.3">
      <c r="A1124" s="384">
        <f t="shared" ref="A1124:B1124" si="204">A1134</f>
        <v>352</v>
      </c>
      <c r="B1124" s="386" t="str">
        <f t="shared" si="204"/>
        <v>Subvencije trgovačkim društvima, zadrugama poljoprivrednicima i obrtnicima izvan javnog sektora</v>
      </c>
      <c r="C1124" s="388"/>
      <c r="D1124" s="392">
        <f>D1126</f>
        <v>65000</v>
      </c>
      <c r="E1124" s="392">
        <v>65000</v>
      </c>
      <c r="F1124" s="392">
        <f>E1124/D1124*100</f>
        <v>100</v>
      </c>
    </row>
    <row r="1125" spans="1:6" x14ac:dyDescent="0.3">
      <c r="A1125" s="385"/>
      <c r="B1125" s="387"/>
      <c r="C1125" s="389"/>
      <c r="D1125" s="393"/>
      <c r="E1125" s="393"/>
      <c r="F1125" s="393"/>
    </row>
    <row r="1126" spans="1:6" hidden="1" x14ac:dyDescent="0.3">
      <c r="A1126" s="23">
        <v>35232</v>
      </c>
      <c r="B1126" s="100" t="s">
        <v>179</v>
      </c>
      <c r="C1126" s="101">
        <v>23523</v>
      </c>
      <c r="D1126" s="51">
        <v>65000</v>
      </c>
      <c r="E1126" s="51">
        <f>F1126-D1126</f>
        <v>0</v>
      </c>
      <c r="F1126" s="51">
        <v>65000</v>
      </c>
    </row>
    <row r="1127" spans="1:6" x14ac:dyDescent="0.3">
      <c r="A1127" s="7"/>
      <c r="B1127" s="7"/>
      <c r="C1127" s="7"/>
      <c r="D1127" s="77"/>
      <c r="E1127" s="26"/>
      <c r="F1127" s="27"/>
    </row>
    <row r="1128" spans="1:6" x14ac:dyDescent="0.3">
      <c r="A1128" s="266"/>
      <c r="B1128" s="267" t="s">
        <v>508</v>
      </c>
      <c r="C1128" s="268"/>
      <c r="D1128" s="269">
        <f t="shared" ref="D1128:F1132" si="205">D1129</f>
        <v>25000</v>
      </c>
      <c r="E1128" s="270">
        <f t="shared" si="205"/>
        <v>19669</v>
      </c>
      <c r="F1128" s="270">
        <f t="shared" si="205"/>
        <v>78.676000000000002</v>
      </c>
    </row>
    <row r="1129" spans="1:6" x14ac:dyDescent="0.3">
      <c r="A1129" s="266"/>
      <c r="B1129" s="267" t="s">
        <v>509</v>
      </c>
      <c r="C1129" s="268"/>
      <c r="D1129" s="269">
        <f t="shared" si="205"/>
        <v>25000</v>
      </c>
      <c r="E1129" s="270">
        <f t="shared" si="205"/>
        <v>19669</v>
      </c>
      <c r="F1129" s="270">
        <f t="shared" si="205"/>
        <v>78.676000000000002</v>
      </c>
    </row>
    <row r="1130" spans="1:6" x14ac:dyDescent="0.3">
      <c r="A1130" s="23"/>
      <c r="B1130" s="92" t="s">
        <v>510</v>
      </c>
      <c r="C1130" s="89"/>
      <c r="D1130" s="126">
        <f t="shared" si="205"/>
        <v>25000</v>
      </c>
      <c r="E1130" s="15">
        <f t="shared" si="205"/>
        <v>19669</v>
      </c>
      <c r="F1130" s="15">
        <f t="shared" si="205"/>
        <v>78.676000000000002</v>
      </c>
    </row>
    <row r="1131" spans="1:6" x14ac:dyDescent="0.3">
      <c r="A1131" s="23"/>
      <c r="B1131" s="88" t="s">
        <v>274</v>
      </c>
      <c r="C1131" s="89"/>
      <c r="D1131" s="126">
        <f t="shared" si="205"/>
        <v>25000</v>
      </c>
      <c r="E1131" s="15">
        <f t="shared" si="205"/>
        <v>19669</v>
      </c>
      <c r="F1131" s="15">
        <f t="shared" si="205"/>
        <v>78.676000000000002</v>
      </c>
    </row>
    <row r="1132" spans="1:6" x14ac:dyDescent="0.3">
      <c r="A1132" s="14">
        <v>3</v>
      </c>
      <c r="B1132" s="88" t="s">
        <v>17</v>
      </c>
      <c r="C1132" s="89"/>
      <c r="D1132" s="126">
        <f t="shared" si="205"/>
        <v>25000</v>
      </c>
      <c r="E1132" s="15">
        <f t="shared" si="205"/>
        <v>19669</v>
      </c>
      <c r="F1132" s="15">
        <f>F1133</f>
        <v>78.676000000000002</v>
      </c>
    </row>
    <row r="1133" spans="1:6" x14ac:dyDescent="0.3">
      <c r="A1133" s="14">
        <v>35</v>
      </c>
      <c r="B1133" s="88" t="s">
        <v>126</v>
      </c>
      <c r="C1133" s="89"/>
      <c r="D1133" s="126">
        <f>D1134</f>
        <v>25000</v>
      </c>
      <c r="E1133" s="15">
        <f>E1134</f>
        <v>19669</v>
      </c>
      <c r="F1133" s="15">
        <f>F1134</f>
        <v>78.676000000000002</v>
      </c>
    </row>
    <row r="1134" spans="1:6" ht="14.4" customHeight="1" x14ac:dyDescent="0.3">
      <c r="A1134" s="394">
        <v>352</v>
      </c>
      <c r="B1134" s="395" t="s">
        <v>511</v>
      </c>
      <c r="C1134" s="388"/>
      <c r="D1134" s="396">
        <v>25000</v>
      </c>
      <c r="E1134" s="396">
        <v>19669</v>
      </c>
      <c r="F1134" s="396">
        <f>E1134/D1134*100</f>
        <v>78.676000000000002</v>
      </c>
    </row>
    <row r="1135" spans="1:6" x14ac:dyDescent="0.3">
      <c r="A1135" s="394"/>
      <c r="B1135" s="395"/>
      <c r="C1135" s="389"/>
      <c r="D1135" s="397"/>
      <c r="E1135" s="397"/>
      <c r="F1135" s="397"/>
    </row>
    <row r="1136" spans="1:6" ht="56.4" customHeight="1" x14ac:dyDescent="0.3"/>
    <row r="1137" spans="1:7" x14ac:dyDescent="0.3">
      <c r="B1137" s="274" t="s">
        <v>517</v>
      </c>
    </row>
    <row r="1139" spans="1:7" x14ac:dyDescent="0.3">
      <c r="A1139" s="328" t="s">
        <v>518</v>
      </c>
      <c r="B1139" s="328"/>
      <c r="C1139" s="328"/>
      <c r="D1139" s="328"/>
      <c r="E1139" s="328"/>
      <c r="F1139" s="328"/>
      <c r="G1139" s="328"/>
    </row>
    <row r="1140" spans="1:7" x14ac:dyDescent="0.3">
      <c r="A1140" s="2"/>
      <c r="B1140" s="2"/>
      <c r="C1140" s="2"/>
      <c r="D1140" s="2"/>
      <c r="E1140" s="2"/>
      <c r="F1140" s="2"/>
      <c r="G1140" s="3"/>
    </row>
    <row r="1141" spans="1:7" x14ac:dyDescent="0.3">
      <c r="A1141" t="s">
        <v>536</v>
      </c>
      <c r="G1141" s="3"/>
    </row>
    <row r="1142" spans="1:7" x14ac:dyDescent="0.3">
      <c r="G1142" s="3"/>
    </row>
    <row r="1143" spans="1:7" x14ac:dyDescent="0.3">
      <c r="B1143" s="1" t="s">
        <v>519</v>
      </c>
      <c r="G1143" s="3"/>
    </row>
    <row r="1144" spans="1:7" x14ac:dyDescent="0.3">
      <c r="B1144" s="1"/>
      <c r="G1144" s="3"/>
    </row>
    <row r="1145" spans="1:7" x14ac:dyDescent="0.3">
      <c r="A1145" s="328" t="s">
        <v>520</v>
      </c>
      <c r="B1145" s="328"/>
      <c r="C1145" s="328"/>
      <c r="D1145" s="328"/>
      <c r="E1145" s="328"/>
      <c r="F1145" s="328"/>
      <c r="G1145" s="328"/>
    </row>
    <row r="1146" spans="1:7" x14ac:dyDescent="0.3">
      <c r="A1146" s="2"/>
      <c r="B1146" s="2"/>
      <c r="C1146" s="2"/>
      <c r="D1146" s="2"/>
      <c r="E1146" s="2"/>
      <c r="F1146" s="2"/>
      <c r="G1146" s="3"/>
    </row>
    <row r="1147" spans="1:7" x14ac:dyDescent="0.3">
      <c r="A1147" t="s">
        <v>537</v>
      </c>
      <c r="G1147" s="3"/>
    </row>
    <row r="1148" spans="1:7" x14ac:dyDescent="0.3">
      <c r="A1148" t="s">
        <v>521</v>
      </c>
      <c r="G1148" s="3"/>
    </row>
    <row r="1149" spans="1:7" x14ac:dyDescent="0.3">
      <c r="G1149" s="3"/>
    </row>
    <row r="1150" spans="1:7" x14ac:dyDescent="0.3">
      <c r="B1150" s="1" t="s">
        <v>522</v>
      </c>
      <c r="G1150" s="3"/>
    </row>
    <row r="1151" spans="1:7" x14ac:dyDescent="0.3">
      <c r="B1151" s="1"/>
      <c r="G1151" s="3"/>
    </row>
    <row r="1152" spans="1:7" x14ac:dyDescent="0.3">
      <c r="A1152" s="328" t="s">
        <v>523</v>
      </c>
      <c r="B1152" s="328"/>
      <c r="C1152" s="328"/>
      <c r="D1152" s="328"/>
      <c r="E1152" s="328"/>
      <c r="F1152" s="328"/>
      <c r="G1152" s="328"/>
    </row>
    <row r="1153" spans="1:7" x14ac:dyDescent="0.3">
      <c r="A1153" s="2"/>
      <c r="B1153" s="2"/>
      <c r="C1153" s="2"/>
      <c r="D1153" s="2"/>
      <c r="E1153" s="2"/>
      <c r="F1153" s="2"/>
    </row>
    <row r="1154" spans="1:7" x14ac:dyDescent="0.3">
      <c r="A1154" t="s">
        <v>538</v>
      </c>
      <c r="G1154" s="1"/>
    </row>
    <row r="1155" spans="1:7" x14ac:dyDescent="0.3">
      <c r="A1155" t="s">
        <v>524</v>
      </c>
      <c r="G1155" s="1"/>
    </row>
    <row r="1156" spans="1:7" x14ac:dyDescent="0.3">
      <c r="G1156" s="2"/>
    </row>
    <row r="1157" spans="1:7" x14ac:dyDescent="0.3">
      <c r="A1157" s="2"/>
      <c r="B1157" s="275" t="s">
        <v>525</v>
      </c>
      <c r="C1157" s="2"/>
      <c r="D1157" s="2"/>
      <c r="E1157" s="2"/>
      <c r="F1157" s="2"/>
      <c r="G1157" s="2"/>
    </row>
    <row r="1158" spans="1:7" x14ac:dyDescent="0.3">
      <c r="A1158" s="2"/>
      <c r="B1158" s="275"/>
      <c r="C1158" s="2"/>
      <c r="D1158" s="2"/>
      <c r="E1158" s="2"/>
      <c r="F1158" s="2"/>
    </row>
    <row r="1159" spans="1:7" x14ac:dyDescent="0.3">
      <c r="A1159" s="328" t="s">
        <v>526</v>
      </c>
      <c r="B1159" s="328"/>
      <c r="C1159" s="328"/>
      <c r="D1159" s="328"/>
      <c r="E1159" s="328"/>
      <c r="F1159" s="328"/>
      <c r="G1159" s="328"/>
    </row>
    <row r="1160" spans="1:7" x14ac:dyDescent="0.3">
      <c r="A1160" s="2"/>
      <c r="B1160" s="2"/>
      <c r="C1160" s="2"/>
      <c r="D1160" s="2"/>
      <c r="E1160" s="2"/>
      <c r="F1160" s="2"/>
    </row>
    <row r="1161" spans="1:7" x14ac:dyDescent="0.3">
      <c r="A1161" t="s">
        <v>527</v>
      </c>
    </row>
    <row r="1162" spans="1:7" x14ac:dyDescent="0.3">
      <c r="A1162" t="s">
        <v>528</v>
      </c>
      <c r="G1162" s="2"/>
    </row>
    <row r="1163" spans="1:7" x14ac:dyDescent="0.3">
      <c r="G1163" s="2"/>
    </row>
    <row r="1164" spans="1:7" x14ac:dyDescent="0.3">
      <c r="A1164" s="328" t="s">
        <v>529</v>
      </c>
      <c r="B1164" s="328"/>
      <c r="C1164" s="328"/>
      <c r="D1164" s="328"/>
      <c r="E1164" s="328"/>
      <c r="F1164" s="328"/>
      <c r="G1164" s="328"/>
    </row>
    <row r="1165" spans="1:7" x14ac:dyDescent="0.3">
      <c r="A1165" s="2"/>
      <c r="B1165" s="2"/>
      <c r="C1165" s="2"/>
      <c r="D1165" s="2"/>
      <c r="E1165" s="2"/>
      <c r="F1165" s="2"/>
    </row>
    <row r="1166" spans="1:7" x14ac:dyDescent="0.3">
      <c r="A1166" s="281" t="s">
        <v>539</v>
      </c>
    </row>
    <row r="1167" spans="1:7" x14ac:dyDescent="0.3">
      <c r="A1167" s="281" t="s">
        <v>540</v>
      </c>
    </row>
    <row r="1168" spans="1:7" x14ac:dyDescent="0.3">
      <c r="A1168" t="s">
        <v>541</v>
      </c>
    </row>
    <row r="1170" spans="1:7" ht="62.4" customHeight="1" x14ac:dyDescent="0.3">
      <c r="A1170" s="78"/>
      <c r="B1170" s="276"/>
      <c r="C1170" s="78"/>
      <c r="D1170" s="78"/>
      <c r="E1170" s="78"/>
      <c r="F1170" s="78"/>
      <c r="G1170" s="2"/>
    </row>
    <row r="1171" spans="1:7" ht="0.6" customHeight="1" x14ac:dyDescent="0.3">
      <c r="A1171" s="78"/>
      <c r="B1171" s="276"/>
      <c r="C1171" s="78"/>
      <c r="D1171" s="78"/>
      <c r="E1171" s="78"/>
      <c r="F1171" s="78"/>
      <c r="G1171" s="2"/>
    </row>
    <row r="1172" spans="1:7" hidden="1" x14ac:dyDescent="0.3">
      <c r="A1172" s="398"/>
      <c r="B1172" s="398"/>
      <c r="C1172" s="398"/>
      <c r="D1172" s="398"/>
      <c r="E1172" s="398"/>
      <c r="F1172" s="398"/>
      <c r="G1172" s="398"/>
    </row>
    <row r="1173" spans="1:7" hidden="1" x14ac:dyDescent="0.3">
      <c r="A1173" s="277"/>
      <c r="B1173" s="277"/>
      <c r="C1173" s="277"/>
      <c r="D1173" s="277"/>
      <c r="E1173" s="277"/>
      <c r="F1173" s="277"/>
    </row>
    <row r="1174" spans="1:7" hidden="1" x14ac:dyDescent="0.3">
      <c r="A1174" s="78" t="s">
        <v>542</v>
      </c>
      <c r="B1174" s="78"/>
      <c r="C1174" s="78"/>
      <c r="D1174" s="78"/>
      <c r="E1174" s="78"/>
      <c r="F1174" s="78"/>
    </row>
    <row r="1175" spans="1:7" hidden="1" x14ac:dyDescent="0.3">
      <c r="A1175" s="78"/>
      <c r="B1175" s="78"/>
      <c r="C1175" s="78"/>
      <c r="D1175" s="78"/>
      <c r="E1175" s="78"/>
      <c r="F1175" s="78"/>
      <c r="G1175" s="2"/>
    </row>
    <row r="1176" spans="1:7" hidden="1" x14ac:dyDescent="0.3">
      <c r="A1176" s="278"/>
      <c r="B1176" s="278"/>
      <c r="C1176" s="278"/>
      <c r="D1176" s="278"/>
      <c r="E1176" s="278"/>
      <c r="F1176" s="278"/>
      <c r="G1176" s="2"/>
    </row>
    <row r="1177" spans="1:7" x14ac:dyDescent="0.3">
      <c r="B1177" s="1" t="s">
        <v>552</v>
      </c>
      <c r="G1177" s="2"/>
    </row>
    <row r="1178" spans="1:7" x14ac:dyDescent="0.3">
      <c r="B1178" s="1"/>
      <c r="G1178" s="2"/>
    </row>
    <row r="1179" spans="1:7" x14ac:dyDescent="0.3">
      <c r="A1179" s="328" t="s">
        <v>530</v>
      </c>
      <c r="B1179" s="328"/>
      <c r="C1179" s="328"/>
      <c r="D1179" s="328"/>
      <c r="E1179" s="328"/>
      <c r="F1179" s="328"/>
      <c r="G1179" s="328"/>
    </row>
    <row r="1180" spans="1:7" x14ac:dyDescent="0.3">
      <c r="A1180" s="2"/>
      <c r="B1180" s="2"/>
      <c r="C1180" s="2"/>
      <c r="D1180" s="2"/>
      <c r="E1180" s="2"/>
      <c r="F1180" s="2"/>
    </row>
    <row r="1181" spans="1:7" x14ac:dyDescent="0.3">
      <c r="A1181" t="s">
        <v>543</v>
      </c>
    </row>
    <row r="1182" spans="1:7" x14ac:dyDescent="0.3">
      <c r="A1182" t="s">
        <v>544</v>
      </c>
      <c r="G1182" s="2"/>
    </row>
    <row r="1183" spans="1:7" x14ac:dyDescent="0.3">
      <c r="A1183" t="s">
        <v>545</v>
      </c>
      <c r="G1183" s="2"/>
    </row>
    <row r="1185" spans="1:7" x14ac:dyDescent="0.3">
      <c r="B1185" s="1" t="s">
        <v>553</v>
      </c>
    </row>
    <row r="1186" spans="1:7" x14ac:dyDescent="0.3">
      <c r="B1186" s="1"/>
    </row>
    <row r="1187" spans="1:7" x14ac:dyDescent="0.3">
      <c r="A1187" s="328" t="s">
        <v>531</v>
      </c>
      <c r="B1187" s="328"/>
      <c r="C1187" s="328"/>
      <c r="D1187" s="328"/>
      <c r="E1187" s="328"/>
      <c r="F1187" s="328"/>
      <c r="G1187" s="328"/>
    </row>
    <row r="1188" spans="1:7" x14ac:dyDescent="0.3">
      <c r="A1188" s="2"/>
      <c r="B1188" s="2"/>
      <c r="C1188" s="2"/>
      <c r="D1188" s="2"/>
      <c r="E1188" s="2"/>
      <c r="F1188" s="2"/>
      <c r="G1188" s="78"/>
    </row>
    <row r="1189" spans="1:7" x14ac:dyDescent="0.3">
      <c r="A1189" s="279" t="s">
        <v>532</v>
      </c>
      <c r="B1189" s="2"/>
      <c r="C1189" s="2"/>
      <c r="D1189" s="2"/>
      <c r="E1189" s="2"/>
      <c r="F1189" s="2"/>
      <c r="G1189" s="78"/>
    </row>
    <row r="1190" spans="1:7" x14ac:dyDescent="0.3">
      <c r="A1190" s="2"/>
      <c r="B1190" s="2"/>
      <c r="C1190" s="2"/>
      <c r="D1190" s="2"/>
      <c r="E1190" s="2"/>
      <c r="F1190" s="2"/>
      <c r="G1190" s="78"/>
    </row>
    <row r="1191" spans="1:7" x14ac:dyDescent="0.3">
      <c r="A1191" s="328" t="s">
        <v>533</v>
      </c>
      <c r="B1191" s="328"/>
      <c r="C1191" s="328"/>
      <c r="D1191" s="328"/>
      <c r="E1191" s="328"/>
      <c r="F1191" s="328"/>
      <c r="G1191" s="328"/>
    </row>
    <row r="1192" spans="1:7" x14ac:dyDescent="0.3">
      <c r="A1192" s="328" t="s">
        <v>534</v>
      </c>
      <c r="B1192" s="328"/>
      <c r="C1192" s="328"/>
      <c r="D1192" s="328"/>
      <c r="E1192" s="328"/>
      <c r="F1192" s="328"/>
      <c r="G1192" s="328"/>
    </row>
    <row r="1193" spans="1:7" x14ac:dyDescent="0.3">
      <c r="A1193" s="2"/>
      <c r="B1193" s="2"/>
      <c r="C1193" s="2"/>
      <c r="D1193" s="2"/>
      <c r="E1193" s="2"/>
      <c r="F1193" s="2"/>
      <c r="G1193" s="78"/>
    </row>
    <row r="1194" spans="1:7" x14ac:dyDescent="0.3">
      <c r="A1194" t="s">
        <v>546</v>
      </c>
      <c r="C1194" s="2"/>
      <c r="D1194" s="2"/>
      <c r="E1194" s="2"/>
      <c r="F1194" s="2"/>
      <c r="G1194" s="78"/>
    </row>
    <row r="1195" spans="1:7" x14ac:dyDescent="0.3">
      <c r="A1195" t="s">
        <v>554</v>
      </c>
      <c r="C1195" s="2"/>
      <c r="D1195" s="2"/>
      <c r="E1195" s="2"/>
      <c r="F1195" s="2"/>
      <c r="G1195" s="78"/>
    </row>
    <row r="1196" spans="1:7" x14ac:dyDescent="0.3">
      <c r="A1196" t="s">
        <v>557</v>
      </c>
      <c r="C1196" s="2"/>
      <c r="D1196" s="2"/>
      <c r="E1196" s="2"/>
      <c r="F1196" s="2"/>
      <c r="G1196" s="78"/>
    </row>
    <row r="1197" spans="1:7" x14ac:dyDescent="0.3">
      <c r="A1197" s="2"/>
      <c r="B1197" s="2"/>
      <c r="C1197" s="2"/>
      <c r="D1197" s="2"/>
      <c r="E1197" s="2"/>
      <c r="F1197" s="2"/>
      <c r="G1197" s="78"/>
    </row>
    <row r="1198" spans="1:7" x14ac:dyDescent="0.3">
      <c r="A1198" s="2"/>
      <c r="B1198" s="2"/>
      <c r="C1198" s="2"/>
      <c r="D1198" s="2"/>
      <c r="E1198" s="280" t="s">
        <v>535</v>
      </c>
      <c r="F1198" s="2"/>
      <c r="G1198" s="78"/>
    </row>
    <row r="1199" spans="1:7" ht="15" customHeight="1" x14ac:dyDescent="0.3">
      <c r="A1199" s="308"/>
      <c r="B1199" s="308"/>
      <c r="C1199" s="308"/>
      <c r="D1199" s="308"/>
      <c r="E1199" s="310" t="s">
        <v>558</v>
      </c>
      <c r="F1199" s="308"/>
      <c r="G1199" s="78"/>
    </row>
  </sheetData>
  <mergeCells count="273">
    <mergeCell ref="A1179:G1179"/>
    <mergeCell ref="A1187:G1187"/>
    <mergeCell ref="A1191:G1191"/>
    <mergeCell ref="A1192:G1192"/>
    <mergeCell ref="A1139:G1139"/>
    <mergeCell ref="A1145:G1145"/>
    <mergeCell ref="A1152:G1152"/>
    <mergeCell ref="A1159:G1159"/>
    <mergeCell ref="A1164:G1164"/>
    <mergeCell ref="A1172:G1172"/>
    <mergeCell ref="D1124:D1125"/>
    <mergeCell ref="E1124:E1125"/>
    <mergeCell ref="F1124:F1125"/>
    <mergeCell ref="A1134:A1135"/>
    <mergeCell ref="B1134:B1135"/>
    <mergeCell ref="C1134:C1135"/>
    <mergeCell ref="D1134:D1135"/>
    <mergeCell ref="E1134:E1135"/>
    <mergeCell ref="F1134:F1135"/>
    <mergeCell ref="B1115:C1115"/>
    <mergeCell ref="B1116:C1116"/>
    <mergeCell ref="B1119:C1119"/>
    <mergeCell ref="B1123:C1123"/>
    <mergeCell ref="A1124:A1125"/>
    <mergeCell ref="B1124:B1125"/>
    <mergeCell ref="C1124:C1125"/>
    <mergeCell ref="B1107:C1107"/>
    <mergeCell ref="B1108:C1108"/>
    <mergeCell ref="B1110:C1110"/>
    <mergeCell ref="B1111:C1111"/>
    <mergeCell ref="B1112:C1112"/>
    <mergeCell ref="B1114:C1114"/>
    <mergeCell ref="B1094:C1094"/>
    <mergeCell ref="B1096:C1096"/>
    <mergeCell ref="B1097:C1097"/>
    <mergeCell ref="B1098:C1098"/>
    <mergeCell ref="B1103:C1103"/>
    <mergeCell ref="F1105:F1106"/>
    <mergeCell ref="B1077:C1077"/>
    <mergeCell ref="B1080:C1080"/>
    <mergeCell ref="B1084:C1084"/>
    <mergeCell ref="B1089:C1089"/>
    <mergeCell ref="B1092:C1092"/>
    <mergeCell ref="B1093:C1093"/>
    <mergeCell ref="B1062:C1062"/>
    <mergeCell ref="B1063:C1063"/>
    <mergeCell ref="B1064:C1064"/>
    <mergeCell ref="B1070:C1070"/>
    <mergeCell ref="B1071:C1071"/>
    <mergeCell ref="B1073:C1073"/>
    <mergeCell ref="B1052:C1052"/>
    <mergeCell ref="B1053:C1053"/>
    <mergeCell ref="B1055:C1055"/>
    <mergeCell ref="B1056:C1056"/>
    <mergeCell ref="B1057:C1057"/>
    <mergeCell ref="B1059:C1059"/>
    <mergeCell ref="B1041:C1041"/>
    <mergeCell ref="B1044:C1044"/>
    <mergeCell ref="B1045:C1045"/>
    <mergeCell ref="B1046:C1046"/>
    <mergeCell ref="B1048:C1048"/>
    <mergeCell ref="B1051:C1051"/>
    <mergeCell ref="B1029:C1029"/>
    <mergeCell ref="B1030:C1030"/>
    <mergeCell ref="B1031:C1031"/>
    <mergeCell ref="B1036:C1036"/>
    <mergeCell ref="B1037:C1037"/>
    <mergeCell ref="B1038:C1038"/>
    <mergeCell ref="B1017:C1017"/>
    <mergeCell ref="B1018:C1018"/>
    <mergeCell ref="B1022:C1022"/>
    <mergeCell ref="B1023:C1023"/>
    <mergeCell ref="B1024:C1024"/>
    <mergeCell ref="B1025:C1025"/>
    <mergeCell ref="B1006:C1006"/>
    <mergeCell ref="B1009:C1009"/>
    <mergeCell ref="B1010:C1010"/>
    <mergeCell ref="B1011:C1011"/>
    <mergeCell ref="B1013:C1013"/>
    <mergeCell ref="B1016:C1016"/>
    <mergeCell ref="B996:C996"/>
    <mergeCell ref="B997:C997"/>
    <mergeCell ref="B998:C998"/>
    <mergeCell ref="B1001:C1001"/>
    <mergeCell ref="B1002:C1002"/>
    <mergeCell ref="B1003:C1003"/>
    <mergeCell ref="B984:C984"/>
    <mergeCell ref="B987:C987"/>
    <mergeCell ref="B988:C988"/>
    <mergeCell ref="B991:C991"/>
    <mergeCell ref="B994:C994"/>
    <mergeCell ref="B995:C995"/>
    <mergeCell ref="B963:C963"/>
    <mergeCell ref="B966:C966"/>
    <mergeCell ref="B969:C969"/>
    <mergeCell ref="B970:C970"/>
    <mergeCell ref="B980:C980"/>
    <mergeCell ref="B981:C981"/>
    <mergeCell ref="B944:C944"/>
    <mergeCell ref="B947:C947"/>
    <mergeCell ref="B952:C952"/>
    <mergeCell ref="B955:C955"/>
    <mergeCell ref="B959:C959"/>
    <mergeCell ref="B962:C962"/>
    <mergeCell ref="B918:C918"/>
    <mergeCell ref="B924:C924"/>
    <mergeCell ref="B925:C925"/>
    <mergeCell ref="B932:C932"/>
    <mergeCell ref="B936:C936"/>
    <mergeCell ref="B939:C939"/>
    <mergeCell ref="B889:C889"/>
    <mergeCell ref="B903:C903"/>
    <mergeCell ref="B904:C904"/>
    <mergeCell ref="B910:C910"/>
    <mergeCell ref="B911:C911"/>
    <mergeCell ref="B917:C917"/>
    <mergeCell ref="B878:C878"/>
    <mergeCell ref="B881:C881"/>
    <mergeCell ref="B882:C882"/>
    <mergeCell ref="B884:C884"/>
    <mergeCell ref="B887:C887"/>
    <mergeCell ref="B888:C888"/>
    <mergeCell ref="B854:C854"/>
    <mergeCell ref="B857:C857"/>
    <mergeCell ref="B858:C858"/>
    <mergeCell ref="B873:C873"/>
    <mergeCell ref="B876:C876"/>
    <mergeCell ref="B877:C877"/>
    <mergeCell ref="B840:C840"/>
    <mergeCell ref="B841:C841"/>
    <mergeCell ref="B842:C842"/>
    <mergeCell ref="B849:C849"/>
    <mergeCell ref="B850:C850"/>
    <mergeCell ref="B853:C853"/>
    <mergeCell ref="B828:C828"/>
    <mergeCell ref="B829:C829"/>
    <mergeCell ref="B832:C832"/>
    <mergeCell ref="B835:C835"/>
    <mergeCell ref="B836:C836"/>
    <mergeCell ref="B837:C837"/>
    <mergeCell ref="B793:C793"/>
    <mergeCell ref="B819:C819"/>
    <mergeCell ref="B822:C822"/>
    <mergeCell ref="B823:C823"/>
    <mergeCell ref="B824:C824"/>
    <mergeCell ref="B827:C827"/>
    <mergeCell ref="B775:C775"/>
    <mergeCell ref="B778:C778"/>
    <mergeCell ref="B781:C781"/>
    <mergeCell ref="B782:C782"/>
    <mergeCell ref="B783:C783"/>
    <mergeCell ref="B789:C789"/>
    <mergeCell ref="B763:C763"/>
    <mergeCell ref="B764:C764"/>
    <mergeCell ref="B766:C766"/>
    <mergeCell ref="B770:C770"/>
    <mergeCell ref="B773:C773"/>
    <mergeCell ref="B774:C774"/>
    <mergeCell ref="B748:C748"/>
    <mergeCell ref="B751:C751"/>
    <mergeCell ref="B752:C752"/>
    <mergeCell ref="B756:C756"/>
    <mergeCell ref="B757:C757"/>
    <mergeCell ref="B759:C759"/>
    <mergeCell ref="B737:C737"/>
    <mergeCell ref="B738:C738"/>
    <mergeCell ref="B739:C739"/>
    <mergeCell ref="B743:C743"/>
    <mergeCell ref="B746:C746"/>
    <mergeCell ref="B747:C747"/>
    <mergeCell ref="B723:C723"/>
    <mergeCell ref="B726:C726"/>
    <mergeCell ref="B729:C729"/>
    <mergeCell ref="B730:C730"/>
    <mergeCell ref="B731:C731"/>
    <mergeCell ref="B734:C734"/>
    <mergeCell ref="B711:C711"/>
    <mergeCell ref="B713:C713"/>
    <mergeCell ref="B716:C716"/>
    <mergeCell ref="B719:C719"/>
    <mergeCell ref="B720:C720"/>
    <mergeCell ref="B721:C721"/>
    <mergeCell ref="B677:C677"/>
    <mergeCell ref="B688:C688"/>
    <mergeCell ref="B692:C692"/>
    <mergeCell ref="B695:C695"/>
    <mergeCell ref="B706:C706"/>
    <mergeCell ref="B709:C709"/>
    <mergeCell ref="B623:C623"/>
    <mergeCell ref="B624:C624"/>
    <mergeCell ref="B625:C625"/>
    <mergeCell ref="B627:C627"/>
    <mergeCell ref="B628:C628"/>
    <mergeCell ref="B629:C629"/>
    <mergeCell ref="B595:C595"/>
    <mergeCell ref="B596:C596"/>
    <mergeCell ref="B597:C597"/>
    <mergeCell ref="B602:C602"/>
    <mergeCell ref="B603:C603"/>
    <mergeCell ref="B604:C604"/>
    <mergeCell ref="B584:C584"/>
    <mergeCell ref="B585:C585"/>
    <mergeCell ref="B586:C586"/>
    <mergeCell ref="B591:C591"/>
    <mergeCell ref="B592:C592"/>
    <mergeCell ref="B593:C593"/>
    <mergeCell ref="B567:C567"/>
    <mergeCell ref="B570:C570"/>
    <mergeCell ref="B577:C577"/>
    <mergeCell ref="B580:C580"/>
    <mergeCell ref="B581:C581"/>
    <mergeCell ref="B582:C582"/>
    <mergeCell ref="B550:C550"/>
    <mergeCell ref="B556:C556"/>
    <mergeCell ref="B560:C560"/>
    <mergeCell ref="B563:C563"/>
    <mergeCell ref="B565:C565"/>
    <mergeCell ref="B566:C566"/>
    <mergeCell ref="B533:C533"/>
    <mergeCell ref="B534:C534"/>
    <mergeCell ref="B535:C535"/>
    <mergeCell ref="B545:C545"/>
    <mergeCell ref="B548:C548"/>
    <mergeCell ref="B549:C549"/>
    <mergeCell ref="B498:C498"/>
    <mergeCell ref="B499:C499"/>
    <mergeCell ref="B525:C525"/>
    <mergeCell ref="B526:C526"/>
    <mergeCell ref="B527:C527"/>
    <mergeCell ref="B529:C529"/>
    <mergeCell ref="B488:C488"/>
    <mergeCell ref="B489:C489"/>
    <mergeCell ref="B490:C490"/>
    <mergeCell ref="B491:C491"/>
    <mergeCell ref="B496:C496"/>
    <mergeCell ref="B497:C497"/>
    <mergeCell ref="B478:C478"/>
    <mergeCell ref="B479:C479"/>
    <mergeCell ref="B480:C480"/>
    <mergeCell ref="B481:C481"/>
    <mergeCell ref="B485:C485"/>
    <mergeCell ref="B487:C487"/>
    <mergeCell ref="B442:C442"/>
    <mergeCell ref="B443:C443"/>
    <mergeCell ref="B448:C448"/>
    <mergeCell ref="B460:C460"/>
    <mergeCell ref="B472:C472"/>
    <mergeCell ref="B473:C473"/>
    <mergeCell ref="B405:C405"/>
    <mergeCell ref="B406:C406"/>
    <mergeCell ref="B407:C407"/>
    <mergeCell ref="B419:C419"/>
    <mergeCell ref="B438:C438"/>
    <mergeCell ref="B441:C441"/>
    <mergeCell ref="B392:C392"/>
    <mergeCell ref="B393:C393"/>
    <mergeCell ref="B394:C394"/>
    <mergeCell ref="B395:C395"/>
    <mergeCell ref="B399:C399"/>
    <mergeCell ref="B402:C402"/>
    <mergeCell ref="A383:C383"/>
    <mergeCell ref="A384:C384"/>
    <mergeCell ref="A385:C385"/>
    <mergeCell ref="B389:C389"/>
    <mergeCell ref="B390:C390"/>
    <mergeCell ref="B391:C391"/>
    <mergeCell ref="A4:G4"/>
    <mergeCell ref="A7:G7"/>
    <mergeCell ref="A34:G34"/>
    <mergeCell ref="A379:C379"/>
    <mergeCell ref="A381:C381"/>
    <mergeCell ref="A382:C382"/>
    <mergeCell ref="A373:F37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Rušak</cp:lastModifiedBy>
  <cp:lastPrinted>2023-06-19T08:09:00Z</cp:lastPrinted>
  <dcterms:created xsi:type="dcterms:W3CDTF">2023-05-12T12:04:16Z</dcterms:created>
  <dcterms:modified xsi:type="dcterms:W3CDTF">2023-06-19T08:09:07Z</dcterms:modified>
</cp:coreProperties>
</file>