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List1!$A$1:$G$958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2" i="1" l="1"/>
  <c r="D762" i="1"/>
  <c r="E210" i="1"/>
  <c r="E211" i="1"/>
  <c r="E212" i="1"/>
  <c r="E213" i="1"/>
  <c r="E214" i="1"/>
  <c r="E215" i="1"/>
  <c r="E216" i="1"/>
  <c r="E217" i="1"/>
  <c r="E218" i="1"/>
  <c r="F209" i="1"/>
  <c r="F219" i="1"/>
  <c r="E156" i="1"/>
  <c r="E142" i="1"/>
  <c r="D142" i="1" s="1"/>
  <c r="C142" i="1"/>
  <c r="E141" i="1"/>
  <c r="E134" i="1"/>
  <c r="E764" i="1"/>
  <c r="E133" i="1" l="1"/>
  <c r="F208" i="1"/>
  <c r="E929" i="1" l="1"/>
  <c r="F927" i="1"/>
  <c r="E125" i="1" s="1"/>
  <c r="F277" i="1" l="1"/>
  <c r="E109" i="1" s="1"/>
  <c r="E385" i="1" l="1"/>
  <c r="E267" i="1"/>
  <c r="D266" i="1"/>
  <c r="E266" i="1" s="1"/>
  <c r="F287" i="1"/>
  <c r="E116" i="1" s="1"/>
  <c r="D287" i="1"/>
  <c r="F204" i="1"/>
  <c r="E205" i="1"/>
  <c r="D204" i="1"/>
  <c r="F206" i="1"/>
  <c r="D206" i="1"/>
  <c r="D302" i="1"/>
  <c r="F228" i="1"/>
  <c r="E229" i="1"/>
  <c r="F279" i="1"/>
  <c r="E278" i="1"/>
  <c r="F284" i="1"/>
  <c r="D314" i="1"/>
  <c r="F293" i="1"/>
  <c r="D293" i="1"/>
  <c r="D219" i="1"/>
  <c r="D209" i="1"/>
  <c r="C119" i="1" l="1"/>
  <c r="F227" i="1"/>
  <c r="E143" i="1"/>
  <c r="F202" i="1"/>
  <c r="E110" i="1"/>
  <c r="E293" i="1"/>
  <c r="D286" i="1"/>
  <c r="E209" i="1"/>
  <c r="E204" i="1"/>
  <c r="E335" i="1"/>
  <c r="D128" i="1"/>
  <c r="E651" i="1"/>
  <c r="E108" i="1" l="1"/>
  <c r="F201" i="1"/>
  <c r="F539" i="1"/>
  <c r="F502" i="1"/>
  <c r="E429" i="1" l="1"/>
  <c r="F302" i="1" l="1"/>
  <c r="E56" i="1" l="1"/>
  <c r="C56" i="1"/>
  <c r="F247" i="1" l="1"/>
  <c r="E117" i="1" s="1"/>
  <c r="E389" i="1"/>
  <c r="F889" i="1"/>
  <c r="E889" i="1" s="1"/>
  <c r="D31" i="1" l="1"/>
  <c r="E575" i="1" l="1"/>
  <c r="E662" i="1" l="1"/>
  <c r="E661" i="1" s="1"/>
  <c r="E660" i="1" s="1"/>
  <c r="F661" i="1"/>
  <c r="F660" i="1" s="1"/>
  <c r="D661" i="1"/>
  <c r="D660" i="1" s="1"/>
  <c r="F659" i="1" l="1"/>
  <c r="F653" i="1"/>
  <c r="E659" i="1"/>
  <c r="E653" i="1"/>
  <c r="D659" i="1"/>
  <c r="C138" i="1" s="1"/>
  <c r="D653" i="1"/>
  <c r="C55" i="1"/>
  <c r="D57" i="1"/>
  <c r="F654" i="1" l="1"/>
  <c r="E138" i="1"/>
  <c r="D138" i="1" s="1"/>
  <c r="D56" i="1"/>
  <c r="E55" i="1"/>
  <c r="E70" i="1"/>
  <c r="E763" i="1" l="1"/>
  <c r="E767" i="1"/>
  <c r="F766" i="1"/>
  <c r="D766" i="1"/>
  <c r="D761" i="1" s="1"/>
  <c r="E650" i="1"/>
  <c r="E649" i="1" s="1"/>
  <c r="E648" i="1" s="1"/>
  <c r="F650" i="1"/>
  <c r="F649" i="1" s="1"/>
  <c r="F648" i="1" s="1"/>
  <c r="E144" i="1" s="1"/>
  <c r="E140" i="1" s="1"/>
  <c r="D650" i="1"/>
  <c r="D649" i="1" s="1"/>
  <c r="D648" i="1" s="1"/>
  <c r="C144" i="1" s="1"/>
  <c r="F761" i="1" l="1"/>
  <c r="E766" i="1"/>
  <c r="E297" i="1"/>
  <c r="D76" i="1"/>
  <c r="D73" i="1"/>
  <c r="C71" i="1"/>
  <c r="D71" i="1" l="1"/>
  <c r="C70" i="1"/>
  <c r="D70" i="1" s="1"/>
  <c r="C134" i="1"/>
  <c r="D134" i="1" s="1"/>
  <c r="E495" i="1"/>
  <c r="D208" i="1" l="1"/>
  <c r="E455" i="1"/>
  <c r="F454" i="1"/>
  <c r="F453" i="1" s="1"/>
  <c r="F452" i="1" s="1"/>
  <c r="D454" i="1"/>
  <c r="E454" i="1" l="1"/>
  <c r="F451" i="1"/>
  <c r="D453" i="1"/>
  <c r="D450" i="1" l="1"/>
  <c r="D452" i="1"/>
  <c r="E452" i="1" s="1"/>
  <c r="F450" i="1"/>
  <c r="E453" i="1"/>
  <c r="E890" i="1"/>
  <c r="F888" i="1"/>
  <c r="E888" i="1" s="1"/>
  <c r="E450" i="1" l="1"/>
  <c r="E157" i="1"/>
  <c r="D451" i="1"/>
  <c r="E451" i="1" s="1"/>
  <c r="C157" i="1"/>
  <c r="F887" i="1"/>
  <c r="E887" i="1" s="1"/>
  <c r="E491" i="1"/>
  <c r="C141" i="1" l="1"/>
  <c r="D141" i="1" l="1"/>
  <c r="E490" i="1"/>
  <c r="E489" i="1" s="1"/>
  <c r="E488" i="1" s="1"/>
  <c r="F490" i="1"/>
  <c r="F489" i="1" s="1"/>
  <c r="F488" i="1" s="1"/>
  <c r="E494" i="1"/>
  <c r="E493" i="1" s="1"/>
  <c r="E492" i="1" s="1"/>
  <c r="F494" i="1"/>
  <c r="F493" i="1" s="1"/>
  <c r="F492" i="1" s="1"/>
  <c r="D494" i="1"/>
  <c r="D493" i="1" s="1"/>
  <c r="D492" i="1" s="1"/>
  <c r="D490" i="1"/>
  <c r="D489" i="1" s="1"/>
  <c r="D488" i="1" s="1"/>
  <c r="D487" i="1" l="1"/>
  <c r="D486" i="1" s="1"/>
  <c r="F487" i="1"/>
  <c r="F486" i="1" s="1"/>
  <c r="E487" i="1"/>
  <c r="E486" i="1" s="1"/>
  <c r="E396" i="1" l="1"/>
  <c r="E395" i="1" s="1"/>
  <c r="E394" i="1" s="1"/>
  <c r="E393" i="1" s="1"/>
  <c r="E392" i="1" s="1"/>
  <c r="F395" i="1"/>
  <c r="F394" i="1" s="1"/>
  <c r="F393" i="1" s="1"/>
  <c r="F392" i="1" s="1"/>
  <c r="D395" i="1"/>
  <c r="D394" i="1" s="1"/>
  <c r="D393" i="1" s="1"/>
  <c r="D392" i="1" s="1"/>
  <c r="E259" i="1"/>
  <c r="F391" i="1" l="1"/>
  <c r="E391" i="1"/>
  <c r="D391" i="1"/>
  <c r="D228" i="1"/>
  <c r="E228" i="1" s="1"/>
  <c r="E336" i="1"/>
  <c r="D157" i="1"/>
  <c r="E233" i="1"/>
  <c r="F231" i="1"/>
  <c r="D232" i="1"/>
  <c r="D231" i="1" s="1"/>
  <c r="D230" i="1" s="1"/>
  <c r="C139" i="1" s="1"/>
  <c r="D49" i="1"/>
  <c r="D50" i="1"/>
  <c r="D52" i="1"/>
  <c r="D58" i="1"/>
  <c r="D59" i="1"/>
  <c r="D60" i="1"/>
  <c r="D61" i="1"/>
  <c r="D62" i="1"/>
  <c r="D63" i="1"/>
  <c r="D64" i="1"/>
  <c r="D69" i="1"/>
  <c r="D68" i="1" s="1"/>
  <c r="E48" i="1"/>
  <c r="E47" i="1" s="1"/>
  <c r="E54" i="1"/>
  <c r="D83" i="1"/>
  <c r="D82" i="1" s="1"/>
  <c r="D85" i="1"/>
  <c r="D92" i="1"/>
  <c r="D97" i="1"/>
  <c r="D96" i="1" s="1"/>
  <c r="D94" i="1" s="1"/>
  <c r="D101" i="1"/>
  <c r="D100" i="1" s="1"/>
  <c r="D99" i="1" s="1"/>
  <c r="D98" i="1" s="1"/>
  <c r="E68" i="1"/>
  <c r="E82" i="1"/>
  <c r="E84" i="1"/>
  <c r="E96" i="1"/>
  <c r="E94" i="1" s="1"/>
  <c r="E100" i="1"/>
  <c r="E99" i="1" s="1"/>
  <c r="E98" i="1" s="1"/>
  <c r="D55" i="1" l="1"/>
  <c r="D84" i="1"/>
  <c r="D80" i="1" s="1"/>
  <c r="E80" i="1"/>
  <c r="D227" i="1"/>
  <c r="C143" i="1"/>
  <c r="E231" i="1"/>
  <c r="F230" i="1"/>
  <c r="E139" i="1" s="1"/>
  <c r="D139" i="1" s="1"/>
  <c r="E67" i="1"/>
  <c r="E232" i="1"/>
  <c r="D48" i="1"/>
  <c r="D47" i="1" s="1"/>
  <c r="D54" i="1"/>
  <c r="D67" i="1"/>
  <c r="E148" i="1"/>
  <c r="E147" i="1" s="1"/>
  <c r="D167" i="1"/>
  <c r="E280" i="1"/>
  <c r="E281" i="1"/>
  <c r="E282" i="1"/>
  <c r="E283" i="1"/>
  <c r="E285" i="1"/>
  <c r="E288" i="1"/>
  <c r="E289" i="1"/>
  <c r="E290" i="1"/>
  <c r="E291" i="1"/>
  <c r="E292" i="1"/>
  <c r="E294" i="1"/>
  <c r="E295" i="1"/>
  <c r="E296" i="1"/>
  <c r="E298" i="1"/>
  <c r="E299" i="1"/>
  <c r="E300" i="1"/>
  <c r="E301" i="1"/>
  <c r="E303" i="1"/>
  <c r="E304" i="1"/>
  <c r="E305" i="1"/>
  <c r="E306" i="1"/>
  <c r="E307" i="1"/>
  <c r="E308" i="1"/>
  <c r="E309" i="1"/>
  <c r="E310" i="1"/>
  <c r="E311" i="1"/>
  <c r="E312" i="1"/>
  <c r="E313" i="1"/>
  <c r="E315" i="1"/>
  <c r="E316" i="1"/>
  <c r="E317" i="1"/>
  <c r="E318" i="1"/>
  <c r="E319" i="1"/>
  <c r="E320" i="1"/>
  <c r="E321" i="1"/>
  <c r="E324" i="1"/>
  <c r="E325" i="1"/>
  <c r="E329" i="1"/>
  <c r="E328" i="1" s="1"/>
  <c r="E332" i="1"/>
  <c r="E333" i="1"/>
  <c r="E334" i="1"/>
  <c r="E343" i="1"/>
  <c r="E344" i="1"/>
  <c r="E352" i="1"/>
  <c r="E359" i="1"/>
  <c r="E367" i="1"/>
  <c r="E374" i="1"/>
  <c r="E378" i="1"/>
  <c r="E405" i="1"/>
  <c r="E410" i="1"/>
  <c r="E417" i="1"/>
  <c r="E421" i="1"/>
  <c r="E433" i="1"/>
  <c r="E444" i="1"/>
  <c r="E448" i="1"/>
  <c r="E462" i="1"/>
  <c r="E466" i="1"/>
  <c r="E473" i="1"/>
  <c r="E477" i="1"/>
  <c r="E484" i="1"/>
  <c r="E504" i="1"/>
  <c r="E506" i="1"/>
  <c r="E514" i="1"/>
  <c r="E516" i="1"/>
  <c r="E532" i="1"/>
  <c r="E533" i="1"/>
  <c r="E541" i="1"/>
  <c r="E542" i="1"/>
  <c r="E543" i="1"/>
  <c r="E545" i="1"/>
  <c r="E546" i="1"/>
  <c r="E553" i="1"/>
  <c r="E560" i="1"/>
  <c r="E583" i="1"/>
  <c r="E587" i="1"/>
  <c r="E594" i="1"/>
  <c r="E601" i="1"/>
  <c r="F608" i="1"/>
  <c r="E609" i="1"/>
  <c r="E621" i="1"/>
  <c r="E616" i="1"/>
  <c r="E634" i="1"/>
  <c r="F634" i="1"/>
  <c r="E643" i="1"/>
  <c r="E647" i="1"/>
  <c r="E658" i="1"/>
  <c r="E670" i="1"/>
  <c r="E674" i="1"/>
  <c r="E681" i="1"/>
  <c r="E689" i="1"/>
  <c r="E696" i="1"/>
  <c r="E703" i="1"/>
  <c r="F710" i="1"/>
  <c r="E711" i="1"/>
  <c r="E710" i="1" s="1"/>
  <c r="E718" i="1"/>
  <c r="E726" i="1"/>
  <c r="E733" i="1"/>
  <c r="E741" i="1"/>
  <c r="E749" i="1"/>
  <c r="E756" i="1"/>
  <c r="E765" i="1"/>
  <c r="E774" i="1"/>
  <c r="E781" i="1"/>
  <c r="E788" i="1"/>
  <c r="E795" i="1"/>
  <c r="E803" i="1"/>
  <c r="E810" i="1"/>
  <c r="E817" i="1"/>
  <c r="E824" i="1"/>
  <c r="E831" i="1"/>
  <c r="E838" i="1"/>
  <c r="E845" i="1"/>
  <c r="E849" i="1"/>
  <c r="E856" i="1"/>
  <c r="E863" i="1"/>
  <c r="E870" i="1"/>
  <c r="E877" i="1"/>
  <c r="E878" i="1"/>
  <c r="E886" i="1"/>
  <c r="E898" i="1"/>
  <c r="E909" i="1"/>
  <c r="F908" i="1"/>
  <c r="E919" i="1"/>
  <c r="E917" i="1" s="1"/>
  <c r="E248" i="1"/>
  <c r="E249" i="1"/>
  <c r="E250" i="1"/>
  <c r="E252" i="1"/>
  <c r="E247" i="1"/>
  <c r="E240" i="1"/>
  <c r="E207" i="1"/>
  <c r="E203" i="1"/>
  <c r="E220" i="1"/>
  <c r="E221" i="1"/>
  <c r="E222" i="1"/>
  <c r="E223" i="1"/>
  <c r="E224" i="1"/>
  <c r="E225" i="1"/>
  <c r="E226" i="1"/>
  <c r="D143" i="1" l="1"/>
  <c r="C140" i="1"/>
  <c r="D140" i="1" s="1"/>
  <c r="E227" i="1"/>
  <c r="D144" i="1"/>
  <c r="E502" i="1"/>
  <c r="F330" i="1"/>
  <c r="E46" i="1"/>
  <c r="D148" i="1"/>
  <c r="D147" i="1" s="1"/>
  <c r="D146" i="1" s="1"/>
  <c r="E230" i="1"/>
  <c r="F200" i="1"/>
  <c r="E200" i="1" s="1"/>
  <c r="D46" i="1"/>
  <c r="E146" i="1"/>
  <c r="F199" i="1"/>
  <c r="F907" i="1"/>
  <c r="F906" i="1" l="1"/>
  <c r="F905" i="1" l="1"/>
  <c r="E155" i="1" s="1"/>
  <c r="F904" i="1" l="1"/>
  <c r="F903" i="1" l="1"/>
  <c r="F902" i="1" s="1"/>
  <c r="F901" i="1" s="1"/>
  <c r="F900" i="1" s="1"/>
  <c r="D331" i="1" l="1"/>
  <c r="C156" i="1" s="1"/>
  <c r="E302" i="1"/>
  <c r="D330" i="1" l="1"/>
  <c r="E219" i="1"/>
  <c r="E331" i="1"/>
  <c r="D156" i="1" s="1"/>
  <c r="F552" i="1"/>
  <c r="F551" i="1" s="1"/>
  <c r="F550" i="1" s="1"/>
  <c r="F549" i="1" s="1"/>
  <c r="F548" i="1" s="1"/>
  <c r="E552" i="1"/>
  <c r="E551" i="1" s="1"/>
  <c r="E550" i="1" s="1"/>
  <c r="E549" i="1" s="1"/>
  <c r="E548" i="1" s="1"/>
  <c r="F559" i="1"/>
  <c r="F558" i="1" s="1"/>
  <c r="F557" i="1" s="1"/>
  <c r="F556" i="1" s="1"/>
  <c r="F555" i="1" s="1"/>
  <c r="E559" i="1"/>
  <c r="E558" i="1" s="1"/>
  <c r="E557" i="1" s="1"/>
  <c r="E556" i="1" s="1"/>
  <c r="E555" i="1" s="1"/>
  <c r="D552" i="1"/>
  <c r="D551" i="1" s="1"/>
  <c r="D550" i="1" s="1"/>
  <c r="D549" i="1" s="1"/>
  <c r="D548" i="1" s="1"/>
  <c r="D559" i="1"/>
  <c r="D558" i="1" s="1"/>
  <c r="D557" i="1" s="1"/>
  <c r="D556" i="1" s="1"/>
  <c r="D555" i="1" s="1"/>
  <c r="E330" i="1" l="1"/>
  <c r="D710" i="1"/>
  <c r="D17" i="1" l="1"/>
  <c r="E646" i="1"/>
  <c r="E645" i="1" s="1"/>
  <c r="E644" i="1" s="1"/>
  <c r="F646" i="1"/>
  <c r="F645" i="1" s="1"/>
  <c r="F644" i="1" s="1"/>
  <c r="E762" i="1"/>
  <c r="E18" i="1" l="1"/>
  <c r="E17" i="1"/>
  <c r="D18" i="1"/>
  <c r="D19" i="1" s="1"/>
  <c r="E540" i="1"/>
  <c r="E19" i="1" l="1"/>
  <c r="E166" i="1"/>
  <c r="E165" i="1" s="1"/>
  <c r="E171" i="1"/>
  <c r="E170" i="1" s="1"/>
  <c r="E169" i="1" s="1"/>
  <c r="E45" i="1" l="1"/>
  <c r="E25" i="1"/>
  <c r="E30" i="1"/>
  <c r="E32" i="1" s="1"/>
  <c r="E239" i="1"/>
  <c r="F239" i="1"/>
  <c r="F246" i="1"/>
  <c r="F245" i="1" s="1"/>
  <c r="F244" i="1" s="1"/>
  <c r="E258" i="1"/>
  <c r="F258" i="1"/>
  <c r="F265" i="1"/>
  <c r="F264" i="1" s="1"/>
  <c r="F263" i="1" s="1"/>
  <c r="F262" i="1" s="1"/>
  <c r="F261" i="1" s="1"/>
  <c r="E27" i="1" l="1"/>
  <c r="F243" i="1"/>
  <c r="F242" i="1" s="1"/>
  <c r="F238" i="1"/>
  <c r="F237" i="1" s="1"/>
  <c r="F236" i="1" s="1"/>
  <c r="F235" i="1" s="1"/>
  <c r="E238" i="1"/>
  <c r="E237" i="1" s="1"/>
  <c r="E236" i="1" s="1"/>
  <c r="E235" i="1" s="1"/>
  <c r="F257" i="1"/>
  <c r="F256" i="1" s="1"/>
  <c r="F255" i="1" s="1"/>
  <c r="F254" i="1" s="1"/>
  <c r="E257" i="1"/>
  <c r="E256" i="1" s="1"/>
  <c r="E255" i="1" s="1"/>
  <c r="E254" i="1" s="1"/>
  <c r="E287" i="1"/>
  <c r="F323" i="1"/>
  <c r="E122" i="1" s="1"/>
  <c r="E121" i="1" s="1"/>
  <c r="E120" i="1" s="1"/>
  <c r="E327" i="1"/>
  <c r="F327" i="1"/>
  <c r="E342" i="1"/>
  <c r="F342" i="1"/>
  <c r="E107" i="1" s="1"/>
  <c r="E351" i="1"/>
  <c r="E350" i="1" s="1"/>
  <c r="E349" i="1" s="1"/>
  <c r="E348" i="1" s="1"/>
  <c r="E347" i="1" s="1"/>
  <c r="F351" i="1"/>
  <c r="F350" i="1" s="1"/>
  <c r="F349" i="1" s="1"/>
  <c r="F348" i="1" s="1"/>
  <c r="F347" i="1" s="1"/>
  <c r="E358" i="1"/>
  <c r="F358" i="1"/>
  <c r="F408" i="1"/>
  <c r="F407" i="1" s="1"/>
  <c r="F406" i="1" s="1"/>
  <c r="E416" i="1"/>
  <c r="E415" i="1" s="1"/>
  <c r="E414" i="1" s="1"/>
  <c r="F416" i="1"/>
  <c r="F415" i="1" s="1"/>
  <c r="F414" i="1" s="1"/>
  <c r="E420" i="1"/>
  <c r="E419" i="1" s="1"/>
  <c r="E418" i="1" s="1"/>
  <c r="F420" i="1"/>
  <c r="F419" i="1" s="1"/>
  <c r="F418" i="1" s="1"/>
  <c r="E443" i="1"/>
  <c r="E442" i="1" s="1"/>
  <c r="E441" i="1" s="1"/>
  <c r="F443" i="1"/>
  <c r="F442" i="1" s="1"/>
  <c r="F441" i="1" s="1"/>
  <c r="E447" i="1"/>
  <c r="E446" i="1" s="1"/>
  <c r="E445" i="1" s="1"/>
  <c r="D152" i="1" s="1"/>
  <c r="F447" i="1"/>
  <c r="F446" i="1" s="1"/>
  <c r="F445" i="1" s="1"/>
  <c r="E152" i="1" s="1"/>
  <c r="E373" i="1"/>
  <c r="E372" i="1" s="1"/>
  <c r="E371" i="1" s="1"/>
  <c r="F373" i="1"/>
  <c r="F372" i="1" s="1"/>
  <c r="F371" i="1" s="1"/>
  <c r="E377" i="1"/>
  <c r="E376" i="1" s="1"/>
  <c r="E375" i="1" s="1"/>
  <c r="F377" i="1"/>
  <c r="F376" i="1" s="1"/>
  <c r="F375" i="1" s="1"/>
  <c r="E461" i="1"/>
  <c r="E460" i="1" s="1"/>
  <c r="E459" i="1" s="1"/>
  <c r="F461" i="1"/>
  <c r="F460" i="1" s="1"/>
  <c r="F459" i="1" s="1"/>
  <c r="E465" i="1"/>
  <c r="E464" i="1" s="1"/>
  <c r="E463" i="1" s="1"/>
  <c r="F465" i="1"/>
  <c r="F464" i="1" s="1"/>
  <c r="F463" i="1" s="1"/>
  <c r="F472" i="1"/>
  <c r="F471" i="1" s="1"/>
  <c r="F470" i="1" s="1"/>
  <c r="F476" i="1"/>
  <c r="F475" i="1" s="1"/>
  <c r="F474" i="1" s="1"/>
  <c r="E153" i="1" s="1"/>
  <c r="E472" i="1"/>
  <c r="E471" i="1" s="1"/>
  <c r="E470" i="1" s="1"/>
  <c r="E476" i="1"/>
  <c r="E475" i="1" s="1"/>
  <c r="E474" i="1" s="1"/>
  <c r="D153" i="1" s="1"/>
  <c r="E384" i="1"/>
  <c r="E383" i="1" s="1"/>
  <c r="E382" i="1" s="1"/>
  <c r="F384" i="1"/>
  <c r="F383" i="1" s="1"/>
  <c r="F382" i="1" s="1"/>
  <c r="E388" i="1"/>
  <c r="E387" i="1" s="1"/>
  <c r="E386" i="1" s="1"/>
  <c r="F388" i="1"/>
  <c r="F387" i="1" s="1"/>
  <c r="F386" i="1" s="1"/>
  <c r="F483" i="1"/>
  <c r="F482" i="1" s="1"/>
  <c r="F481" i="1" s="1"/>
  <c r="F480" i="1" s="1"/>
  <c r="F479" i="1" s="1"/>
  <c r="E501" i="1"/>
  <c r="E500" i="1" s="1"/>
  <c r="F501" i="1"/>
  <c r="F500" i="1" s="1"/>
  <c r="F530" i="1"/>
  <c r="F529" i="1" s="1"/>
  <c r="F528" i="1" s="1"/>
  <c r="F527" i="1" s="1"/>
  <c r="F526" i="1" s="1"/>
  <c r="F566" i="1"/>
  <c r="F565" i="1" s="1"/>
  <c r="F564" i="1" s="1"/>
  <c r="F563" i="1" s="1"/>
  <c r="F562" i="1" s="1"/>
  <c r="F574" i="1"/>
  <c r="F573" i="1" s="1"/>
  <c r="F572" i="1" s="1"/>
  <c r="F571" i="1" s="1"/>
  <c r="F570" i="1" s="1"/>
  <c r="E582" i="1"/>
  <c r="E581" i="1" s="1"/>
  <c r="E580" i="1" s="1"/>
  <c r="F582" i="1"/>
  <c r="F581" i="1" s="1"/>
  <c r="F580" i="1" s="1"/>
  <c r="E586" i="1"/>
  <c r="E585" i="1" s="1"/>
  <c r="E584" i="1" s="1"/>
  <c r="F586" i="1"/>
  <c r="F585" i="1" s="1"/>
  <c r="F584" i="1" s="1"/>
  <c r="E114" i="1" s="1"/>
  <c r="E593" i="1"/>
  <c r="E592" i="1" s="1"/>
  <c r="E591" i="1" s="1"/>
  <c r="E590" i="1" s="1"/>
  <c r="E589" i="1" s="1"/>
  <c r="F593" i="1"/>
  <c r="F592" i="1" s="1"/>
  <c r="F591" i="1" s="1"/>
  <c r="F590" i="1" s="1"/>
  <c r="F589" i="1" s="1"/>
  <c r="E600" i="1"/>
  <c r="F600" i="1"/>
  <c r="E130" i="1" s="1"/>
  <c r="E607" i="1"/>
  <c r="E606" i="1" s="1"/>
  <c r="F607" i="1"/>
  <c r="F606" i="1" s="1"/>
  <c r="F615" i="1"/>
  <c r="F614" i="1" s="1"/>
  <c r="F613" i="1" s="1"/>
  <c r="F620" i="1"/>
  <c r="F619" i="1" s="1"/>
  <c r="F618" i="1" s="1"/>
  <c r="E615" i="1"/>
  <c r="E614" i="1" s="1"/>
  <c r="E613" i="1" s="1"/>
  <c r="E620" i="1"/>
  <c r="E619" i="1" s="1"/>
  <c r="E618" i="1" s="1"/>
  <c r="F629" i="1"/>
  <c r="F628" i="1" s="1"/>
  <c r="F627" i="1" s="1"/>
  <c r="F626" i="1" s="1"/>
  <c r="F633" i="1"/>
  <c r="F632" i="1" s="1"/>
  <c r="F631" i="1" s="1"/>
  <c r="E657" i="1"/>
  <c r="E656" i="1" s="1"/>
  <c r="E655" i="1" s="1"/>
  <c r="F657" i="1"/>
  <c r="F656" i="1" s="1"/>
  <c r="F655" i="1" s="1"/>
  <c r="E669" i="1"/>
  <c r="E668" i="1" s="1"/>
  <c r="E667" i="1" s="1"/>
  <c r="F669" i="1"/>
  <c r="F668" i="1" s="1"/>
  <c r="F667" i="1" s="1"/>
  <c r="E673" i="1"/>
  <c r="E672" i="1" s="1"/>
  <c r="E671" i="1" s="1"/>
  <c r="F673" i="1"/>
  <c r="F672" i="1" s="1"/>
  <c r="F671" i="1" s="1"/>
  <c r="E680" i="1"/>
  <c r="E679" i="1" s="1"/>
  <c r="E678" i="1" s="1"/>
  <c r="E677" i="1" s="1"/>
  <c r="E676" i="1" s="1"/>
  <c r="F680" i="1"/>
  <c r="F679" i="1" s="1"/>
  <c r="F678" i="1" s="1"/>
  <c r="F677" i="1" s="1"/>
  <c r="F676" i="1" s="1"/>
  <c r="F688" i="1"/>
  <c r="F687" i="1" s="1"/>
  <c r="F686" i="1" s="1"/>
  <c r="F685" i="1" s="1"/>
  <c r="F684" i="1" s="1"/>
  <c r="E688" i="1"/>
  <c r="E687" i="1" s="1"/>
  <c r="E686" i="1" s="1"/>
  <c r="E685" i="1" s="1"/>
  <c r="E684" i="1" s="1"/>
  <c r="D688" i="1"/>
  <c r="E695" i="1"/>
  <c r="E694" i="1" s="1"/>
  <c r="E693" i="1" s="1"/>
  <c r="E692" i="1" s="1"/>
  <c r="E691" i="1" s="1"/>
  <c r="F695" i="1"/>
  <c r="F694" i="1" s="1"/>
  <c r="F693" i="1" s="1"/>
  <c r="F692" i="1" s="1"/>
  <c r="F691" i="1" s="1"/>
  <c r="E702" i="1"/>
  <c r="E701" i="1" s="1"/>
  <c r="E700" i="1" s="1"/>
  <c r="E699" i="1" s="1"/>
  <c r="E698" i="1" s="1"/>
  <c r="F702" i="1"/>
  <c r="F701" i="1" s="1"/>
  <c r="F700" i="1" s="1"/>
  <c r="F699" i="1" s="1"/>
  <c r="F698" i="1" s="1"/>
  <c r="E709" i="1"/>
  <c r="E708" i="1" s="1"/>
  <c r="E707" i="1" s="1"/>
  <c r="E706" i="1" s="1"/>
  <c r="F709" i="1"/>
  <c r="F708" i="1" s="1"/>
  <c r="F707" i="1" s="1"/>
  <c r="F706" i="1" s="1"/>
  <c r="E725" i="1"/>
  <c r="E724" i="1" s="1"/>
  <c r="E723" i="1" s="1"/>
  <c r="E722" i="1" s="1"/>
  <c r="E721" i="1" s="1"/>
  <c r="F725" i="1"/>
  <c r="F724" i="1" s="1"/>
  <c r="F723" i="1" s="1"/>
  <c r="F722" i="1" s="1"/>
  <c r="F721" i="1" s="1"/>
  <c r="E732" i="1"/>
  <c r="E731" i="1" s="1"/>
  <c r="E730" i="1" s="1"/>
  <c r="E729" i="1" s="1"/>
  <c r="E728" i="1" s="1"/>
  <c r="F732" i="1"/>
  <c r="F731" i="1" s="1"/>
  <c r="F730" i="1" s="1"/>
  <c r="F729" i="1" s="1"/>
  <c r="F728" i="1" s="1"/>
  <c r="E740" i="1"/>
  <c r="E739" i="1" s="1"/>
  <c r="E738" i="1" s="1"/>
  <c r="E737" i="1" s="1"/>
  <c r="E736" i="1" s="1"/>
  <c r="E735" i="1" s="1"/>
  <c r="F740" i="1"/>
  <c r="F739" i="1" s="1"/>
  <c r="F738" i="1" s="1"/>
  <c r="F737" i="1" s="1"/>
  <c r="F736" i="1" s="1"/>
  <c r="F735" i="1" s="1"/>
  <c r="E748" i="1"/>
  <c r="E747" i="1" s="1"/>
  <c r="E746" i="1" s="1"/>
  <c r="E745" i="1" s="1"/>
  <c r="E744" i="1" s="1"/>
  <c r="F748" i="1"/>
  <c r="E755" i="1"/>
  <c r="E754" i="1" s="1"/>
  <c r="E753" i="1" s="1"/>
  <c r="E752" i="1" s="1"/>
  <c r="E751" i="1" s="1"/>
  <c r="F755" i="1"/>
  <c r="F754" i="1" s="1"/>
  <c r="F753" i="1" s="1"/>
  <c r="F752" i="1" s="1"/>
  <c r="F751" i="1" s="1"/>
  <c r="F760" i="1"/>
  <c r="F759" i="1" s="1"/>
  <c r="F758" i="1" s="1"/>
  <c r="E848" i="1"/>
  <c r="E847" i="1" s="1"/>
  <c r="E846" i="1" s="1"/>
  <c r="F848" i="1"/>
  <c r="F847" i="1" s="1"/>
  <c r="F846" i="1" s="1"/>
  <c r="E132" i="1" s="1"/>
  <c r="E773" i="1"/>
  <c r="F773" i="1"/>
  <c r="E131" i="1" s="1"/>
  <c r="E780" i="1"/>
  <c r="E779" i="1" s="1"/>
  <c r="E778" i="1" s="1"/>
  <c r="E777" i="1" s="1"/>
  <c r="E776" i="1" s="1"/>
  <c r="F780" i="1"/>
  <c r="F779" i="1" s="1"/>
  <c r="F778" i="1" s="1"/>
  <c r="F777" i="1" s="1"/>
  <c r="F776" i="1" s="1"/>
  <c r="E787" i="1"/>
  <c r="E786" i="1" s="1"/>
  <c r="E785" i="1" s="1"/>
  <c r="E784" i="1" s="1"/>
  <c r="E783" i="1" s="1"/>
  <c r="F787" i="1"/>
  <c r="F786" i="1" s="1"/>
  <c r="F785" i="1" s="1"/>
  <c r="F784" i="1" s="1"/>
  <c r="F783" i="1" s="1"/>
  <c r="E794" i="1"/>
  <c r="E793" i="1" s="1"/>
  <c r="E792" i="1" s="1"/>
  <c r="E791" i="1" s="1"/>
  <c r="E790" i="1" s="1"/>
  <c r="F794" i="1"/>
  <c r="F793" i="1" s="1"/>
  <c r="F792" i="1" s="1"/>
  <c r="F791" i="1" s="1"/>
  <c r="F790" i="1" s="1"/>
  <c r="E802" i="1"/>
  <c r="E801" i="1" s="1"/>
  <c r="E800" i="1" s="1"/>
  <c r="E799" i="1" s="1"/>
  <c r="E798" i="1" s="1"/>
  <c r="F802" i="1"/>
  <c r="F801" i="1" s="1"/>
  <c r="F800" i="1" s="1"/>
  <c r="F799" i="1" s="1"/>
  <c r="F798" i="1" s="1"/>
  <c r="E809" i="1"/>
  <c r="E808" i="1" s="1"/>
  <c r="E807" i="1" s="1"/>
  <c r="E806" i="1" s="1"/>
  <c r="E805" i="1" s="1"/>
  <c r="F809" i="1"/>
  <c r="F808" i="1" s="1"/>
  <c r="F807" i="1" s="1"/>
  <c r="F806" i="1" s="1"/>
  <c r="F805" i="1" s="1"/>
  <c r="E816" i="1"/>
  <c r="E815" i="1" s="1"/>
  <c r="E814" i="1" s="1"/>
  <c r="E813" i="1" s="1"/>
  <c r="E812" i="1" s="1"/>
  <c r="F816" i="1"/>
  <c r="F815" i="1" s="1"/>
  <c r="F814" i="1" s="1"/>
  <c r="F813" i="1" s="1"/>
  <c r="F812" i="1" s="1"/>
  <c r="E823" i="1"/>
  <c r="E822" i="1" s="1"/>
  <c r="E821" i="1" s="1"/>
  <c r="E820" i="1" s="1"/>
  <c r="E819" i="1" s="1"/>
  <c r="F823" i="1"/>
  <c r="F822" i="1" s="1"/>
  <c r="F821" i="1" s="1"/>
  <c r="F820" i="1" s="1"/>
  <c r="F819" i="1" s="1"/>
  <c r="E830" i="1"/>
  <c r="E829" i="1" s="1"/>
  <c r="E828" i="1" s="1"/>
  <c r="E827" i="1" s="1"/>
  <c r="E826" i="1" s="1"/>
  <c r="F830" i="1"/>
  <c r="F829" i="1" s="1"/>
  <c r="F828" i="1" s="1"/>
  <c r="F827" i="1" s="1"/>
  <c r="F826" i="1" s="1"/>
  <c r="E837" i="1"/>
  <c r="E836" i="1" s="1"/>
  <c r="E835" i="1" s="1"/>
  <c r="E834" i="1" s="1"/>
  <c r="E833" i="1" s="1"/>
  <c r="F837" i="1"/>
  <c r="F836" i="1" s="1"/>
  <c r="F835" i="1" s="1"/>
  <c r="F834" i="1" s="1"/>
  <c r="F833" i="1" s="1"/>
  <c r="E844" i="1"/>
  <c r="E843" i="1" s="1"/>
  <c r="E842" i="1" s="1"/>
  <c r="F844" i="1"/>
  <c r="F843" i="1" s="1"/>
  <c r="F842" i="1" s="1"/>
  <c r="F855" i="1"/>
  <c r="F854" i="1" s="1"/>
  <c r="F853" i="1" s="1"/>
  <c r="F852" i="1" s="1"/>
  <c r="F851" i="1" s="1"/>
  <c r="E855" i="1"/>
  <c r="E854" i="1" s="1"/>
  <c r="E853" i="1" s="1"/>
  <c r="E852" i="1" s="1"/>
  <c r="E851" i="1" s="1"/>
  <c r="E862" i="1"/>
  <c r="E861" i="1" s="1"/>
  <c r="E860" i="1" s="1"/>
  <c r="E859" i="1" s="1"/>
  <c r="E858" i="1" s="1"/>
  <c r="F862" i="1"/>
  <c r="F861" i="1" s="1"/>
  <c r="F860" i="1" s="1"/>
  <c r="F859" i="1" s="1"/>
  <c r="F858" i="1" s="1"/>
  <c r="E869" i="1"/>
  <c r="E868" i="1" s="1"/>
  <c r="E867" i="1" s="1"/>
  <c r="E866" i="1" s="1"/>
  <c r="E865" i="1" s="1"/>
  <c r="F869" i="1"/>
  <c r="F868" i="1" s="1"/>
  <c r="F867" i="1" s="1"/>
  <c r="F866" i="1" s="1"/>
  <c r="F865" i="1" s="1"/>
  <c r="E876" i="1"/>
  <c r="E875" i="1" s="1"/>
  <c r="E872" i="1" s="1"/>
  <c r="E873" i="1" s="1"/>
  <c r="F876" i="1"/>
  <c r="F885" i="1"/>
  <c r="E885" i="1"/>
  <c r="F896" i="1"/>
  <c r="E129" i="1" l="1"/>
  <c r="E683" i="1"/>
  <c r="F747" i="1"/>
  <c r="F746" i="1" s="1"/>
  <c r="F745" i="1" s="1"/>
  <c r="F744" i="1" s="1"/>
  <c r="D150" i="1"/>
  <c r="E150" i="1"/>
  <c r="F439" i="1"/>
  <c r="F438" i="1" s="1"/>
  <c r="F437" i="1" s="1"/>
  <c r="F436" i="1" s="1"/>
  <c r="F435" i="1" s="1"/>
  <c r="E154" i="1"/>
  <c r="E145" i="1" s="1"/>
  <c r="F341" i="1"/>
  <c r="F340" i="1" s="1"/>
  <c r="F339" i="1" s="1"/>
  <c r="F338" i="1" s="1"/>
  <c r="F875" i="1"/>
  <c r="F872" i="1" s="1"/>
  <c r="F873" i="1" s="1"/>
  <c r="F522" i="1"/>
  <c r="F521" i="1" s="1"/>
  <c r="F520" i="1" s="1"/>
  <c r="F519" i="1" s="1"/>
  <c r="F518" i="1" s="1"/>
  <c r="E720" i="1"/>
  <c r="F895" i="1"/>
  <c r="F894" i="1" s="1"/>
  <c r="F893" i="1" s="1"/>
  <c r="F892" i="1" s="1"/>
  <c r="E127" i="1"/>
  <c r="F381" i="1"/>
  <c r="F380" i="1" s="1"/>
  <c r="E599" i="1"/>
  <c r="E598" i="1" s="1"/>
  <c r="E597" i="1" s="1"/>
  <c r="E596" i="1" s="1"/>
  <c r="E499" i="1"/>
  <c r="E498" i="1" s="1"/>
  <c r="F322" i="1"/>
  <c r="F314" i="1" s="1"/>
  <c r="E884" i="1"/>
  <c r="E883" i="1" s="1"/>
  <c r="E882" i="1" s="1"/>
  <c r="E881" i="1" s="1"/>
  <c r="F772" i="1"/>
  <c r="F771" i="1" s="1"/>
  <c r="F770" i="1" s="1"/>
  <c r="F769" i="1" s="1"/>
  <c r="F743" i="1" s="1"/>
  <c r="F499" i="1"/>
  <c r="F498" i="1" s="1"/>
  <c r="F884" i="1"/>
  <c r="F883" i="1" s="1"/>
  <c r="F882" i="1" s="1"/>
  <c r="E772" i="1"/>
  <c r="E771" i="1" s="1"/>
  <c r="E770" i="1" s="1"/>
  <c r="E769" i="1" s="1"/>
  <c r="F599" i="1"/>
  <c r="F598" i="1" s="1"/>
  <c r="F597" i="1" s="1"/>
  <c r="F596" i="1" s="1"/>
  <c r="E341" i="1"/>
  <c r="E340" i="1" s="1"/>
  <c r="E339" i="1" s="1"/>
  <c r="E338" i="1" s="1"/>
  <c r="E605" i="1"/>
  <c r="E604" i="1" s="1"/>
  <c r="E603" i="1" s="1"/>
  <c r="F357" i="1"/>
  <c r="F356" i="1" s="1"/>
  <c r="F355" i="1" s="1"/>
  <c r="F354" i="1" s="1"/>
  <c r="E357" i="1"/>
  <c r="E356" i="1" s="1"/>
  <c r="E355" i="1" s="1"/>
  <c r="E354" i="1" s="1"/>
  <c r="F403" i="1"/>
  <c r="F402" i="1" s="1"/>
  <c r="F401" i="1" s="1"/>
  <c r="F683" i="1"/>
  <c r="F605" i="1"/>
  <c r="F604" i="1" s="1"/>
  <c r="F603" i="1" s="1"/>
  <c r="F579" i="1"/>
  <c r="F720" i="1"/>
  <c r="F538" i="1"/>
  <c r="F537" i="1" s="1"/>
  <c r="F536" i="1" s="1"/>
  <c r="F535" i="1" s="1"/>
  <c r="F276" i="1"/>
  <c r="E106" i="1" s="1"/>
  <c r="F413" i="1"/>
  <c r="F412" i="1" s="1"/>
  <c r="E413" i="1"/>
  <c r="E412" i="1" s="1"/>
  <c r="F370" i="1"/>
  <c r="F369" i="1" s="1"/>
  <c r="E370" i="1"/>
  <c r="E369" i="1" s="1"/>
  <c r="F458" i="1"/>
  <c r="F457" i="1" s="1"/>
  <c r="E458" i="1"/>
  <c r="E457" i="1" s="1"/>
  <c r="F469" i="1"/>
  <c r="F468" i="1" s="1"/>
  <c r="E469" i="1"/>
  <c r="E468" i="1" s="1"/>
  <c r="E381" i="1"/>
  <c r="E380" i="1" s="1"/>
  <c r="E579" i="1"/>
  <c r="E578" i="1" s="1"/>
  <c r="F612" i="1"/>
  <c r="F611" i="1" s="1"/>
  <c r="E612" i="1"/>
  <c r="E611" i="1" s="1"/>
  <c r="F625" i="1"/>
  <c r="F624" i="1" s="1"/>
  <c r="F666" i="1"/>
  <c r="F665" i="1" s="1"/>
  <c r="F664" i="1" s="1"/>
  <c r="E666" i="1"/>
  <c r="E665" i="1" s="1"/>
  <c r="E664" i="1" s="1"/>
  <c r="E841" i="1"/>
  <c r="E840" i="1" s="1"/>
  <c r="E797" i="1" s="1"/>
  <c r="F841" i="1"/>
  <c r="F840" i="1" s="1"/>
  <c r="E874" i="1"/>
  <c r="F286" i="1" l="1"/>
  <c r="E112" i="1" s="1"/>
  <c r="E119" i="1"/>
  <c r="F578" i="1"/>
  <c r="E118" i="1"/>
  <c r="E314" i="1"/>
  <c r="F874" i="1"/>
  <c r="F797" i="1"/>
  <c r="F881" i="1"/>
  <c r="F880" i="1" s="1"/>
  <c r="F400" i="1"/>
  <c r="F399" i="1" s="1"/>
  <c r="E126" i="1"/>
  <c r="E326" i="1"/>
  <c r="F326" i="1"/>
  <c r="E916" i="1"/>
  <c r="F916" i="1"/>
  <c r="F275" i="1" l="1"/>
  <c r="E286" i="1"/>
  <c r="E115" i="1"/>
  <c r="F915" i="1"/>
  <c r="F914" i="1" s="1"/>
  <c r="F913" i="1" s="1"/>
  <c r="F912" i="1" s="1"/>
  <c r="F911" i="1" s="1"/>
  <c r="E915" i="1"/>
  <c r="E914" i="1" s="1"/>
  <c r="E913" i="1" s="1"/>
  <c r="E912" i="1" s="1"/>
  <c r="E911" i="1" s="1"/>
  <c r="F273" i="1"/>
  <c r="F272" i="1" s="1"/>
  <c r="F271" i="1" s="1"/>
  <c r="F274" i="1"/>
  <c r="F717" i="1" l="1"/>
  <c r="F716" i="1" l="1"/>
  <c r="F715" i="1" s="1"/>
  <c r="F714" i="1" s="1"/>
  <c r="F713" i="1" s="1"/>
  <c r="F705" i="1" s="1"/>
  <c r="D646" i="1"/>
  <c r="D645" i="1" s="1"/>
  <c r="D644" i="1" s="1"/>
  <c r="D639" i="1" s="1"/>
  <c r="C166" i="1" l="1"/>
  <c r="C165" i="1" s="1"/>
  <c r="C25" i="1" s="1"/>
  <c r="D25" i="1" s="1"/>
  <c r="D30" i="1" s="1"/>
  <c r="D848" i="1"/>
  <c r="D847" i="1" s="1"/>
  <c r="D846" i="1" s="1"/>
  <c r="C132" i="1" s="1"/>
  <c r="D132" i="1" s="1"/>
  <c r="D476" i="1" l="1"/>
  <c r="D475" i="1" s="1"/>
  <c r="D474" i="1" s="1"/>
  <c r="C153" i="1" s="1"/>
  <c r="C148" i="1"/>
  <c r="C147" i="1" s="1"/>
  <c r="D709" i="1"/>
  <c r="D708" i="1" s="1"/>
  <c r="D707" i="1" s="1"/>
  <c r="D706" i="1" s="1"/>
  <c r="C146" i="1" l="1"/>
  <c r="C127" i="1" l="1"/>
  <c r="D351" i="1"/>
  <c r="D350" i="1" s="1"/>
  <c r="D349" i="1" s="1"/>
  <c r="C116" i="1"/>
  <c r="D116" i="1" s="1"/>
  <c r="D279" i="1"/>
  <c r="E279" i="1" s="1"/>
  <c r="E483" i="1"/>
  <c r="E482" i="1" s="1"/>
  <c r="E481" i="1" s="1"/>
  <c r="E480" i="1" s="1"/>
  <c r="E479" i="1" s="1"/>
  <c r="D740" i="1"/>
  <c r="C96" i="1"/>
  <c r="D348" i="1" l="1"/>
  <c r="E208" i="1"/>
  <c r="C126" i="1"/>
  <c r="D126" i="1" s="1"/>
  <c r="D127" i="1"/>
  <c r="F365" i="1"/>
  <c r="D119" i="1"/>
  <c r="C94" i="1"/>
  <c r="D366" i="1"/>
  <c r="D443" i="1"/>
  <c r="D442" i="1" s="1"/>
  <c r="D441" i="1" s="1"/>
  <c r="D384" i="1"/>
  <c r="D657" i="1"/>
  <c r="E629" i="1"/>
  <c r="E628" i="1" s="1"/>
  <c r="E627" i="1" s="1"/>
  <c r="E626" i="1" s="1"/>
  <c r="E633" i="1"/>
  <c r="E632" i="1" s="1"/>
  <c r="E631" i="1" s="1"/>
  <c r="D388" i="1"/>
  <c r="D387" i="1" s="1"/>
  <c r="D386" i="1" s="1"/>
  <c r="E366" i="1" l="1"/>
  <c r="E365" i="1" s="1"/>
  <c r="D656" i="1"/>
  <c r="D655" i="1" s="1"/>
  <c r="D654" i="1" s="1"/>
  <c r="E654" i="1" s="1"/>
  <c r="E440" i="1"/>
  <c r="E364" i="1"/>
  <c r="E363" i="1" s="1"/>
  <c r="E362" i="1" s="1"/>
  <c r="E361" i="1" s="1"/>
  <c r="F364" i="1"/>
  <c r="F363" i="1" s="1"/>
  <c r="F362" i="1" s="1"/>
  <c r="F361" i="1" s="1"/>
  <c r="F346" i="1" s="1"/>
  <c r="D365" i="1"/>
  <c r="E625" i="1"/>
  <c r="E624" i="1" s="1"/>
  <c r="D239" i="1"/>
  <c r="D483" i="1"/>
  <c r="D482" i="1" s="1"/>
  <c r="D481" i="1" s="1"/>
  <c r="D480" i="1" s="1"/>
  <c r="D479" i="1" s="1"/>
  <c r="D629" i="1"/>
  <c r="D628" i="1" s="1"/>
  <c r="D627" i="1" s="1"/>
  <c r="D626" i="1" s="1"/>
  <c r="D634" i="1"/>
  <c r="D633" i="1" s="1"/>
  <c r="D632" i="1" s="1"/>
  <c r="D631" i="1" s="1"/>
  <c r="D383" i="1"/>
  <c r="D382" i="1" s="1"/>
  <c r="D472" i="1"/>
  <c r="D471" i="1" s="1"/>
  <c r="D470" i="1" s="1"/>
  <c r="E439" i="1" l="1"/>
  <c r="E438" i="1" s="1"/>
  <c r="E437" i="1" s="1"/>
  <c r="E436" i="1" s="1"/>
  <c r="E435" i="1" s="1"/>
  <c r="D364" i="1"/>
  <c r="D363" i="1" s="1"/>
  <c r="D362" i="1" s="1"/>
  <c r="D361" i="1" s="1"/>
  <c r="D469" i="1"/>
  <c r="D468" i="1" s="1"/>
  <c r="D238" i="1"/>
  <c r="D237" i="1" s="1"/>
  <c r="D236" i="1" s="1"/>
  <c r="D235" i="1" s="1"/>
  <c r="D381" i="1"/>
  <c r="D380" i="1" s="1"/>
  <c r="D625" i="1"/>
  <c r="D624" i="1" s="1"/>
  <c r="D908" i="1"/>
  <c r="D907" i="1" l="1"/>
  <c r="E908" i="1"/>
  <c r="E717" i="1"/>
  <c r="E716" i="1" s="1"/>
  <c r="E715" i="1" s="1"/>
  <c r="E714" i="1" s="1"/>
  <c r="E713" i="1" s="1"/>
  <c r="E705" i="1" s="1"/>
  <c r="E265" i="1"/>
  <c r="E264" i="1" s="1"/>
  <c r="E263" i="1" s="1"/>
  <c r="E262" i="1" s="1"/>
  <c r="E261" i="1" s="1"/>
  <c r="D615" i="1"/>
  <c r="D614" i="1" s="1"/>
  <c r="D613" i="1" s="1"/>
  <c r="D620" i="1"/>
  <c r="D619" i="1" s="1"/>
  <c r="D618" i="1" s="1"/>
  <c r="D607" i="1"/>
  <c r="D606" i="1" s="1"/>
  <c r="C150" i="1" s="1"/>
  <c r="D544" i="1"/>
  <c r="E544" i="1" s="1"/>
  <c r="E539" i="1" s="1"/>
  <c r="D531" i="1"/>
  <c r="E531" i="1" s="1"/>
  <c r="E530" i="1" s="1"/>
  <c r="E529" i="1" s="1"/>
  <c r="E528" i="1" s="1"/>
  <c r="E527" i="1" s="1"/>
  <c r="E526" i="1" s="1"/>
  <c r="D523" i="1"/>
  <c r="D513" i="1"/>
  <c r="E513" i="1" s="1"/>
  <c r="D566" i="1" l="1"/>
  <c r="D565" i="1" s="1"/>
  <c r="D564" i="1" s="1"/>
  <c r="D563" i="1" s="1"/>
  <c r="D562" i="1" s="1"/>
  <c r="E567" i="1"/>
  <c r="E566" i="1" s="1"/>
  <c r="E565" i="1" s="1"/>
  <c r="E564" i="1" s="1"/>
  <c r="E563" i="1" s="1"/>
  <c r="E562" i="1" s="1"/>
  <c r="D574" i="1"/>
  <c r="D573" i="1" s="1"/>
  <c r="D572" i="1" s="1"/>
  <c r="D571" i="1" s="1"/>
  <c r="D570" i="1" s="1"/>
  <c r="E574" i="1"/>
  <c r="E573" i="1" s="1"/>
  <c r="E572" i="1" s="1"/>
  <c r="E571" i="1" s="1"/>
  <c r="E570" i="1" s="1"/>
  <c r="D522" i="1"/>
  <c r="D521" i="1" s="1"/>
  <c r="D520" i="1" s="1"/>
  <c r="D519" i="1" s="1"/>
  <c r="D518" i="1" s="1"/>
  <c r="E523" i="1"/>
  <c r="E522" i="1" s="1"/>
  <c r="E521" i="1" s="1"/>
  <c r="E520" i="1" s="1"/>
  <c r="E519" i="1" s="1"/>
  <c r="E518" i="1" s="1"/>
  <c r="D906" i="1"/>
  <c r="E907" i="1"/>
  <c r="E538" i="1"/>
  <c r="E537" i="1" s="1"/>
  <c r="E536" i="1" s="1"/>
  <c r="E535" i="1" s="1"/>
  <c r="D530" i="1"/>
  <c r="D529" i="1" s="1"/>
  <c r="D528" i="1" s="1"/>
  <c r="D527" i="1" s="1"/>
  <c r="D526" i="1" s="1"/>
  <c r="D265" i="1"/>
  <c r="D264" i="1" s="1"/>
  <c r="D263" i="1" s="1"/>
  <c r="D262" i="1" s="1"/>
  <c r="D261" i="1" s="1"/>
  <c r="D605" i="1"/>
  <c r="D604" i="1" s="1"/>
  <c r="D603" i="1" s="1"/>
  <c r="D612" i="1"/>
  <c r="D611" i="1" s="1"/>
  <c r="D539" i="1"/>
  <c r="D538" i="1" s="1"/>
  <c r="D537" i="1" s="1"/>
  <c r="C171" i="1" l="1"/>
  <c r="C170" i="1" s="1"/>
  <c r="C169" i="1" s="1"/>
  <c r="D172" i="1"/>
  <c r="D171" i="1" s="1"/>
  <c r="D170" i="1" s="1"/>
  <c r="D169" i="1" s="1"/>
  <c r="D166" i="1" s="1"/>
  <c r="D165" i="1" s="1"/>
  <c r="D45" i="1" s="1"/>
  <c r="D905" i="1"/>
  <c r="E906" i="1"/>
  <c r="D536" i="1"/>
  <c r="D535" i="1" s="1"/>
  <c r="D515" i="1"/>
  <c r="D512" i="1" s="1"/>
  <c r="D511" i="1" s="1"/>
  <c r="D510" i="1" s="1"/>
  <c r="D509" i="1" s="1"/>
  <c r="D508" i="1" s="1"/>
  <c r="D503" i="1"/>
  <c r="E503" i="1" s="1"/>
  <c r="D505" i="1"/>
  <c r="D502" i="1"/>
  <c r="D582" i="1"/>
  <c r="D581" i="1" s="1"/>
  <c r="D580" i="1" s="1"/>
  <c r="D586" i="1"/>
  <c r="D593" i="1"/>
  <c r="D592" i="1" s="1"/>
  <c r="D591" i="1" s="1"/>
  <c r="D590" i="1" s="1"/>
  <c r="D589" i="1" s="1"/>
  <c r="D600" i="1"/>
  <c r="C130" i="1" s="1"/>
  <c r="D130" i="1" s="1"/>
  <c r="E505" i="1" l="1"/>
  <c r="C26" i="1"/>
  <c r="C27" i="1" s="1"/>
  <c r="D904" i="1"/>
  <c r="E905" i="1"/>
  <c r="C117" i="1"/>
  <c r="D117" i="1" s="1"/>
  <c r="D599" i="1"/>
  <c r="D598" i="1" s="1"/>
  <c r="D597" i="1" s="1"/>
  <c r="D596" i="1" s="1"/>
  <c r="D501" i="1"/>
  <c r="D585" i="1"/>
  <c r="D584" i="1" s="1"/>
  <c r="C114" i="1" s="1"/>
  <c r="D114" i="1" s="1"/>
  <c r="D404" i="1"/>
  <c r="D409" i="1"/>
  <c r="D461" i="1"/>
  <c r="D460" i="1" s="1"/>
  <c r="D459" i="1" s="1"/>
  <c r="D465" i="1"/>
  <c r="D464" i="1" s="1"/>
  <c r="D463" i="1" s="1"/>
  <c r="D373" i="1"/>
  <c r="D372" i="1" s="1"/>
  <c r="D371" i="1" s="1"/>
  <c r="D377" i="1"/>
  <c r="D376" i="1" s="1"/>
  <c r="D375" i="1" s="1"/>
  <c r="D439" i="1"/>
  <c r="D438" i="1" s="1"/>
  <c r="D437" i="1" s="1"/>
  <c r="D447" i="1"/>
  <c r="D446" i="1" s="1"/>
  <c r="D445" i="1" s="1"/>
  <c r="C152" i="1" s="1"/>
  <c r="D420" i="1"/>
  <c r="D419" i="1" s="1"/>
  <c r="D418" i="1" s="1"/>
  <c r="F428" i="1"/>
  <c r="E428" i="1"/>
  <c r="F432" i="1"/>
  <c r="E432" i="1"/>
  <c r="E431" i="1" s="1"/>
  <c r="E430" i="1" s="1"/>
  <c r="D428" i="1"/>
  <c r="D427" i="1" s="1"/>
  <c r="D426" i="1" s="1"/>
  <c r="D432" i="1"/>
  <c r="D431" i="1" s="1"/>
  <c r="D430" i="1" s="1"/>
  <c r="D416" i="1"/>
  <c r="D415" i="1" s="1"/>
  <c r="D414" i="1" s="1"/>
  <c r="D358" i="1"/>
  <c r="D357" i="1" s="1"/>
  <c r="D356" i="1" s="1"/>
  <c r="D355" i="1" s="1"/>
  <c r="D354" i="1" s="1"/>
  <c r="D347" i="1"/>
  <c r="D328" i="1"/>
  <c r="D327" i="1" s="1"/>
  <c r="D258" i="1"/>
  <c r="D257" i="1" s="1"/>
  <c r="D256" i="1" s="1"/>
  <c r="D255" i="1" s="1"/>
  <c r="D254" i="1" s="1"/>
  <c r="E251" i="1"/>
  <c r="E246" i="1" s="1"/>
  <c r="E404" i="1" l="1"/>
  <c r="C155" i="1"/>
  <c r="C154" i="1" s="1"/>
  <c r="C145" i="1" s="1"/>
  <c r="D408" i="1"/>
  <c r="E409" i="1"/>
  <c r="E408" i="1" s="1"/>
  <c r="E407" i="1" s="1"/>
  <c r="E406" i="1" s="1"/>
  <c r="D26" i="1"/>
  <c r="D27" i="1" s="1"/>
  <c r="E245" i="1"/>
  <c r="E244" i="1" s="1"/>
  <c r="E243" i="1" s="1"/>
  <c r="E242" i="1" s="1"/>
  <c r="D903" i="1"/>
  <c r="D902" i="1" s="1"/>
  <c r="D901" i="1" s="1"/>
  <c r="D900" i="1" s="1"/>
  <c r="E904" i="1"/>
  <c r="E903" i="1" s="1"/>
  <c r="E902" i="1" s="1"/>
  <c r="E901" i="1" s="1"/>
  <c r="E900" i="1" s="1"/>
  <c r="E427" i="1"/>
  <c r="E426" i="1" s="1"/>
  <c r="D579" i="1"/>
  <c r="C118" i="1" s="1"/>
  <c r="D118" i="1" s="1"/>
  <c r="D500" i="1"/>
  <c r="C113" i="1" s="1"/>
  <c r="D407" i="1"/>
  <c r="D406" i="1" s="1"/>
  <c r="D403" i="1"/>
  <c r="D402" i="1" s="1"/>
  <c r="D401" i="1" s="1"/>
  <c r="D436" i="1"/>
  <c r="D425" i="1"/>
  <c r="D424" i="1" s="1"/>
  <c r="D458" i="1"/>
  <c r="D457" i="1" s="1"/>
  <c r="D370" i="1"/>
  <c r="D369" i="1" s="1"/>
  <c r="D346" i="1" s="1"/>
  <c r="E346" i="1" s="1"/>
  <c r="D413" i="1"/>
  <c r="D412" i="1" s="1"/>
  <c r="D246" i="1"/>
  <c r="E403" i="1" l="1"/>
  <c r="E402" i="1" s="1"/>
  <c r="E401" i="1" s="1"/>
  <c r="E400" i="1" s="1"/>
  <c r="E399" i="1" s="1"/>
  <c r="D155" i="1"/>
  <c r="D154" i="1" s="1"/>
  <c r="D145" i="1" s="1"/>
  <c r="D435" i="1"/>
  <c r="E425" i="1"/>
  <c r="D578" i="1"/>
  <c r="D400" i="1"/>
  <c r="D399" i="1" s="1"/>
  <c r="D499" i="1"/>
  <c r="D498" i="1" s="1"/>
  <c r="D245" i="1"/>
  <c r="D244" i="1" s="1"/>
  <c r="E206" i="1"/>
  <c r="F642" i="1"/>
  <c r="E137" i="1" s="1"/>
  <c r="E642" i="1"/>
  <c r="D642" i="1"/>
  <c r="D669" i="1"/>
  <c r="D668" i="1" s="1"/>
  <c r="D673" i="1"/>
  <c r="D672" i="1" s="1"/>
  <c r="D671" i="1" s="1"/>
  <c r="C151" i="1" s="1"/>
  <c r="D680" i="1"/>
  <c r="D679" i="1" s="1"/>
  <c r="D678" i="1" s="1"/>
  <c r="D677" i="1" s="1"/>
  <c r="D676" i="1" s="1"/>
  <c r="D687" i="1"/>
  <c r="D686" i="1" s="1"/>
  <c r="D685" i="1" s="1"/>
  <c r="D684" i="1" s="1"/>
  <c r="D695" i="1"/>
  <c r="D694" i="1" s="1"/>
  <c r="D693" i="1" s="1"/>
  <c r="D692" i="1" s="1"/>
  <c r="D691" i="1" s="1"/>
  <c r="D702" i="1"/>
  <c r="D701" i="1" s="1"/>
  <c r="D700" i="1" s="1"/>
  <c r="D699" i="1" s="1"/>
  <c r="D698" i="1" s="1"/>
  <c r="D667" i="1" l="1"/>
  <c r="C149" i="1"/>
  <c r="D398" i="1"/>
  <c r="C110" i="1"/>
  <c r="D110" i="1" s="1"/>
  <c r="D497" i="1"/>
  <c r="C115" i="1"/>
  <c r="F641" i="1"/>
  <c r="F640" i="1" s="1"/>
  <c r="E641" i="1"/>
  <c r="E640" i="1" s="1"/>
  <c r="D243" i="1"/>
  <c r="D242" i="1" s="1"/>
  <c r="D641" i="1"/>
  <c r="D640" i="1" s="1"/>
  <c r="D683" i="1"/>
  <c r="D202" i="1"/>
  <c r="D201" i="1" s="1"/>
  <c r="D199" i="1" s="1"/>
  <c r="D666" i="1"/>
  <c r="D665" i="1" s="1"/>
  <c r="D664" i="1" s="1"/>
  <c r="D717" i="1"/>
  <c r="D716" i="1" s="1"/>
  <c r="D715" i="1" s="1"/>
  <c r="D714" i="1" s="1"/>
  <c r="D713" i="1" s="1"/>
  <c r="D705" i="1" s="1"/>
  <c r="D725" i="1"/>
  <c r="D724" i="1" s="1"/>
  <c r="D723" i="1" s="1"/>
  <c r="D722" i="1" s="1"/>
  <c r="D721" i="1" s="1"/>
  <c r="D732" i="1"/>
  <c r="D731" i="1" s="1"/>
  <c r="D730" i="1" s="1"/>
  <c r="D729" i="1" s="1"/>
  <c r="D728" i="1" s="1"/>
  <c r="E202" i="1" l="1"/>
  <c r="E201" i="1" s="1"/>
  <c r="E199" i="1" s="1"/>
  <c r="E198" i="1" s="1"/>
  <c r="E197" i="1" s="1"/>
  <c r="E196" i="1" s="1"/>
  <c r="F639" i="1"/>
  <c r="F198" i="1"/>
  <c r="F197" i="1" s="1"/>
  <c r="F196" i="1" s="1"/>
  <c r="F195" i="1" s="1"/>
  <c r="F194" i="1" s="1"/>
  <c r="F193" i="1" s="1"/>
  <c r="F185" i="1" s="1"/>
  <c r="D720" i="1"/>
  <c r="D638" i="1"/>
  <c r="D637" i="1" s="1"/>
  <c r="D739" i="1"/>
  <c r="D738" i="1" s="1"/>
  <c r="D737" i="1" s="1"/>
  <c r="D736" i="1" s="1"/>
  <c r="D735" i="1" s="1"/>
  <c r="D748" i="1"/>
  <c r="D747" i="1" s="1"/>
  <c r="D746" i="1" s="1"/>
  <c r="D745" i="1" s="1"/>
  <c r="D744" i="1" s="1"/>
  <c r="D755" i="1"/>
  <c r="D773" i="1"/>
  <c r="D780" i="1"/>
  <c r="D779" i="1" s="1"/>
  <c r="D778" i="1" s="1"/>
  <c r="D777" i="1" s="1"/>
  <c r="D776" i="1" s="1"/>
  <c r="D787" i="1"/>
  <c r="D786" i="1" s="1"/>
  <c r="D785" i="1" s="1"/>
  <c r="D784" i="1" s="1"/>
  <c r="D783" i="1" s="1"/>
  <c r="D794" i="1"/>
  <c r="D793" i="1" s="1"/>
  <c r="D792" i="1" s="1"/>
  <c r="D791" i="1" s="1"/>
  <c r="D790" i="1" s="1"/>
  <c r="C137" i="1" l="1"/>
  <c r="D137" i="1" s="1"/>
  <c r="D896" i="1"/>
  <c r="E897" i="1"/>
  <c r="E896" i="1" s="1"/>
  <c r="E895" i="1" s="1"/>
  <c r="E894" i="1" s="1"/>
  <c r="E893" i="1" s="1"/>
  <c r="E892" i="1" s="1"/>
  <c r="F638" i="1"/>
  <c r="F637" i="1" s="1"/>
  <c r="E639" i="1"/>
  <c r="E638" i="1" s="1"/>
  <c r="E637" i="1" s="1"/>
  <c r="D760" i="1"/>
  <c r="D759" i="1" s="1"/>
  <c r="D758" i="1" s="1"/>
  <c r="E761" i="1"/>
  <c r="E760" i="1" s="1"/>
  <c r="E759" i="1" s="1"/>
  <c r="E758" i="1" s="1"/>
  <c r="E743" i="1" s="1"/>
  <c r="F184" i="1"/>
  <c r="E195" i="1"/>
  <c r="E194" i="1" s="1"/>
  <c r="D198" i="1"/>
  <c r="D197" i="1" s="1"/>
  <c r="D196" i="1" s="1"/>
  <c r="D195" i="1" s="1"/>
  <c r="D772" i="1"/>
  <c r="D771" i="1" s="1"/>
  <c r="D770" i="1" s="1"/>
  <c r="D769" i="1" s="1"/>
  <c r="C131" i="1"/>
  <c r="D131" i="1" s="1"/>
  <c r="D895" i="1"/>
  <c r="D894" i="1" s="1"/>
  <c r="D893" i="1" s="1"/>
  <c r="D892" i="1" s="1"/>
  <c r="D754" i="1"/>
  <c r="D753" i="1" s="1"/>
  <c r="D752" i="1" s="1"/>
  <c r="D751" i="1" s="1"/>
  <c r="C133" i="1"/>
  <c r="D133" i="1" s="1"/>
  <c r="D927" i="1"/>
  <c r="E927" i="1" s="1"/>
  <c r="D917" i="1"/>
  <c r="A917" i="1"/>
  <c r="B917" i="1"/>
  <c r="D743" i="1" l="1"/>
  <c r="E193" i="1"/>
  <c r="E185" i="1" s="1"/>
  <c r="E184" i="1"/>
  <c r="D926" i="1"/>
  <c r="D925" i="1" s="1"/>
  <c r="D924" i="1" s="1"/>
  <c r="D923" i="1" s="1"/>
  <c r="D922" i="1" s="1"/>
  <c r="C125" i="1"/>
  <c r="D185" i="1"/>
  <c r="D194" i="1"/>
  <c r="D193" i="1" s="1"/>
  <c r="D802" i="1"/>
  <c r="D809" i="1"/>
  <c r="D808" i="1" s="1"/>
  <c r="D807" i="1" s="1"/>
  <c r="D806" i="1" s="1"/>
  <c r="D805" i="1" s="1"/>
  <c r="D816" i="1"/>
  <c r="D815" i="1" s="1"/>
  <c r="D814" i="1" s="1"/>
  <c r="D813" i="1" s="1"/>
  <c r="D812" i="1" s="1"/>
  <c r="D823" i="1"/>
  <c r="D822" i="1" s="1"/>
  <c r="D821" i="1" s="1"/>
  <c r="D820" i="1" s="1"/>
  <c r="D819" i="1" s="1"/>
  <c r="D830" i="1"/>
  <c r="D829" i="1" s="1"/>
  <c r="D828" i="1" s="1"/>
  <c r="D827" i="1" s="1"/>
  <c r="D826" i="1" s="1"/>
  <c r="D837" i="1"/>
  <c r="D836" i="1" s="1"/>
  <c r="D835" i="1" s="1"/>
  <c r="D834" i="1" s="1"/>
  <c r="D833" i="1" s="1"/>
  <c r="D844" i="1"/>
  <c r="D843" i="1" s="1"/>
  <c r="D842" i="1" s="1"/>
  <c r="D876" i="1"/>
  <c r="D875" i="1" s="1"/>
  <c r="C124" i="1" l="1"/>
  <c r="C123" i="1" s="1"/>
  <c r="D125" i="1"/>
  <c r="E926" i="1"/>
  <c r="D841" i="1"/>
  <c r="D840" i="1" s="1"/>
  <c r="D801" i="1"/>
  <c r="D800" i="1" s="1"/>
  <c r="D799" i="1" s="1"/>
  <c r="D798" i="1" s="1"/>
  <c r="D184" i="1"/>
  <c r="D874" i="1"/>
  <c r="D872" i="1"/>
  <c r="D873" i="1" s="1"/>
  <c r="E925" i="1" l="1"/>
  <c r="E924" i="1" s="1"/>
  <c r="E923" i="1" s="1"/>
  <c r="E922" i="1" s="1"/>
  <c r="E921" i="1" s="1"/>
  <c r="F926" i="1"/>
  <c r="D855" i="1"/>
  <c r="C112" i="1" s="1"/>
  <c r="D112" i="1" s="1"/>
  <c r="D862" i="1"/>
  <c r="D869" i="1"/>
  <c r="D868" i="1" s="1"/>
  <c r="D867" i="1" s="1"/>
  <c r="D866" i="1" s="1"/>
  <c r="D865" i="1" s="1"/>
  <c r="D885" i="1"/>
  <c r="D916" i="1"/>
  <c r="D342" i="1"/>
  <c r="C107" i="1" s="1"/>
  <c r="D323" i="1"/>
  <c r="E323" i="1" s="1"/>
  <c r="E322" i="1" s="1"/>
  <c r="F925" i="1" l="1"/>
  <c r="F924" i="1" s="1"/>
  <c r="F923" i="1" s="1"/>
  <c r="F922" i="1" s="1"/>
  <c r="F921" i="1" s="1"/>
  <c r="E124" i="1"/>
  <c r="E105" i="1" s="1"/>
  <c r="D854" i="1"/>
  <c r="D853" i="1" s="1"/>
  <c r="D852" i="1" s="1"/>
  <c r="D851" i="1" s="1"/>
  <c r="C129" i="1"/>
  <c r="D129" i="1" s="1"/>
  <c r="D884" i="1"/>
  <c r="D883" i="1" s="1"/>
  <c r="D882" i="1" s="1"/>
  <c r="C21" i="1"/>
  <c r="D322" i="1"/>
  <c r="C122" i="1"/>
  <c r="D341" i="1"/>
  <c r="D340" i="1" s="1"/>
  <c r="D339" i="1" s="1"/>
  <c r="D338" i="1" s="1"/>
  <c r="D107" i="1"/>
  <c r="D861" i="1"/>
  <c r="D860" i="1" s="1"/>
  <c r="D859" i="1" s="1"/>
  <c r="D858" i="1" s="1"/>
  <c r="D915" i="1"/>
  <c r="D914" i="1" s="1"/>
  <c r="D913" i="1" s="1"/>
  <c r="D912" i="1" s="1"/>
  <c r="D911" i="1" s="1"/>
  <c r="D284" i="1"/>
  <c r="D277" i="1"/>
  <c r="E277" i="1" s="1"/>
  <c r="E104" i="1" l="1"/>
  <c r="C109" i="1"/>
  <c r="D109" i="1" s="1"/>
  <c r="D111" i="1"/>
  <c r="E284" i="1"/>
  <c r="D881" i="1"/>
  <c r="D880" i="1" s="1"/>
  <c r="E880" i="1" s="1"/>
  <c r="E123" i="1"/>
  <c r="D123" i="1" s="1"/>
  <c r="D124" i="1"/>
  <c r="C121" i="1"/>
  <c r="D122" i="1"/>
  <c r="D797" i="1"/>
  <c r="D326" i="1"/>
  <c r="D276" i="1"/>
  <c r="D275" i="1" s="1"/>
  <c r="C54" i="1"/>
  <c r="E276" i="1" l="1"/>
  <c r="E275" i="1" s="1"/>
  <c r="E274" i="1" s="1"/>
  <c r="C108" i="1"/>
  <c r="C105" i="1" s="1"/>
  <c r="D105" i="1" s="1"/>
  <c r="C120" i="1"/>
  <c r="D120" i="1" s="1"/>
  <c r="D121" i="1"/>
  <c r="D274" i="1"/>
  <c r="D272" i="1"/>
  <c r="D271" i="1" s="1"/>
  <c r="D273" i="1"/>
  <c r="C106" i="1"/>
  <c r="D106" i="1" s="1"/>
  <c r="C48" i="1"/>
  <c r="C68" i="1"/>
  <c r="C100" i="1"/>
  <c r="C99" i="1" s="1"/>
  <c r="C82" i="1"/>
  <c r="C84" i="1"/>
  <c r="E273" i="1" l="1"/>
  <c r="E272" i="1" s="1"/>
  <c r="E271" i="1" s="1"/>
  <c r="D270" i="1"/>
  <c r="D187" i="1" s="1"/>
  <c r="C20" i="1"/>
  <c r="C104" i="1"/>
  <c r="D104" i="1" s="1"/>
  <c r="D108" i="1"/>
  <c r="C67" i="1"/>
  <c r="C80" i="1"/>
  <c r="C47" i="1"/>
  <c r="C98" i="1"/>
  <c r="D269" i="1" l="1"/>
  <c r="D186" i="1" s="1"/>
  <c r="D183" i="1" s="1"/>
  <c r="C22" i="1"/>
  <c r="C33" i="1" s="1"/>
  <c r="C18" i="1"/>
  <c r="C46" i="1"/>
  <c r="C45" i="1" s="1"/>
  <c r="C17" i="1" l="1"/>
  <c r="C19" i="1" s="1"/>
  <c r="C30" i="1" s="1"/>
  <c r="C32" i="1" s="1"/>
  <c r="F431" i="1"/>
  <c r="F430" i="1" s="1"/>
  <c r="F427" i="1"/>
  <c r="E151" i="1" l="1"/>
  <c r="D151" i="1" s="1"/>
  <c r="F424" i="1"/>
  <c r="F398" i="1" s="1"/>
  <c r="F426" i="1"/>
  <c r="E424" i="1"/>
  <c r="E398" i="1" s="1"/>
  <c r="E149" i="1" l="1"/>
  <c r="D149" i="1" s="1"/>
  <c r="F425" i="1"/>
  <c r="D21" i="1" l="1"/>
  <c r="E21" i="1"/>
  <c r="F512" i="1"/>
  <c r="F511" i="1" s="1"/>
  <c r="F510" i="1" s="1"/>
  <c r="E113" i="1" s="1"/>
  <c r="E515" i="1"/>
  <c r="D113" i="1" l="1"/>
  <c r="F509" i="1"/>
  <c r="F508" i="1" s="1"/>
  <c r="F497" i="1" s="1"/>
  <c r="F270" i="1" s="1"/>
  <c r="D115" i="1"/>
  <c r="E512" i="1"/>
  <c r="E511" i="1" s="1"/>
  <c r="E510" i="1" s="1"/>
  <c r="E509" i="1" s="1"/>
  <c r="E508" i="1" s="1"/>
  <c r="E497" i="1" s="1"/>
  <c r="E270" i="1" s="1"/>
  <c r="E20" i="1" l="1"/>
  <c r="E22" i="1" s="1"/>
  <c r="E33" i="1" s="1"/>
  <c r="F269" i="1"/>
  <c r="F186" i="1" s="1"/>
  <c r="F183" i="1" s="1"/>
  <c r="F187" i="1"/>
  <c r="D20" i="1"/>
  <c r="D22" i="1" s="1"/>
  <c r="D33" i="1" s="1"/>
  <c r="E269" i="1"/>
  <c r="E186" i="1" s="1"/>
  <c r="E183" i="1" s="1"/>
  <c r="E187" i="1"/>
</calcChain>
</file>

<file path=xl/sharedStrings.xml><?xml version="1.0" encoding="utf-8"?>
<sst xmlns="http://schemas.openxmlformats.org/spreadsheetml/2006/main" count="867" uniqueCount="397">
  <si>
    <t>Članak 1.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</si>
  <si>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</si>
  <si>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</si>
  <si>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</si>
  <si>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</si>
  <si>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</si>
  <si>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</si>
  <si>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NETO ZADUŽIVANJE / FINANCIRANJE</t>
  </si>
  <si>
    <t>Članak 2.</t>
  </si>
  <si>
    <t>Razred, skupina, podskup. i odjeljak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</si>
  <si>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</si>
  <si>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</si>
  <si>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</si>
  <si>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</si>
  <si>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</si>
  <si>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</si>
  <si>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</si>
  <si>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pristojbi po posebnim propisima i naknada</t>
  </si>
  <si>
    <t>SVEUKUPNO PRIHODI I PRIMICI</t>
  </si>
  <si>
    <t xml:space="preserve"> RAČUN PRIHODA I RASHODA</t>
  </si>
  <si>
    <t>A.</t>
  </si>
  <si>
    <t>B.</t>
  </si>
  <si>
    <t>C.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</si>
  <si>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</si>
  <si>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</si>
  <si>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</si>
  <si>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</si>
  <si>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</si>
  <si>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</si>
  <si>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</si>
  <si>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</si>
  <si>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</si>
  <si>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</si>
  <si>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</si>
  <si>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</si>
  <si>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</si>
  <si>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</si>
  <si>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</si>
  <si>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</si>
  <si>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</si>
  <si>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Članak 3.</t>
  </si>
  <si>
    <t>BROJČANA OZNAKA I NAZIV RAZDJELA I GLAVE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</si>
  <si>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</si>
  <si>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</si>
  <si>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</si>
  <si>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</si>
  <si>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</si>
  <si>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>A100101 Redovna djelatnost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</si>
  <si>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</si>
  <si>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</si>
  <si>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</si>
  <si>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</si>
  <si>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 xml:space="preserve"> RAČUN FINANCIRANJA</t>
  </si>
  <si>
    <t>Primljene otplate glavnice danih zajmova</t>
  </si>
  <si>
    <t>Pr.glav.zajmova danih nepr.org,građ.i kućanstvima</t>
  </si>
  <si>
    <t>Kapitalne pomoći</t>
  </si>
  <si>
    <t>Pods, odj. i izvor fin.</t>
  </si>
  <si>
    <t>Kapitalne donacije</t>
  </si>
  <si>
    <t>Nematerijalna proizvedena imovina</t>
  </si>
  <si>
    <t>Matarijalni rashodi</t>
  </si>
  <si>
    <t>Naknade građanima i kućanstvima na temelju osiguranja i druge naknade</t>
  </si>
  <si>
    <t>Pomoći od izvanproračunskih korisnika</t>
  </si>
  <si>
    <t>UKUPNO PRIHODI</t>
  </si>
  <si>
    <t>UKUPNO RASHODI</t>
  </si>
  <si>
    <t>UKUPNO PRIHODI I PRIMICI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</si>
  <si>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</si>
  <si>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</si>
  <si>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</si>
  <si>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</si>
  <si>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</si>
  <si>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</si>
  <si>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>III. ZAVRŠNA ODREDBA</t>
  </si>
  <si>
    <t>OPĆINSKO VIJEĆE</t>
  </si>
  <si>
    <t>OPĆINE PETERANEC</t>
  </si>
  <si>
    <t xml:space="preserve">Materijalna imovina- prirodna bogatstva </t>
  </si>
  <si>
    <t>Tablica 2.: Primici i izdaci prema ekonomskoj klasifikaciji raspoređuju se kako slijedi:</t>
  </si>
  <si>
    <t>Izdaci za financijsku imovinu i otplatu zajmova</t>
  </si>
  <si>
    <t>Izdaci za dionice i udjele u glavnici</t>
  </si>
  <si>
    <t>Dionice i udjele u glavnici trgovačkih društava u javnom sektoru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</si>
  <si>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</si>
  <si>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</si>
  <si>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</si>
  <si>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</si>
  <si>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</si>
  <si>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</si>
  <si>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</si>
  <si>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</si>
  <si>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Prihod od zakupa poljoprivrednog zemljišta</t>
  </si>
  <si>
    <t>Spomenička renta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</si>
  <si>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</si>
  <si>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</si>
  <si>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</si>
  <si>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</si>
  <si>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</si>
  <si>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Ostali nespomenuti prihodi od ostalih naknada</t>
  </si>
  <si>
    <t>Elektronski mediji</t>
  </si>
  <si>
    <t>Ostale usluge promidžbe i informiranja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</si>
  <si>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</si>
  <si>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</si>
  <si>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</si>
  <si>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</si>
  <si>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</si>
  <si>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</si>
  <si>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</si>
  <si>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</si>
  <si>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</si>
  <si>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</si>
  <si>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>Pomoć obiteljima i kućanstvima - županija ogrjevno drvo</t>
  </si>
  <si>
    <t xml:space="preserve">Ostale naknade iz proračuna u naravi - dječji darovi </t>
  </si>
  <si>
    <t>Tekuće donacije udrugama</t>
  </si>
  <si>
    <t>Kapitalne donacije vjerskim zajednicama</t>
  </si>
  <si>
    <t>Tekuće donacije sportskim društvima</t>
  </si>
  <si>
    <t>Deratizacija i dezinsekcija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</si>
  <si>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</si>
  <si>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</si>
  <si>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</si>
  <si>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</si>
  <si>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</si>
  <si>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</si>
  <si>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</si>
  <si>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</si>
  <si>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</si>
  <si>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</si>
  <si>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</si>
  <si>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</si>
  <si>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</si>
  <si>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</si>
  <si>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</si>
  <si>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</si>
  <si>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</si>
  <si>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</si>
  <si>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</si>
  <si>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</si>
  <si>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</si>
  <si>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</si>
  <si>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Plaće  23111, 23141, 23151,</t>
  </si>
  <si>
    <t>Regres za godišnji odmor  23171</t>
  </si>
  <si>
    <t>Doprinos za obvezno zdravstveno osiguranje  23171</t>
  </si>
  <si>
    <t>Dnevnice za službena putovanja   23211</t>
  </si>
  <si>
    <t>Naknada za korištenje privatnog automobila u službene svrhe    23214</t>
  </si>
  <si>
    <t>Uredski materijal    23221</t>
  </si>
  <si>
    <t>Literatura 232211</t>
  </si>
  <si>
    <t>Usluge tekućeg i investicijskog održavanja postrojenja i opreme  23232</t>
  </si>
  <si>
    <t>Usluge banaka  23431</t>
  </si>
  <si>
    <t>Ostale usluge tekućeg održ. neraz cesta - zimska služba</t>
  </si>
  <si>
    <t>Komunalna naknada</t>
  </si>
  <si>
    <t>Ostali nespomenuti rashodi poslovanja (maske, dezinficijensi i sl.)</t>
  </si>
  <si>
    <t>Tekuće donacije udrugama - HGSS</t>
  </si>
  <si>
    <t>Prehrana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</si>
  <si>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</si>
  <si>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</si>
  <si>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</si>
  <si>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</si>
  <si>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</si>
  <si>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A100102 Rad političkih stranaka</t>
  </si>
  <si>
    <t>GLAVA 00201 - Jedinstveni upravni odjel</t>
  </si>
  <si>
    <t>PROGRAM 1002 Redovna djelatnost</t>
  </si>
  <si>
    <t>PROGRAM 1003 UPRAVLJANJE IMOVINOM</t>
  </si>
  <si>
    <r>
      <t xml:space="preserve">Ostala nematerijalna proizvedena imovina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24264</t>
    </r>
  </si>
  <si>
    <t>Motorni benzin i dizel gorivo</t>
  </si>
  <si>
    <t>Materijal i dijelovi za tekuće i invest. održavanje opreme</t>
  </si>
  <si>
    <t>Usluge tekućeg i investicijskog održavanja opreme</t>
  </si>
  <si>
    <t>Ostali materijal i dijelovi za tek. i invest.održ. - hortikultura                  23224</t>
  </si>
  <si>
    <t>Električna energija - javna rasvjeta</t>
  </si>
  <si>
    <t>Ekološke usluge - odvoz smeća s groblja</t>
  </si>
  <si>
    <t>Ekološke usluge - odvoz smeća</t>
  </si>
  <si>
    <t>Kapitalne donacije sportskim društvima</t>
  </si>
  <si>
    <t>Ostale naknade iz proračuna u novcu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</si>
  <si>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</si>
  <si>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</si>
  <si>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</si>
  <si>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</si>
  <si>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Materijal i sredstva za čišćenje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</si>
  <si>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</si>
  <si>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</si>
  <si>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</si>
  <si>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</si>
  <si>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</si>
  <si>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A100202 Program javnih radova</t>
  </si>
  <si>
    <t>A100201 Redovna djelatnost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</si>
  <si>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</si>
  <si>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</si>
  <si>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</si>
  <si>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</si>
  <si>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RAZLIKA višak+/manjak-</t>
  </si>
  <si>
    <t>Javna rasvjeta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</si>
  <si>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</si>
  <si>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</si>
  <si>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</si>
  <si>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</si>
  <si>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</si>
  <si>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</si>
  <si>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</si>
  <si>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</si>
  <si>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</si>
  <si>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</si>
  <si>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</si>
  <si>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</si>
  <si>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</si>
  <si>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0860 Rashodi za rekreaciju, kulturu i religiju koji nisu drugdje svrstani</t>
  </si>
  <si>
    <t>Funkcijska klasifikacija: 0840 Religijske i druge službe zajednice</t>
  </si>
  <si>
    <t>Funkcijska klasifikacija: 0760 Poslovi i usluge zdravstva koji nisu drugdje svrstani</t>
  </si>
  <si>
    <t>Funkcijska klasifikacija: 1020 Starost</t>
  </si>
  <si>
    <t>Funkcijska klasifikacija: 1090 Aktivnosti socijalne zaštite koje nisu drugdje svrstane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</si>
  <si>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</si>
  <si>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</si>
  <si>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</si>
  <si>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</si>
  <si>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</si>
  <si>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</si>
  <si>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</si>
  <si>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A100501 Održavanje javne rasvjete</t>
  </si>
  <si>
    <t xml:space="preserve">A100502 Održavanje nerazvrstanih cesta </t>
  </si>
  <si>
    <t>A100503 Održavanje nerazvrstanih cesta - zimska služba</t>
  </si>
  <si>
    <t>Naknade za rad članovima pred. i izvršnih tijela - por. + dopr.                2329111</t>
  </si>
  <si>
    <t>Grafičke i tiskarske usluge (općinski list..)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</si>
  <si>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</si>
  <si>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</si>
  <si>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</si>
  <si>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</si>
  <si>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</si>
  <si>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K100701 Sanacija odlagališta Klepa</t>
  </si>
  <si>
    <t>K100702 Izrada projektne dokumentacije za sanaciju odlagališta Klepa</t>
  </si>
  <si>
    <t>PROGRAM 1006 RAZVOJ SUSTAVA VODOOPSKRBE I ODVODNJE</t>
  </si>
  <si>
    <t>K100601 Projekt aglomeracije - kanalizacija Sigetec</t>
  </si>
  <si>
    <t>A100601 Sufinanciranje vodovodne mreže u Starogradskoj ulici u Sigecu</t>
  </si>
  <si>
    <t>PROGRAM 1008 JAVNE POTREBE U PROTUPOŽARNOJ I CIVILNOJ ZAŠTITI</t>
  </si>
  <si>
    <t>A100801 Redovna djelatnost DVD-a i VZO-a</t>
  </si>
  <si>
    <t>A100802 Civilna zaštita</t>
  </si>
  <si>
    <t>A100803 HGSS Stanica Koprivnica</t>
  </si>
  <si>
    <t>PROGRAM 1009 JAVNE POTREBE U SPORTU</t>
  </si>
  <si>
    <t>A100901 Redovna djelatnost sportskih klubova i društava</t>
  </si>
  <si>
    <t>PROGRAM 1010 JAVNE POTREBE U KULTURI I RAZVOJ CIVILNOG DRUŠTVA</t>
  </si>
  <si>
    <t>A101001 Redovna djelatnost udruga i društava u kulturi</t>
  </si>
  <si>
    <t>A101002 Redovna djelatnost udruga i ostalih organizacija civilnog društva</t>
  </si>
  <si>
    <t>PROGRAM 1011 JAVNE POTREBE SUFINANCIRANJA VJERSKIH ZAJEDNICA</t>
  </si>
  <si>
    <t>A101101 Kapitalne donacije vjerskim zajednicama</t>
  </si>
  <si>
    <t>PROGRAM 1012 SOCIJALNA SKRB</t>
  </si>
  <si>
    <t>A101201 Tekuće donacije Crvenom križu</t>
  </si>
  <si>
    <t>A101202 Financiranje troškova gerontodomaćice - Klub Mariška</t>
  </si>
  <si>
    <t>A101203 Projekt "Zaposli pa pomozi"</t>
  </si>
  <si>
    <t>A101204 Pomoć za ogrjevno drvo</t>
  </si>
  <si>
    <t>A101205 Pomoć osobama s invaliditetom</t>
  </si>
  <si>
    <t>A101206 Ostale naknade građanima i kućanstvima u novcu</t>
  </si>
  <si>
    <t>PROGRAM 1013 UNAPREĐENJE KVALITETE ŽIVOTA STANOVNIKA</t>
  </si>
  <si>
    <t>A101301 Pomoć za novorođenčad</t>
  </si>
  <si>
    <t>A101302 Božićno darivanje djece</t>
  </si>
  <si>
    <t>A101303 Sufinanciranje školske prehrane za osnovnoškolce</t>
  </si>
  <si>
    <t>A101304 Sufinanciranje kupnje zbirki zadataka i radnih bilježnica</t>
  </si>
  <si>
    <t>A101305 Nabava bilježnica i školskog pribora</t>
  </si>
  <si>
    <t>A101306 Isplata božićnice srednjoškolcima</t>
  </si>
  <si>
    <t>A101307 Studentske stipendije</t>
  </si>
  <si>
    <t>A101309 Stambeno zbrinjavanje mladih obitelji</t>
  </si>
  <si>
    <t>A101310 Sufinanciranje rušenja stambenih objekata</t>
  </si>
  <si>
    <t>PROGRAM 1014 PREDŠKOLSKI ODGOJ I OBRAZOVANJE</t>
  </si>
  <si>
    <t>A101401 Sufinanciranje smještaja djece u dječje vrtiće</t>
  </si>
  <si>
    <t>PROGRAM 1015 RAZVOJ PODUZETNIŠTVA</t>
  </si>
  <si>
    <t>A101501 Poticaji za otvaranje obrta i malog poduzetništva</t>
  </si>
  <si>
    <t>K100402 Izgradnja ograde na groblju u Sigecu</t>
  </si>
  <si>
    <t>A101207 Ostale naknade građanima i kućanstvima u naravi</t>
  </si>
  <si>
    <t>GLAVA 00101 PREDSTAVNIČKO I IZVRŠNO TIJELO OPĆINE</t>
  </si>
  <si>
    <t>K100302 Projektna dokumentacija</t>
  </si>
  <si>
    <t>Pomoć obiteljima i kućanstvima (stambeno zbrinjavanje i pomoć)</t>
  </si>
  <si>
    <t>Službena, radna i zaštitna odjeća i obuća</t>
  </si>
  <si>
    <t>PRORAČUN ZA 2022. GODINU</t>
  </si>
  <si>
    <t>Ostali nespomenuti prihodi ukop, kor. mrtv., gradnj. spom.</t>
  </si>
  <si>
    <t>IZVOR: 07 PRIHODI OD PRODAJE ILI ZAMJENE NEFINANCIJSKE IMOVINE</t>
  </si>
  <si>
    <t>Prihodi od prodaje neproizvedene dugotrane imovine</t>
  </si>
  <si>
    <t>Prihodi od prodaje materijalne imovine - prirodna bogatstva</t>
  </si>
  <si>
    <t>Nagrade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</si>
  <si>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</si>
  <si>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</si>
  <si>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</si>
  <si>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</si>
  <si>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Računala i računalna oprema    24221</t>
  </si>
  <si>
    <t xml:space="preserve">A101308 Sufinanciranje rada bibliobusa i gradske knjižnice </t>
  </si>
  <si>
    <t>A101311 Uskrsnica i božićnica za umirovljenike</t>
  </si>
  <si>
    <t>Funkcijska klasifikacija: 1090 Aktivnosti socijalne zaštite koje nisu dr.s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</si>
  <si>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</si>
  <si>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</si>
  <si>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</si>
  <si>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</si>
  <si>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</si>
  <si>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 xml:space="preserve">A101601 Subvencije u stočarstvu </t>
  </si>
  <si>
    <t>A101402 Redovna djelatnost PŠ Peteranec i Sigetec</t>
  </si>
  <si>
    <t>Funkcijska klasifikacija: 0912 Osnovno obrazovanje</t>
  </si>
  <si>
    <t>Pomoći dane u inozemstvo i unutar općeg proračuna</t>
  </si>
  <si>
    <t>Pomoći unutar općeg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</si>
  <si>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</si>
  <si>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</si>
  <si>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</si>
  <si>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</si>
  <si>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</si>
  <si>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</si>
  <si>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A100505 Održavanje javnih zelenih površina i groblja</t>
  </si>
  <si>
    <t>Funkcijska klasifikacija: 0660 Rashodi vezani uz stanovanje i komunalne pogodnosti koji nisu drugdje svrstani</t>
  </si>
  <si>
    <t>Postrojenje i oprema</t>
  </si>
  <si>
    <t>Dionice i udjeli u glavnici trgovačkih društva u javnom sektoru</t>
  </si>
  <si>
    <t>K101401 Izgradnja vrtića u Peterancu</t>
  </si>
  <si>
    <t>Zgrada vrtića</t>
  </si>
  <si>
    <t>Ostali nespomenuti građevinski objekti - stanice</t>
  </si>
  <si>
    <t>Premija osiguranja ostale imovine</t>
  </si>
  <si>
    <t>Premija osiguranja zaposlenih</t>
  </si>
  <si>
    <t>IZVOR 06 DONACIJA</t>
  </si>
  <si>
    <t xml:space="preserve">A100504 Održavanje građevina javne odvodnje oborinskih voda, malčiranje i orezivanje </t>
  </si>
  <si>
    <t>Ostale usluge tek.održ. - malčiranje i orezivanje</t>
  </si>
  <si>
    <t>Zgrade kulturnih institucija</t>
  </si>
  <si>
    <t>IZVOR: O6 DONACIJE</t>
  </si>
  <si>
    <t>Pihod od prodaje proizvoda i roba te pruženih usluga</t>
  </si>
  <si>
    <t>i prihodi od donacija</t>
  </si>
  <si>
    <t>IZVOR 07 PRIHODI OD PRODAJE ILI ZAMJENE NEFINANCIJSKE IMOVINE</t>
  </si>
  <si>
    <t>IZVOR 06 DONACIJE</t>
  </si>
  <si>
    <t>IZVOR 08 NAMJENSKI PRIMICI</t>
  </si>
  <si>
    <t xml:space="preserve">Ostale naknade iz proračuna u novcu                                                         </t>
  </si>
  <si>
    <t xml:space="preserve">Stipendije i školarine                                                                                      </t>
  </si>
  <si>
    <t xml:space="preserve">Članak 4. 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</si>
  <si>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</si>
  <si>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</si>
  <si>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</si>
  <si>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</si>
  <si>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</si>
  <si>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</si>
  <si>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</si>
  <si>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</si>
  <si>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Donacije od pravnih i fizičkih osoba izvan općeg proračuna i povrat donacija po protesnim jamstvima</t>
  </si>
  <si>
    <t>Upravne i administrative pristojbe</t>
  </si>
  <si>
    <t>PRORAČUN OPĆINE PETERANEC UKUPNO</t>
  </si>
  <si>
    <r>
      <rPr>
        <b/>
        <sz val="11"/>
        <rFont val="Calibri"/>
        <family val="2"/>
        <charset val="238"/>
        <scheme val="minor"/>
      </rPr>
      <t>VIŠAK</t>
    </r>
    <r>
      <rPr>
        <sz val="11"/>
        <color theme="1"/>
        <rFont val="Calibri"/>
        <family val="2"/>
        <scheme val="minor"/>
      </rPr>
      <t>/MANJAK IZ PRET.GODINA KOJI ĆE SE POKRITI/RASPOREDITI U BUDUĆEM RAZDOBLJU</t>
    </r>
  </si>
  <si>
    <t>BROJ RAČUNA</t>
  </si>
  <si>
    <t>OPIS</t>
  </si>
  <si>
    <t>PRORAČUN 2022.</t>
  </si>
  <si>
    <t xml:space="preserve">Ostali nespomenuti građevinski objekti - ograda groblje Sigetec         </t>
  </si>
  <si>
    <t>ZA 2022. GODINU I PROJEKCIJE ZA 2023. I 2024. GODINU</t>
  </si>
  <si>
    <t>Ostali nespomenuti rashodi poslovanja -kom. Doprinos</t>
  </si>
  <si>
    <t xml:space="preserve">Ostala nematerijalna proizvedena imovina                                                    </t>
  </si>
  <si>
    <t>A100510 Deratizacija i dezinsekcija</t>
  </si>
  <si>
    <t>A100511 Veterinarske usluge</t>
  </si>
  <si>
    <t>A100513 Gradnja grobnice - Općina Peteranec</t>
  </si>
  <si>
    <t>kako slijedi:</t>
  </si>
  <si>
    <t>IZMJENA</t>
  </si>
  <si>
    <t>NOVI PRORAČUN ZA 2022. GODINU</t>
  </si>
  <si>
    <t>Tablica 1.: Prihodi i rashodi prema ekonomskoj klasifikaciji mijenjanju se kako slijedi:</t>
  </si>
  <si>
    <t>financiranja mijenjaju se u A. Računu prihoda i rashoda i B. Računu financiranja, kako slijedi:</t>
  </si>
  <si>
    <t>A100106 Manifestacije u organizaciji Općine Peteranec</t>
  </si>
  <si>
    <t>A100105 Pokroviteljstvo</t>
  </si>
  <si>
    <t>A100107 Kupnja udjela u glavnici trgovačkih društva</t>
  </si>
  <si>
    <t>A100302 Zamjena stolarije u društvenom domu u  Komatnici i Sigecu</t>
  </si>
  <si>
    <t>K100306 Kulturni centar/društveni dom Peteranec</t>
  </si>
  <si>
    <t xml:space="preserve">K100307 Sportsko rekreativni kompleks Panonija </t>
  </si>
  <si>
    <t>K100308 Izgradnja dječjeg igrališta u Sigecu</t>
  </si>
  <si>
    <t>K100405 Izgradnja pješačke staze u Peterancu (do groblja)</t>
  </si>
  <si>
    <t>K100407 Izgradnja javne rasvjete - bic.-pješ. staza Peteranec-Koprivnica</t>
  </si>
  <si>
    <t>K100410 Asfaltiranje nerazvrstane ceste - F. Galovića Peteranec</t>
  </si>
  <si>
    <t>K100411 Uređenje parkirališta na mjesnom groblju u Peterancu</t>
  </si>
  <si>
    <t>K100412 Solarne pametne autobusne stanice/ pametne klupe</t>
  </si>
  <si>
    <t>A100516 Snimanje i evidencija grobnih mjesta - groblje Sigetec</t>
  </si>
  <si>
    <t>A100517 Izrada geod. elaborata - izmjene granica na groblju Peteranec</t>
  </si>
  <si>
    <t>A100507 Održavanje zelenih otoka</t>
  </si>
  <si>
    <t>A100508 Čišćenje deponija</t>
  </si>
  <si>
    <r>
      <t xml:space="preserve">                   </t>
    </r>
    <r>
      <rPr>
        <sz val="11"/>
        <color theme="1"/>
        <rFont val="Calibri"/>
        <family val="2"/>
        <charset val="238"/>
        <scheme val="minor"/>
      </rPr>
      <t xml:space="preserve">   Ove Izmjene i dopune  Proračuna stupaju na snagu prvog dana od dana objave u "Službenom glasniku Koprivničko-križevačke županije"</t>
    </r>
  </si>
  <si>
    <t>KLASA: 400-08/21-01/01</t>
  </si>
  <si>
    <t>NAZIV RAZDJELA I GLAVE, RAČUNA EKONOMSKE KLASIFIKACIJE                                                                          TE IZVOR FINANCIRANJA</t>
  </si>
  <si>
    <t>Kazne, penali i naknade štete</t>
  </si>
  <si>
    <t>Naknada ze štete uzrokovane prirodnim katastrofama</t>
  </si>
  <si>
    <t xml:space="preserve">Ostali rashodi </t>
  </si>
  <si>
    <t>Ulaganje u računalne programe</t>
  </si>
  <si>
    <t>Nematerijalna proizvedena imovine</t>
  </si>
  <si>
    <t>Ostale naknade šteta pravnim i fizičkim osobama</t>
  </si>
  <si>
    <t>A100512 Sufinanciranje mikročipiranja, kastracije i sterilizacije pasa</t>
  </si>
  <si>
    <t>K100309 Opremanje dječjeg igrališta u Sigecu</t>
  </si>
  <si>
    <t>K100413 Povećanje sigurnosti cestovnog prometa</t>
  </si>
  <si>
    <t>IZMJENE I DOPUNE PRORAČUNA OPĆINE PETERANEC</t>
  </si>
  <si>
    <t xml:space="preserve">Prihodi i rashodi te primici i izdaci po ekonomskoj klasifikaciji utvrđeni  u računu  A. Računu prihoda i rashoda i B. Računu </t>
  </si>
  <si>
    <t>korisnicima i programima u Posebnom dijelu Izmjena i dopuna Proračuna kako slijedi</t>
  </si>
  <si>
    <t xml:space="preserve">                       Tablica 1.: Rashodi i izdaci Proračuna po organizacijskoj klasifikaciji mijenjaju  se kako slijedi:</t>
  </si>
  <si>
    <t>Tablica 2: Rashodi i izdaci Proračuna po programskoj klasifikaciji mijenjaju se kako slijedi:</t>
  </si>
  <si>
    <t>Nematerijalna proizvedene imovina</t>
  </si>
  <si>
    <t>K100409Projektna dokumentacija za  izgradnju prometnice od Peteranca do Herešina</t>
  </si>
  <si>
    <t xml:space="preserve">                      U Proračunu Općine Peteranec za 2022. godinu i projekcijama za 2023. i 2024. godinu ("Službeni glasnik Koprivničko-križevačke županije" </t>
  </si>
  <si>
    <t xml:space="preserve">Naknada za ostale koncesije </t>
  </si>
  <si>
    <t>Ostali materijal za poslove redovnog poslovanja</t>
  </si>
  <si>
    <t>K10501 Nabava komunalne opreme</t>
  </si>
  <si>
    <t>K10502 Nabava spremnika za razdvajanje otpada za domaćinstva</t>
  </si>
  <si>
    <t>K100901 Kapitalna donacija sportskim klubovima i društvima</t>
  </si>
  <si>
    <t>Tekuće pomoći iz državnog proračuna</t>
  </si>
  <si>
    <t>SVEKUPNO PRIHODI I PRIMICI</t>
  </si>
  <si>
    <t xml:space="preserve">K100401 Asfaltiranje i sanacija nerazvrstanih cesta </t>
  </si>
  <si>
    <t>&lt;</t>
  </si>
  <si>
    <t xml:space="preserve">                    Na temelju članka 39. Zakona o proračunu ("Narodne novine" broj 144/21) i članka 31. Statuta Općine Peteranec ("Službeni  </t>
  </si>
  <si>
    <t>URBROJ: 2137-12-02-22-4</t>
  </si>
  <si>
    <t>U članku 3. brojka se provode izmjene i dopune rashoda i izdataka po nositeljima,</t>
  </si>
  <si>
    <t>Prihodi od upravnih i administrativnih pristojbi,</t>
  </si>
  <si>
    <t>glasnik Koprivničko-križevačke županije" broj 6/13., 4/18., 4/20. i 4/21), Općinsko vijeće Općine Peteranec na 21. sjednici održanoj 30. prosinca 2022., donosi</t>
  </si>
  <si>
    <t xml:space="preserve"> broj 31/21., 21/22. i 37/22) (u daljnjem tekstu: Proračun) u članku 1. mijenjaju se A. Račun prihoda i rashoda, B. Račun financiranja i C. Višak manjak prihoda i primitaka</t>
  </si>
  <si>
    <t>Peteranec, 30. prosinca 2022.</t>
  </si>
  <si>
    <t>Ivana Dombaj Čižmak, v.r.</t>
  </si>
  <si>
    <t xml:space="preserve">           PREDSJEDNICA: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</si>
</sst>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&quot;kn&quot;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97" fillId="0" borderId="0" applyFont="0" applyFill="0" applyBorder="0" applyAlignment="0" applyProtection="0"/>
  </cellStyleXfs>
  <cellXfs count="524">
    <xf numFmtId="0" fontId="0" fillId="0" borderId="0" xfId="0"/>
    <xf numFmtId="0" fontId="71" fillId="0" borderId="1" xfId="0" applyFont="1" applyBorder="1" applyAlignment="1">
      <alignment horizontal="center" wrapText="1"/>
    </xf>
    <xf numFmtId="0" fontId="7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1" fillId="0" borderId="1" xfId="0" applyFont="1" applyBorder="1"/>
    <xf numFmtId="4" fontId="71" fillId="0" borderId="1" xfId="0" applyNumberFormat="1" applyFont="1" applyBorder="1"/>
    <xf numFmtId="0" fontId="0" fillId="0" borderId="1" xfId="0" applyBorder="1"/>
    <xf numFmtId="4" fontId="71" fillId="0" borderId="0" xfId="0" applyNumberFormat="1" applyFont="1"/>
    <xf numFmtId="4" fontId="0" fillId="0" borderId="0" xfId="0" applyNumberFormat="1"/>
    <xf numFmtId="0" fontId="71" fillId="0" borderId="1" xfId="0" applyFont="1" applyBorder="1" applyAlignment="1">
      <alignment horizontal="center"/>
    </xf>
    <xf numFmtId="0" fontId="71" fillId="0" borderId="1" xfId="0" applyFont="1" applyBorder="1" applyAlignment="1">
      <alignment horizontal="left"/>
    </xf>
    <xf numFmtId="4" fontId="71" fillId="0" borderId="1" xfId="0" applyNumberFormat="1" applyFont="1" applyBorder="1" applyAlignment="1">
      <alignment horizontal="right"/>
    </xf>
    <xf numFmtId="0" fontId="71" fillId="0" borderId="0" xfId="0" applyFont="1" applyAlignment="1">
      <alignment horizontal="right"/>
    </xf>
    <xf numFmtId="0" fontId="71" fillId="0" borderId="0" xfId="0" applyFont="1"/>
    <xf numFmtId="4" fontId="71" fillId="0" borderId="0" xfId="0" applyNumberFormat="1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/>
    <xf numFmtId="0" fontId="74" fillId="0" borderId="0" xfId="0" applyFont="1"/>
    <xf numFmtId="0" fontId="73" fillId="0" borderId="0" xfId="0" applyFont="1"/>
    <xf numFmtId="0" fontId="67" fillId="0" borderId="0" xfId="0" applyFont="1"/>
    <xf numFmtId="0" fontId="66" fillId="0" borderId="0" xfId="0" applyFont="1"/>
    <xf numFmtId="0" fontId="65" fillId="0" borderId="0" xfId="0" applyFont="1"/>
    <xf numFmtId="0" fontId="64" fillId="0" borderId="0" xfId="0" applyFont="1"/>
    <xf numFmtId="49" fontId="71" fillId="0" borderId="1" xfId="0" applyNumberFormat="1" applyFont="1" applyBorder="1"/>
    <xf numFmtId="0" fontId="76" fillId="0" borderId="0" xfId="0" applyFont="1"/>
    <xf numFmtId="0" fontId="71" fillId="0" borderId="0" xfId="0" applyFont="1" applyAlignment="1">
      <alignment horizontal="center"/>
    </xf>
    <xf numFmtId="0" fontId="63" fillId="0" borderId="1" xfId="0" applyFont="1" applyBorder="1"/>
    <xf numFmtId="0" fontId="63" fillId="0" borderId="4" xfId="0" applyFont="1" applyBorder="1"/>
    <xf numFmtId="0" fontId="61" fillId="0" borderId="4" xfId="0" applyFont="1" applyBorder="1"/>
    <xf numFmtId="0" fontId="71" fillId="0" borderId="2" xfId="0" applyFont="1" applyBorder="1"/>
    <xf numFmtId="0" fontId="71" fillId="0" borderId="4" xfId="0" applyFont="1" applyBorder="1"/>
    <xf numFmtId="0" fontId="62" fillId="0" borderId="6" xfId="0" applyFont="1" applyBorder="1"/>
    <xf numFmtId="0" fontId="69" fillId="0" borderId="5" xfId="0" applyFont="1" applyBorder="1"/>
    <xf numFmtId="0" fontId="69" fillId="0" borderId="7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60" fillId="0" borderId="1" xfId="0" applyFont="1" applyBorder="1"/>
    <xf numFmtId="4" fontId="60" fillId="0" borderId="1" xfId="0" applyNumberFormat="1" applyFont="1" applyBorder="1"/>
    <xf numFmtId="0" fontId="71" fillId="0" borderId="0" xfId="0" applyFont="1" applyAlignment="1">
      <alignment horizontal="center" vertical="center" wrapText="1"/>
    </xf>
    <xf numFmtId="4" fontId="60" fillId="0" borderId="0" xfId="0" applyNumberFormat="1" applyFont="1"/>
    <xf numFmtId="4" fontId="65" fillId="0" borderId="0" xfId="0" applyNumberFormat="1" applyFont="1"/>
    <xf numFmtId="4" fontId="69" fillId="0" borderId="0" xfId="0" applyNumberFormat="1" applyFont="1"/>
    <xf numFmtId="4" fontId="68" fillId="0" borderId="0" xfId="0" applyNumberFormat="1" applyFont="1"/>
    <xf numFmtId="4" fontId="70" fillId="0" borderId="0" xfId="0" applyNumberFormat="1" applyFont="1"/>
    <xf numFmtId="4" fontId="63" fillId="0" borderId="0" xfId="0" applyNumberFormat="1" applyFont="1"/>
    <xf numFmtId="4" fontId="63" fillId="0" borderId="0" xfId="0" applyNumberFormat="1" applyFont="1" applyAlignment="1">
      <alignment horizontal="right" vertical="center" wrapText="1"/>
    </xf>
    <xf numFmtId="4" fontId="71" fillId="0" borderId="2" xfId="0" applyNumberFormat="1" applyFont="1" applyBorder="1"/>
    <xf numFmtId="4" fontId="69" fillId="0" borderId="6" xfId="0" applyNumberFormat="1" applyFont="1" applyBorder="1"/>
    <xf numFmtId="4" fontId="60" fillId="0" borderId="2" xfId="0" applyNumberFormat="1" applyFont="1" applyBorder="1"/>
    <xf numFmtId="4" fontId="60" fillId="0" borderId="3" xfId="0" applyNumberFormat="1" applyFont="1" applyBorder="1"/>
    <xf numFmtId="0" fontId="0" fillId="0" borderId="0" xfId="0" applyAlignment="1">
      <alignment horizontal="left"/>
    </xf>
    <xf numFmtId="0" fontId="57" fillId="0" borderId="1" xfId="0" applyFont="1" applyBorder="1"/>
    <xf numFmtId="4" fontId="57" fillId="0" borderId="1" xfId="0" applyNumberFormat="1" applyFont="1" applyBorder="1"/>
    <xf numFmtId="4" fontId="57" fillId="0" borderId="2" xfId="0" applyNumberFormat="1" applyFont="1" applyBorder="1"/>
    <xf numFmtId="0" fontId="56" fillId="0" borderId="1" xfId="0" applyFont="1" applyBorder="1"/>
    <xf numFmtId="4" fontId="56" fillId="0" borderId="2" xfId="0" applyNumberFormat="1" applyFont="1" applyBorder="1"/>
    <xf numFmtId="4" fontId="55" fillId="0" borderId="1" xfId="0" applyNumberFormat="1" applyFont="1" applyBorder="1"/>
    <xf numFmtId="4" fontId="55" fillId="0" borderId="0" xfId="0" applyNumberFormat="1" applyFont="1"/>
    <xf numFmtId="4" fontId="55" fillId="0" borderId="1" xfId="0" applyNumberFormat="1" applyFont="1" applyBorder="1" applyAlignment="1">
      <alignment horizontal="right"/>
    </xf>
    <xf numFmtId="0" fontId="54" fillId="0" borderId="4" xfId="0" applyFont="1" applyBorder="1"/>
    <xf numFmtId="0" fontId="60" fillId="0" borderId="0" xfId="0" applyFont="1"/>
    <xf numFmtId="4" fontId="73" fillId="0" borderId="1" xfId="0" applyNumberFormat="1" applyFont="1" applyBorder="1"/>
    <xf numFmtId="4" fontId="74" fillId="0" borderId="1" xfId="0" applyNumberFormat="1" applyFont="1" applyBorder="1"/>
    <xf numFmtId="4" fontId="73" fillId="0" borderId="2" xfId="0" applyNumberFormat="1" applyFont="1" applyBorder="1"/>
    <xf numFmtId="4" fontId="74" fillId="0" borderId="2" xfId="0" applyNumberFormat="1" applyFont="1" applyBorder="1"/>
    <xf numFmtId="0" fontId="73" fillId="0" borderId="1" xfId="0" applyFont="1" applyBorder="1"/>
    <xf numFmtId="0" fontId="73" fillId="0" borderId="2" xfId="0" applyFont="1" applyBorder="1"/>
    <xf numFmtId="0" fontId="73" fillId="0" borderId="4" xfId="0" applyFont="1" applyBorder="1"/>
    <xf numFmtId="0" fontId="52" fillId="0" borderId="1" xfId="0" applyFont="1" applyBorder="1"/>
    <xf numFmtId="0" fontId="51" fillId="0" borderId="1" xfId="0" applyFont="1" applyBorder="1"/>
    <xf numFmtId="0" fontId="59" fillId="0" borderId="0" xfId="0" applyFont="1"/>
    <xf numFmtId="4" fontId="50" fillId="0" borderId="0" xfId="0" applyNumberFormat="1" applyFont="1"/>
    <xf numFmtId="0" fontId="7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48" fillId="0" borderId="2" xfId="0" applyFont="1" applyBorder="1"/>
    <xf numFmtId="0" fontId="48" fillId="0" borderId="1" xfId="0" applyFont="1" applyBorder="1"/>
    <xf numFmtId="0" fontId="49" fillId="0" borderId="2" xfId="0" applyFont="1" applyBorder="1" applyAlignment="1">
      <alignment wrapText="1"/>
    </xf>
    <xf numFmtId="0" fontId="60" fillId="0" borderId="4" xfId="0" applyFont="1" applyBorder="1"/>
    <xf numFmtId="0" fontId="47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3" fillId="0" borderId="0" xfId="0" applyFont="1"/>
    <xf numFmtId="4" fontId="58" fillId="0" borderId="2" xfId="0" applyNumberFormat="1" applyFont="1" applyBorder="1"/>
    <xf numFmtId="0" fontId="0" fillId="0" borderId="2" xfId="0" applyBorder="1" applyAlignment="1">
      <alignment horizontal="center"/>
    </xf>
    <xf numFmtId="0" fontId="71" fillId="0" borderId="2" xfId="0" applyFont="1" applyBorder="1" applyAlignment="1">
      <alignment horizontal="left"/>
    </xf>
    <xf numFmtId="4" fontId="0" fillId="0" borderId="1" xfId="0" applyNumberFormat="1" applyBorder="1" applyAlignment="1">
      <alignment horizontal="center"/>
    </xf>
    <xf numFmtId="0" fontId="47" fillId="0" borderId="2" xfId="0" applyFont="1" applyBorder="1"/>
    <xf numFmtId="0" fontId="42" fillId="0" borderId="1" xfId="0" applyFont="1" applyBorder="1"/>
    <xf numFmtId="4" fontId="42" fillId="0" borderId="2" xfId="0" applyNumberFormat="1" applyFont="1" applyBorder="1"/>
    <xf numFmtId="0" fontId="46" fillId="0" borderId="2" xfId="0" applyFont="1" applyBorder="1"/>
    <xf numFmtId="0" fontId="0" fillId="0" borderId="4" xfId="0" applyBorder="1"/>
    <xf numFmtId="0" fontId="56" fillId="0" borderId="4" xfId="0" applyFont="1" applyBorder="1"/>
    <xf numFmtId="0" fontId="57" fillId="0" borderId="2" xfId="0" applyFont="1" applyBorder="1"/>
    <xf numFmtId="0" fontId="42" fillId="0" borderId="2" xfId="0" applyFont="1" applyBorder="1"/>
    <xf numFmtId="0" fontId="42" fillId="0" borderId="4" xfId="0" applyFont="1" applyBorder="1"/>
    <xf numFmtId="0" fontId="71" fillId="0" borderId="4" xfId="0" applyFont="1" applyBorder="1" applyAlignment="1">
      <alignment wrapText="1"/>
    </xf>
    <xf numFmtId="0" fontId="60" fillId="0" borderId="2" xfId="0" applyFont="1" applyBorder="1"/>
    <xf numFmtId="0" fontId="57" fillId="0" borderId="4" xfId="0" applyFont="1" applyBorder="1"/>
    <xf numFmtId="0" fontId="59" fillId="0" borderId="2" xfId="0" applyFont="1" applyBorder="1"/>
    <xf numFmtId="0" fontId="41" fillId="0" borderId="2" xfId="0" applyFont="1" applyBorder="1"/>
    <xf numFmtId="0" fontId="71" fillId="0" borderId="2" xfId="0" applyFont="1" applyBorder="1" applyAlignment="1">
      <alignment wrapText="1"/>
    </xf>
    <xf numFmtId="0" fontId="71" fillId="0" borderId="4" xfId="0" applyFont="1" applyBorder="1" applyAlignment="1">
      <alignment horizontal="left"/>
    </xf>
    <xf numFmtId="0" fontId="60" fillId="5" borderId="1" xfId="0" applyFont="1" applyFill="1" applyBorder="1"/>
    <xf numFmtId="0" fontId="71" fillId="5" borderId="1" xfId="0" applyFont="1" applyFill="1" applyBorder="1"/>
    <xf numFmtId="0" fontId="71" fillId="5" borderId="4" xfId="0" applyFont="1" applyFill="1" applyBorder="1"/>
    <xf numFmtId="0" fontId="74" fillId="5" borderId="2" xfId="0" applyFont="1" applyFill="1" applyBorder="1"/>
    <xf numFmtId="0" fontId="71" fillId="6" borderId="1" xfId="0" applyFont="1" applyFill="1" applyBorder="1"/>
    <xf numFmtId="4" fontId="71" fillId="6" borderId="1" xfId="0" applyNumberFormat="1" applyFont="1" applyFill="1" applyBorder="1"/>
    <xf numFmtId="0" fontId="71" fillId="3" borderId="1" xfId="0" applyFont="1" applyFill="1" applyBorder="1"/>
    <xf numFmtId="49" fontId="71" fillId="3" borderId="1" xfId="0" applyNumberFormat="1" applyFont="1" applyFill="1" applyBorder="1"/>
    <xf numFmtId="0" fontId="71" fillId="3" borderId="2" xfId="0" applyFont="1" applyFill="1" applyBorder="1"/>
    <xf numFmtId="0" fontId="61" fillId="3" borderId="4" xfId="0" applyFont="1" applyFill="1" applyBorder="1"/>
    <xf numFmtId="0" fontId="71" fillId="7" borderId="1" xfId="0" applyFont="1" applyFill="1" applyBorder="1"/>
    <xf numFmtId="4" fontId="74" fillId="7" borderId="1" xfId="0" applyNumberFormat="1" applyFont="1" applyFill="1" applyBorder="1"/>
    <xf numFmtId="4" fontId="74" fillId="5" borderId="1" xfId="0" applyNumberFormat="1" applyFont="1" applyFill="1" applyBorder="1"/>
    <xf numFmtId="0" fontId="60" fillId="6" borderId="1" xfId="0" applyFont="1" applyFill="1" applyBorder="1"/>
    <xf numFmtId="0" fontId="71" fillId="6" borderId="2" xfId="0" applyFont="1" applyFill="1" applyBorder="1" applyAlignment="1">
      <alignment horizontal="left"/>
    </xf>
    <xf numFmtId="0" fontId="71" fillId="6" borderId="4" xfId="0" applyFont="1" applyFill="1" applyBorder="1" applyAlignment="1">
      <alignment horizontal="left"/>
    </xf>
    <xf numFmtId="0" fontId="40" fillId="0" borderId="2" xfId="0" applyFont="1" applyBorder="1"/>
    <xf numFmtId="0" fontId="60" fillId="4" borderId="1" xfId="0" applyFont="1" applyFill="1" applyBorder="1"/>
    <xf numFmtId="0" fontId="71" fillId="4" borderId="2" xfId="0" applyFont="1" applyFill="1" applyBorder="1" applyAlignment="1">
      <alignment horizontal="left"/>
    </xf>
    <xf numFmtId="0" fontId="71" fillId="4" borderId="4" xfId="0" applyFont="1" applyFill="1" applyBorder="1" applyAlignment="1">
      <alignment horizontal="left"/>
    </xf>
    <xf numFmtId="0" fontId="71" fillId="4" borderId="1" xfId="0" applyFont="1" applyFill="1" applyBorder="1"/>
    <xf numFmtId="0" fontId="0" fillId="4" borderId="4" xfId="0" applyFill="1" applyBorder="1"/>
    <xf numFmtId="4" fontId="71" fillId="4" borderId="2" xfId="0" applyNumberFormat="1" applyFont="1" applyFill="1" applyBorder="1"/>
    <xf numFmtId="0" fontId="71" fillId="4" borderId="4" xfId="0" applyFont="1" applyFill="1" applyBorder="1"/>
    <xf numFmtId="0" fontId="71" fillId="8" borderId="1" xfId="0" applyFont="1" applyFill="1" applyBorder="1"/>
    <xf numFmtId="0" fontId="74" fillId="0" borderId="1" xfId="0" applyFont="1" applyBorder="1"/>
    <xf numFmtId="0" fontId="74" fillId="0" borderId="2" xfId="0" applyFont="1" applyBorder="1"/>
    <xf numFmtId="0" fontId="74" fillId="0" borderId="4" xfId="0" applyFont="1" applyBorder="1"/>
    <xf numFmtId="0" fontId="74" fillId="5" borderId="1" xfId="0" applyFont="1" applyFill="1" applyBorder="1"/>
    <xf numFmtId="0" fontId="74" fillId="5" borderId="4" xfId="0" applyFont="1" applyFill="1" applyBorder="1"/>
    <xf numFmtId="0" fontId="63" fillId="0" borderId="4" xfId="0" applyFont="1" applyBorder="1" applyAlignment="1">
      <alignment horizontal="right"/>
    </xf>
    <xf numFmtId="4" fontId="74" fillId="0" borderId="0" xfId="0" applyNumberFormat="1" applyFont="1"/>
    <xf numFmtId="0" fontId="74" fillId="7" borderId="1" xfId="0" applyFont="1" applyFill="1" applyBorder="1"/>
    <xf numFmtId="0" fontId="74" fillId="7" borderId="2" xfId="0" applyFont="1" applyFill="1" applyBorder="1"/>
    <xf numFmtId="0" fontId="74" fillId="7" borderId="4" xfId="0" applyFont="1" applyFill="1" applyBorder="1"/>
    <xf numFmtId="49" fontId="75" fillId="7" borderId="1" xfId="0" applyNumberFormat="1" applyFont="1" applyFill="1" applyBorder="1"/>
    <xf numFmtId="49" fontId="71" fillId="7" borderId="2" xfId="0" applyNumberFormat="1" applyFont="1" applyFill="1" applyBorder="1"/>
    <xf numFmtId="0" fontId="75" fillId="7" borderId="4" xfId="0" applyFont="1" applyFill="1" applyBorder="1"/>
    <xf numFmtId="0" fontId="78" fillId="0" borderId="4" xfId="0" applyFont="1" applyBorder="1" applyAlignment="1">
      <alignment wrapText="1"/>
    </xf>
    <xf numFmtId="0" fontId="39" fillId="0" borderId="2" xfId="0" applyFont="1" applyBorder="1"/>
    <xf numFmtId="0" fontId="60" fillId="7" borderId="1" xfId="0" applyFont="1" applyFill="1" applyBorder="1"/>
    <xf numFmtId="0" fontId="57" fillId="7" borderId="1" xfId="0" applyFont="1" applyFill="1" applyBorder="1"/>
    <xf numFmtId="0" fontId="57" fillId="7" borderId="4" xfId="0" applyFont="1" applyFill="1" applyBorder="1"/>
    <xf numFmtId="0" fontId="79" fillId="0" borderId="0" xfId="0" applyFont="1"/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4" fontId="79" fillId="0" borderId="0" xfId="0" applyNumberFormat="1" applyFont="1"/>
    <xf numFmtId="0" fontId="81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/>
    </xf>
    <xf numFmtId="4" fontId="81" fillId="0" borderId="1" xfId="0" applyNumberFormat="1" applyFont="1" applyBorder="1"/>
    <xf numFmtId="4" fontId="79" fillId="0" borderId="1" xfId="0" applyNumberFormat="1" applyFont="1" applyBorder="1"/>
    <xf numFmtId="4" fontId="81" fillId="0" borderId="0" xfId="0" applyNumberFormat="1" applyFont="1"/>
    <xf numFmtId="0" fontId="79" fillId="0" borderId="5" xfId="0" applyFont="1" applyBorder="1" applyAlignment="1">
      <alignment horizontal="center"/>
    </xf>
    <xf numFmtId="4" fontId="81" fillId="3" borderId="1" xfId="0" applyNumberFormat="1" applyFont="1" applyFill="1" applyBorder="1"/>
    <xf numFmtId="4" fontId="79" fillId="0" borderId="4" xfId="0" applyNumberFormat="1" applyFont="1" applyBorder="1"/>
    <xf numFmtId="4" fontId="81" fillId="5" borderId="1" xfId="0" applyNumberFormat="1" applyFont="1" applyFill="1" applyBorder="1"/>
    <xf numFmtId="4" fontId="81" fillId="6" borderId="1" xfId="0" applyNumberFormat="1" applyFont="1" applyFill="1" applyBorder="1"/>
    <xf numFmtId="4" fontId="81" fillId="4" borderId="1" xfId="0" applyNumberFormat="1" applyFont="1" applyFill="1" applyBorder="1"/>
    <xf numFmtId="4" fontId="81" fillId="8" borderId="1" xfId="0" applyNumberFormat="1" applyFont="1" applyFill="1" applyBorder="1"/>
    <xf numFmtId="4" fontId="79" fillId="0" borderId="5" xfId="0" applyNumberFormat="1" applyFont="1" applyBorder="1"/>
    <xf numFmtId="4" fontId="81" fillId="7" borderId="1" xfId="0" applyNumberFormat="1" applyFont="1" applyFill="1" applyBorder="1"/>
    <xf numFmtId="0" fontId="81" fillId="0" borderId="0" xfId="0" applyFont="1"/>
    <xf numFmtId="4" fontId="79" fillId="0" borderId="8" xfId="0" applyNumberFormat="1" applyFont="1" applyBorder="1"/>
    <xf numFmtId="0" fontId="71" fillId="9" borderId="1" xfId="0" applyFont="1" applyFill="1" applyBorder="1"/>
    <xf numFmtId="4" fontId="81" fillId="9" borderId="1" xfId="0" applyNumberFormat="1" applyFont="1" applyFill="1" applyBorder="1"/>
    <xf numFmtId="4" fontId="81" fillId="10" borderId="1" xfId="0" applyNumberFormat="1" applyFont="1" applyFill="1" applyBorder="1"/>
    <xf numFmtId="4" fontId="74" fillId="6" borderId="1" xfId="0" applyNumberFormat="1" applyFont="1" applyFill="1" applyBorder="1"/>
    <xf numFmtId="4" fontId="74" fillId="4" borderId="1" xfId="0" applyNumberFormat="1" applyFont="1" applyFill="1" applyBorder="1"/>
    <xf numFmtId="0" fontId="71" fillId="10" borderId="1" xfId="0" applyFont="1" applyFill="1" applyBorder="1"/>
    <xf numFmtId="0" fontId="78" fillId="0" borderId="4" xfId="0" applyFont="1" applyBorder="1"/>
    <xf numFmtId="0" fontId="82" fillId="0" borderId="4" xfId="0" applyFont="1" applyBorder="1" applyAlignment="1">
      <alignment wrapText="1"/>
    </xf>
    <xf numFmtId="0" fontId="83" fillId="0" borderId="4" xfId="0" applyFont="1" applyBorder="1"/>
    <xf numFmtId="4" fontId="73" fillId="0" borderId="1" xfId="0" applyNumberFormat="1" applyFont="1" applyBorder="1" applyAlignment="1">
      <alignment horizontal="right" wrapText="1"/>
    </xf>
    <xf numFmtId="0" fontId="38" fillId="0" borderId="1" xfId="0" applyFont="1" applyBorder="1"/>
    <xf numFmtId="0" fontId="74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4" fontId="74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53" fillId="0" borderId="1" xfId="0" applyNumberFormat="1" applyFont="1" applyBorder="1"/>
    <xf numFmtId="0" fontId="45" fillId="0" borderId="1" xfId="0" applyFont="1" applyBorder="1"/>
    <xf numFmtId="0" fontId="37" fillId="0" borderId="2" xfId="0" applyFont="1" applyBorder="1"/>
    <xf numFmtId="0" fontId="71" fillId="4" borderId="2" xfId="0" applyFont="1" applyFill="1" applyBorder="1"/>
    <xf numFmtId="0" fontId="71" fillId="7" borderId="2" xfId="0" applyFont="1" applyFill="1" applyBorder="1"/>
    <xf numFmtId="0" fontId="38" fillId="0" borderId="2" xfId="0" applyFont="1" applyBorder="1"/>
    <xf numFmtId="0" fontId="0" fillId="0" borderId="7" xfId="0" applyBorder="1"/>
    <xf numFmtId="0" fontId="74" fillId="0" borderId="2" xfId="0" applyFont="1" applyBorder="1" applyAlignment="1">
      <alignment horizontal="left"/>
    </xf>
    <xf numFmtId="0" fontId="74" fillId="0" borderId="4" xfId="0" applyFont="1" applyBorder="1" applyAlignment="1">
      <alignment horizontal="left"/>
    </xf>
    <xf numFmtId="49" fontId="75" fillId="0" borderId="1" xfId="0" applyNumberFormat="1" applyFont="1" applyBorder="1"/>
    <xf numFmtId="0" fontId="75" fillId="0" borderId="4" xfId="0" applyFont="1" applyBorder="1"/>
    <xf numFmtId="0" fontId="36" fillId="0" borderId="2" xfId="0" applyFont="1" applyBorder="1"/>
    <xf numFmtId="0" fontId="74" fillId="6" borderId="1" xfId="0" applyFont="1" applyFill="1" applyBorder="1"/>
    <xf numFmtId="0" fontId="74" fillId="6" borderId="2" xfId="0" applyFont="1" applyFill="1" applyBorder="1"/>
    <xf numFmtId="0" fontId="74" fillId="6" borderId="4" xfId="0" applyFont="1" applyFill="1" applyBorder="1"/>
    <xf numFmtId="0" fontId="71" fillId="2" borderId="1" xfId="0" applyFont="1" applyFill="1" applyBorder="1"/>
    <xf numFmtId="4" fontId="81" fillId="2" borderId="1" xfId="0" applyNumberFormat="1" applyFont="1" applyFill="1" applyBorder="1"/>
    <xf numFmtId="0" fontId="71" fillId="11" borderId="1" xfId="0" applyFont="1" applyFill="1" applyBorder="1"/>
    <xf numFmtId="4" fontId="81" fillId="11" borderId="1" xfId="0" applyNumberFormat="1" applyFont="1" applyFill="1" applyBorder="1"/>
    <xf numFmtId="0" fontId="74" fillId="8" borderId="1" xfId="0" applyFont="1" applyFill="1" applyBorder="1"/>
    <xf numFmtId="0" fontId="74" fillId="8" borderId="2" xfId="0" applyFont="1" applyFill="1" applyBorder="1"/>
    <xf numFmtId="0" fontId="74" fillId="8" borderId="4" xfId="0" applyFont="1" applyFill="1" applyBorder="1"/>
    <xf numFmtId="0" fontId="74" fillId="3" borderId="1" xfId="0" applyFont="1" applyFill="1" applyBorder="1"/>
    <xf numFmtId="0" fontId="74" fillId="3" borderId="2" xfId="0" applyFont="1" applyFill="1" applyBorder="1"/>
    <xf numFmtId="0" fontId="74" fillId="3" borderId="4" xfId="0" applyFont="1" applyFill="1" applyBorder="1"/>
    <xf numFmtId="4" fontId="74" fillId="3" borderId="1" xfId="0" applyNumberFormat="1" applyFont="1" applyFill="1" applyBorder="1"/>
    <xf numFmtId="4" fontId="74" fillId="11" borderId="1" xfId="0" applyNumberFormat="1" applyFont="1" applyFill="1" applyBorder="1"/>
    <xf numFmtId="4" fontId="74" fillId="11" borderId="2" xfId="0" applyNumberFormat="1" applyFont="1" applyFill="1" applyBorder="1"/>
    <xf numFmtId="0" fontId="71" fillId="11" borderId="2" xfId="0" applyFont="1" applyFill="1" applyBorder="1"/>
    <xf numFmtId="0" fontId="71" fillId="11" borderId="4" xfId="0" applyFont="1" applyFill="1" applyBorder="1"/>
    <xf numFmtId="0" fontId="71" fillId="2" borderId="2" xfId="0" applyFont="1" applyFill="1" applyBorder="1"/>
    <xf numFmtId="0" fontId="71" fillId="2" borderId="4" xfId="0" applyFont="1" applyFill="1" applyBorder="1"/>
    <xf numFmtId="4" fontId="36" fillId="0" borderId="0" xfId="0" applyNumberFormat="1" applyFont="1"/>
    <xf numFmtId="0" fontId="35" fillId="0" borderId="2" xfId="0" applyFont="1" applyBorder="1"/>
    <xf numFmtId="0" fontId="74" fillId="12" borderId="1" xfId="0" applyFont="1" applyFill="1" applyBorder="1"/>
    <xf numFmtId="0" fontId="74" fillId="12" borderId="2" xfId="0" applyFont="1" applyFill="1" applyBorder="1"/>
    <xf numFmtId="0" fontId="74" fillId="12" borderId="4" xfId="0" applyFont="1" applyFill="1" applyBorder="1"/>
    <xf numFmtId="4" fontId="81" fillId="12" borderId="1" xfId="0" applyNumberFormat="1" applyFont="1" applyFill="1" applyBorder="1"/>
    <xf numFmtId="0" fontId="71" fillId="12" borderId="1" xfId="0" applyFont="1" applyFill="1" applyBorder="1"/>
    <xf numFmtId="0" fontId="74" fillId="13" borderId="1" xfId="0" applyFont="1" applyFill="1" applyBorder="1"/>
    <xf numFmtId="0" fontId="74" fillId="13" borderId="2" xfId="0" applyFont="1" applyFill="1" applyBorder="1"/>
    <xf numFmtId="0" fontId="74" fillId="13" borderId="4" xfId="0" applyFont="1" applyFill="1" applyBorder="1"/>
    <xf numFmtId="4" fontId="81" fillId="13" borderId="1" xfId="0" applyNumberFormat="1" applyFont="1" applyFill="1" applyBorder="1"/>
    <xf numFmtId="0" fontId="60" fillId="13" borderId="1" xfId="0" applyFont="1" applyFill="1" applyBorder="1"/>
    <xf numFmtId="4" fontId="71" fillId="13" borderId="2" xfId="0" applyNumberFormat="1" applyFont="1" applyFill="1" applyBorder="1"/>
    <xf numFmtId="0" fontId="35" fillId="0" borderId="1" xfId="0" applyFont="1" applyBorder="1"/>
    <xf numFmtId="0" fontId="71" fillId="0" borderId="0" xfId="0" applyFont="1" applyAlignment="1">
      <alignment horizontal="left"/>
    </xf>
    <xf numFmtId="0" fontId="71" fillId="8" borderId="2" xfId="0" applyFont="1" applyFill="1" applyBorder="1"/>
    <xf numFmtId="0" fontId="71" fillId="8" borderId="4" xfId="0" applyFont="1" applyFill="1" applyBorder="1"/>
    <xf numFmtId="0" fontId="71" fillId="14" borderId="1" xfId="0" applyFont="1" applyFill="1" applyBorder="1"/>
    <xf numFmtId="0" fontId="71" fillId="14" borderId="2" xfId="0" applyFont="1" applyFill="1" applyBorder="1"/>
    <xf numFmtId="0" fontId="71" fillId="14" borderId="4" xfId="0" applyFont="1" applyFill="1" applyBorder="1"/>
    <xf numFmtId="4" fontId="81" fillId="14" borderId="1" xfId="0" applyNumberFormat="1" applyFont="1" applyFill="1" applyBorder="1"/>
    <xf numFmtId="0" fontId="51" fillId="0" borderId="2" xfId="0" applyFont="1" applyBorder="1"/>
    <xf numFmtId="0" fontId="71" fillId="6" borderId="2" xfId="0" applyFont="1" applyFill="1" applyBorder="1"/>
    <xf numFmtId="0" fontId="71" fillId="6" borderId="4" xfId="0" applyFont="1" applyFill="1" applyBorder="1"/>
    <xf numFmtId="0" fontId="32" fillId="0" borderId="2" xfId="0" applyFont="1" applyBorder="1"/>
    <xf numFmtId="0" fontId="31" fillId="0" borderId="1" xfId="0" applyFont="1" applyBorder="1"/>
    <xf numFmtId="4" fontId="31" fillId="0" borderId="0" xfId="0" applyNumberFormat="1" applyFont="1"/>
    <xf numFmtId="0" fontId="60" fillId="0" borderId="9" xfId="0" applyFont="1" applyBorder="1"/>
    <xf numFmtId="0" fontId="30" fillId="0" borderId="2" xfId="0" applyFont="1" applyBorder="1"/>
    <xf numFmtId="0" fontId="29" fillId="0" borderId="2" xfId="0" applyFont="1" applyBorder="1"/>
    <xf numFmtId="0" fontId="85" fillId="0" borderId="1" xfId="0" applyFont="1" applyBorder="1"/>
    <xf numFmtId="0" fontId="84" fillId="0" borderId="1" xfId="0" applyFont="1" applyBorder="1"/>
    <xf numFmtId="4" fontId="86" fillId="0" borderId="1" xfId="0" applyNumberFormat="1" applyFont="1" applyBorder="1"/>
    <xf numFmtId="0" fontId="84" fillId="0" borderId="4" xfId="0" applyFont="1" applyBorder="1"/>
    <xf numFmtId="0" fontId="41" fillId="0" borderId="4" xfId="0" applyFont="1" applyBorder="1" applyAlignment="1">
      <alignment horizontal="left"/>
    </xf>
    <xf numFmtId="0" fontId="71" fillId="9" borderId="2" xfId="0" applyFont="1" applyFill="1" applyBorder="1"/>
    <xf numFmtId="0" fontId="71" fillId="9" borderId="4" xfId="0" applyFont="1" applyFill="1" applyBorder="1"/>
    <xf numFmtId="0" fontId="51" fillId="0" borderId="4" xfId="0" applyFont="1" applyBorder="1"/>
    <xf numFmtId="0" fontId="71" fillId="5" borderId="2" xfId="0" applyFont="1" applyFill="1" applyBorder="1"/>
    <xf numFmtId="4" fontId="71" fillId="16" borderId="1" xfId="0" applyNumberFormat="1" applyFont="1" applyFill="1" applyBorder="1"/>
    <xf numFmtId="0" fontId="71" fillId="16" borderId="1" xfId="0" applyFont="1" applyFill="1" applyBorder="1"/>
    <xf numFmtId="0" fontId="71" fillId="16" borderId="2" xfId="0" applyFont="1" applyFill="1" applyBorder="1"/>
    <xf numFmtId="0" fontId="28" fillId="0" borderId="2" xfId="0" applyFont="1" applyBorder="1"/>
    <xf numFmtId="4" fontId="74" fillId="16" borderId="4" xfId="0" applyNumberFormat="1" applyFont="1" applyFill="1" applyBorder="1"/>
    <xf numFmtId="4" fontId="74" fillId="0" borderId="4" xfId="0" applyNumberFormat="1" applyFont="1" applyBorder="1"/>
    <xf numFmtId="4" fontId="79" fillId="0" borderId="1" xfId="0" applyNumberFormat="1" applyFont="1" applyBorder="1" applyAlignment="1">
      <alignment horizontal="right"/>
    </xf>
    <xf numFmtId="0" fontId="71" fillId="16" borderId="4" xfId="0" applyFont="1" applyFill="1" applyBorder="1"/>
    <xf numFmtId="0" fontId="28" fillId="0" borderId="2" xfId="0" applyFont="1" applyBorder="1" applyAlignment="1">
      <alignment wrapText="1"/>
    </xf>
    <xf numFmtId="0" fontId="42" fillId="12" borderId="1" xfId="0" applyFont="1" applyFill="1" applyBorder="1"/>
    <xf numFmtId="0" fontId="42" fillId="12" borderId="4" xfId="0" applyFont="1" applyFill="1" applyBorder="1"/>
    <xf numFmtId="4" fontId="74" fillId="12" borderId="1" xfId="0" applyNumberFormat="1" applyFont="1" applyFill="1" applyBorder="1"/>
    <xf numFmtId="4" fontId="27" fillId="0" borderId="0" xfId="0" applyNumberFormat="1" applyFont="1"/>
    <xf numFmtId="0" fontId="27" fillId="0" borderId="2" xfId="0" applyFont="1" applyBorder="1"/>
    <xf numFmtId="0" fontId="85" fillId="0" borderId="2" xfId="0" applyFont="1" applyBorder="1"/>
    <xf numFmtId="0" fontId="51" fillId="9" borderId="1" xfId="0" applyFont="1" applyFill="1" applyBorder="1"/>
    <xf numFmtId="0" fontId="51" fillId="9" borderId="4" xfId="0" applyFont="1" applyFill="1" applyBorder="1"/>
    <xf numFmtId="0" fontId="27" fillId="0" borderId="1" xfId="0" applyFont="1" applyBorder="1"/>
    <xf numFmtId="4" fontId="74" fillId="9" borderId="1" xfId="0" applyNumberFormat="1" applyFont="1" applyFill="1" applyBorder="1"/>
    <xf numFmtId="0" fontId="27" fillId="9" borderId="1" xfId="0" applyFont="1" applyFill="1" applyBorder="1"/>
    <xf numFmtId="0" fontId="27" fillId="0" borderId="4" xfId="0" applyFont="1" applyBorder="1"/>
    <xf numFmtId="0" fontId="71" fillId="15" borderId="1" xfId="0" applyFont="1" applyFill="1" applyBorder="1"/>
    <xf numFmtId="0" fontId="71" fillId="15" borderId="2" xfId="0" applyFont="1" applyFill="1" applyBorder="1"/>
    <xf numFmtId="4" fontId="81" fillId="17" borderId="1" xfId="0" applyNumberFormat="1" applyFont="1" applyFill="1" applyBorder="1"/>
    <xf numFmtId="0" fontId="27" fillId="4" borderId="4" xfId="0" applyFont="1" applyFill="1" applyBorder="1"/>
    <xf numFmtId="0" fontId="26" fillId="0" borderId="1" xfId="0" applyFont="1" applyBorder="1"/>
    <xf numFmtId="0" fontId="71" fillId="18" borderId="0" xfId="0" applyFont="1" applyFill="1" applyAlignment="1">
      <alignment vertical="center" wrapText="1"/>
    </xf>
    <xf numFmtId="0" fontId="71" fillId="18" borderId="2" xfId="0" applyFont="1" applyFill="1" applyBorder="1" applyAlignment="1">
      <alignment vertical="center" wrapText="1"/>
    </xf>
    <xf numFmtId="0" fontId="26" fillId="18" borderId="0" xfId="0" applyFont="1" applyFill="1" applyAlignment="1">
      <alignment vertical="center" wrapText="1"/>
    </xf>
    <xf numFmtId="0" fontId="26" fillId="18" borderId="2" xfId="0" applyFont="1" applyFill="1" applyBorder="1" applyAlignment="1">
      <alignment vertical="center" wrapText="1"/>
    </xf>
    <xf numFmtId="0" fontId="87" fillId="18" borderId="2" xfId="0" applyFont="1" applyFill="1" applyBorder="1" applyAlignment="1">
      <alignment horizontal="left" vertical="center" wrapText="1"/>
    </xf>
    <xf numFmtId="0" fontId="87" fillId="18" borderId="4" xfId="0" applyFont="1" applyFill="1" applyBorder="1" applyAlignment="1">
      <alignment horizontal="left" vertical="center" wrapText="1"/>
    </xf>
    <xf numFmtId="0" fontId="71" fillId="15" borderId="4" xfId="0" applyFont="1" applyFill="1" applyBorder="1" applyAlignment="1">
      <alignment horizontal="left" vertical="center" wrapText="1"/>
    </xf>
    <xf numFmtId="0" fontId="26" fillId="18" borderId="2" xfId="0" applyFont="1" applyFill="1" applyBorder="1" applyAlignment="1">
      <alignment horizontal="left" vertical="center" wrapText="1"/>
    </xf>
    <xf numFmtId="0" fontId="71" fillId="18" borderId="4" xfId="0" applyFont="1" applyFill="1" applyBorder="1" applyAlignment="1">
      <alignment horizontal="left" vertical="center" wrapText="1"/>
    </xf>
    <xf numFmtId="4" fontId="26" fillId="0" borderId="0" xfId="0" applyNumberFormat="1" applyFont="1"/>
    <xf numFmtId="0" fontId="40" fillId="0" borderId="2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73" fillId="4" borderId="1" xfId="0" applyFont="1" applyFill="1" applyBorder="1"/>
    <xf numFmtId="0" fontId="74" fillId="4" borderId="2" xfId="0" applyFont="1" applyFill="1" applyBorder="1"/>
    <xf numFmtId="0" fontId="73" fillId="4" borderId="4" xfId="0" applyFont="1" applyFill="1" applyBorder="1"/>
    <xf numFmtId="4" fontId="71" fillId="15" borderId="1" xfId="0" applyNumberFormat="1" applyFont="1" applyFill="1" applyBorder="1"/>
    <xf numFmtId="4" fontId="25" fillId="0" borderId="1" xfId="0" applyNumberFormat="1" applyFont="1" applyBorder="1"/>
    <xf numFmtId="4" fontId="24" fillId="0" borderId="0" xfId="0" applyNumberFormat="1" applyFont="1"/>
    <xf numFmtId="0" fontId="24" fillId="0" borderId="2" xfId="0" applyFont="1" applyBorder="1"/>
    <xf numFmtId="0" fontId="24" fillId="7" borderId="1" xfId="0" applyFont="1" applyFill="1" applyBorder="1"/>
    <xf numFmtId="0" fontId="24" fillId="0" borderId="1" xfId="0" applyFont="1" applyBorder="1"/>
    <xf numFmtId="4" fontId="88" fillId="0" borderId="0" xfId="0" applyNumberFormat="1" applyFont="1"/>
    <xf numFmtId="0" fontId="88" fillId="0" borderId="0" xfId="0" applyFont="1"/>
    <xf numFmtId="0" fontId="24" fillId="0" borderId="2" xfId="0" applyFont="1" applyBorder="1" applyAlignment="1">
      <alignment horizontal="left"/>
    </xf>
    <xf numFmtId="0" fontId="73" fillId="0" borderId="4" xfId="0" applyFont="1" applyBorder="1" applyAlignment="1">
      <alignment horizontal="left" wrapText="1"/>
    </xf>
    <xf numFmtId="4" fontId="23" fillId="0" borderId="1" xfId="0" applyNumberFormat="1" applyFont="1" applyBorder="1"/>
    <xf numFmtId="4" fontId="0" fillId="0" borderId="0" xfId="0" applyNumberFormat="1" applyAlignment="1">
      <alignment horizontal="center"/>
    </xf>
    <xf numFmtId="0" fontId="22" fillId="0" borderId="2" xfId="0" applyFont="1" applyBorder="1"/>
    <xf numFmtId="4" fontId="71" fillId="0" borderId="0" xfId="0" applyNumberFormat="1" applyFont="1" applyAlignment="1">
      <alignment horizontal="center" vertical="center" wrapText="1"/>
    </xf>
    <xf numFmtId="0" fontId="21" fillId="0" borderId="1" xfId="0" applyFont="1" applyBorder="1"/>
    <xf numFmtId="0" fontId="21" fillId="0" borderId="2" xfId="0" applyFont="1" applyBorder="1"/>
    <xf numFmtId="0" fontId="21" fillId="0" borderId="4" xfId="0" applyFont="1" applyBorder="1"/>
    <xf numFmtId="4" fontId="21" fillId="0" borderId="0" xfId="0" applyNumberFormat="1" applyFont="1"/>
    <xf numFmtId="4" fontId="79" fillId="0" borderId="2" xfId="0" applyNumberFormat="1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4" xfId="0" applyFont="1" applyBorder="1"/>
    <xf numFmtId="4" fontId="20" fillId="0" borderId="1" xfId="0" applyNumberFormat="1" applyFont="1" applyBorder="1"/>
    <xf numFmtId="0" fontId="20" fillId="0" borderId="4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4" xfId="0" applyFont="1" applyBorder="1"/>
    <xf numFmtId="0" fontId="85" fillId="15" borderId="1" xfId="0" applyFont="1" applyFill="1" applyBorder="1"/>
    <xf numFmtId="0" fontId="18" fillId="0" borderId="2" xfId="0" applyFont="1" applyBorder="1"/>
    <xf numFmtId="0" fontId="17" fillId="0" borderId="1" xfId="0" applyFont="1" applyBorder="1"/>
    <xf numFmtId="0" fontId="71" fillId="7" borderId="0" xfId="0" applyFont="1" applyFill="1" applyAlignment="1">
      <alignment horizontal="right"/>
    </xf>
    <xf numFmtId="0" fontId="71" fillId="7" borderId="0" xfId="0" applyFont="1" applyFill="1"/>
    <xf numFmtId="0" fontId="0" fillId="7" borderId="0" xfId="0" applyFill="1"/>
    <xf numFmtId="0" fontId="79" fillId="7" borderId="0" xfId="0" applyFont="1" applyFill="1"/>
    <xf numFmtId="4" fontId="0" fillId="7" borderId="0" xfId="0" applyNumberFormat="1" applyFill="1"/>
    <xf numFmtId="4" fontId="79" fillId="7" borderId="0" xfId="0" applyNumberFormat="1" applyFont="1" applyFill="1"/>
    <xf numFmtId="0" fontId="0" fillId="0" borderId="11" xfId="0" applyBorder="1"/>
    <xf numFmtId="0" fontId="79" fillId="0" borderId="11" xfId="0" applyFont="1" applyBorder="1"/>
    <xf numFmtId="0" fontId="71" fillId="13" borderId="0" xfId="0" applyFont="1" applyFill="1" applyAlignment="1">
      <alignment horizontal="left"/>
    </xf>
    <xf numFmtId="0" fontId="71" fillId="13" borderId="0" xfId="0" applyFont="1" applyFill="1"/>
    <xf numFmtId="4" fontId="71" fillId="13" borderId="0" xfId="0" applyNumberFormat="1" applyFont="1" applyFill="1"/>
    <xf numFmtId="4" fontId="81" fillId="13" borderId="0" xfId="0" applyNumberFormat="1" applyFont="1" applyFill="1"/>
    <xf numFmtId="0" fontId="0" fillId="0" borderId="13" xfId="0" applyBorder="1"/>
    <xf numFmtId="0" fontId="71" fillId="0" borderId="14" xfId="0" applyFont="1" applyBorder="1" applyAlignment="1">
      <alignment horizontal="center"/>
    </xf>
    <xf numFmtId="0" fontId="81" fillId="0" borderId="14" xfId="0" applyFont="1" applyBorder="1" applyAlignment="1">
      <alignment horizontal="center"/>
    </xf>
    <xf numFmtId="0" fontId="89" fillId="13" borderId="12" xfId="0" applyFont="1" applyFill="1" applyBorder="1" applyAlignment="1">
      <alignment vertical="center"/>
    </xf>
    <xf numFmtId="0" fontId="71" fillId="13" borderId="12" xfId="0" applyFont="1" applyFill="1" applyBorder="1" applyAlignment="1">
      <alignment horizontal="center" wrapText="1"/>
    </xf>
    <xf numFmtId="0" fontId="81" fillId="13" borderId="12" xfId="0" applyFont="1" applyFill="1" applyBorder="1" applyAlignment="1">
      <alignment horizontal="center" wrapText="1"/>
    </xf>
    <xf numFmtId="0" fontId="71" fillId="13" borderId="12" xfId="0" applyFont="1" applyFill="1" applyBorder="1" applyAlignment="1">
      <alignment wrapText="1"/>
    </xf>
    <xf numFmtId="0" fontId="28" fillId="0" borderId="0" xfId="0" applyFont="1"/>
    <xf numFmtId="0" fontId="90" fillId="0" borderId="0" xfId="0" applyFont="1"/>
    <xf numFmtId="0" fontId="27" fillId="0" borderId="7" xfId="0" applyFont="1" applyBorder="1"/>
    <xf numFmtId="0" fontId="72" fillId="0" borderId="0" xfId="0" applyFont="1"/>
    <xf numFmtId="0" fontId="77" fillId="0" borderId="0" xfId="0" applyFont="1"/>
    <xf numFmtId="0" fontId="89" fillId="0" borderId="0" xfId="0" applyFont="1"/>
    <xf numFmtId="0" fontId="89" fillId="0" borderId="0" xfId="0" applyFont="1" applyAlignment="1">
      <alignment horizontal="left"/>
    </xf>
    <xf numFmtId="0" fontId="15" fillId="0" borderId="4" xfId="0" applyFont="1" applyBorder="1"/>
    <xf numFmtId="0" fontId="15" fillId="0" borderId="1" xfId="0" applyFont="1" applyBorder="1"/>
    <xf numFmtId="0" fontId="15" fillId="0" borderId="2" xfId="0" applyFont="1" applyBorder="1"/>
    <xf numFmtId="0" fontId="71" fillId="5" borderId="2" xfId="0" applyFont="1" applyFill="1" applyBorder="1" applyAlignment="1">
      <alignment horizontal="left"/>
    </xf>
    <xf numFmtId="0" fontId="40" fillId="5" borderId="4" xfId="0" applyFont="1" applyFill="1" applyBorder="1" applyAlignment="1">
      <alignment horizontal="left"/>
    </xf>
    <xf numFmtId="4" fontId="71" fillId="5" borderId="2" xfId="0" applyNumberFormat="1" applyFont="1" applyFill="1" applyBorder="1"/>
    <xf numFmtId="4" fontId="71" fillId="5" borderId="1" xfId="0" applyNumberFormat="1" applyFont="1" applyFill="1" applyBorder="1"/>
    <xf numFmtId="0" fontId="71" fillId="12" borderId="2" xfId="0" applyFont="1" applyFill="1" applyBorder="1"/>
    <xf numFmtId="0" fontId="60" fillId="5" borderId="4" xfId="0" applyFont="1" applyFill="1" applyBorder="1"/>
    <xf numFmtId="4" fontId="74" fillId="6" borderId="2" xfId="0" applyNumberFormat="1" applyFont="1" applyFill="1" applyBorder="1"/>
    <xf numFmtId="0" fontId="14" fillId="0" borderId="0" xfId="0" applyFont="1"/>
    <xf numFmtId="0" fontId="14" fillId="0" borderId="1" xfId="0" applyFont="1" applyBorder="1"/>
    <xf numFmtId="0" fontId="13" fillId="0" borderId="2" xfId="0" applyFont="1" applyBorder="1"/>
    <xf numFmtId="0" fontId="12" fillId="4" borderId="1" xfId="0" applyFont="1" applyFill="1" applyBorder="1"/>
    <xf numFmtId="0" fontId="12" fillId="4" borderId="4" xfId="0" applyFont="1" applyFill="1" applyBorder="1"/>
    <xf numFmtId="0" fontId="12" fillId="0" borderId="1" xfId="0" applyFont="1" applyBorder="1"/>
    <xf numFmtId="0" fontId="12" fillId="0" borderId="4" xfId="0" applyFont="1" applyBorder="1"/>
    <xf numFmtId="0" fontId="12" fillId="0" borderId="2" xfId="0" applyFont="1" applyBorder="1"/>
    <xf numFmtId="0" fontId="11" fillId="0" borderId="1" xfId="0" applyFont="1" applyBorder="1"/>
    <xf numFmtId="0" fontId="10" fillId="0" borderId="0" xfId="0" applyFont="1"/>
    <xf numFmtId="4" fontId="9" fillId="0" borderId="1" xfId="0" applyNumberFormat="1" applyFont="1" applyBorder="1"/>
    <xf numFmtId="4" fontId="85" fillId="0" borderId="0" xfId="0" applyNumberFormat="1" applyFont="1"/>
    <xf numFmtId="0" fontId="85" fillId="0" borderId="0" xfId="0" applyFont="1"/>
    <xf numFmtId="0" fontId="84" fillId="0" borderId="0" xfId="0" applyFont="1"/>
    <xf numFmtId="4" fontId="71" fillId="4" borderId="1" xfId="0" applyNumberFormat="1" applyFont="1" applyFill="1" applyBorder="1"/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4" fontId="8" fillId="0" borderId="2" xfId="0" applyNumberFormat="1" applyFont="1" applyBorder="1"/>
    <xf numFmtId="4" fontId="8" fillId="0" borderId="1" xfId="0" applyNumberFormat="1" applyFont="1" applyBorder="1"/>
    <xf numFmtId="0" fontId="7" fillId="0" borderId="0" xfId="0" applyFont="1"/>
    <xf numFmtId="0" fontId="6" fillId="0" borderId="1" xfId="0" applyFont="1" applyBorder="1"/>
    <xf numFmtId="0" fontId="5" fillId="0" borderId="2" xfId="0" applyFont="1" applyBorder="1"/>
    <xf numFmtId="0" fontId="4" fillId="0" borderId="1" xfId="0" applyFont="1" applyBorder="1"/>
    <xf numFmtId="0" fontId="4" fillId="0" borderId="0" xfId="0" applyFont="1"/>
    <xf numFmtId="0" fontId="71" fillId="0" borderId="11" xfId="0" applyFont="1" applyBorder="1" applyAlignment="1">
      <alignment horizontal="right"/>
    </xf>
    <xf numFmtId="0" fontId="4" fillId="0" borderId="11" xfId="0" applyFont="1" applyBorder="1"/>
    <xf numFmtId="4" fontId="0" fillId="0" borderId="11" xfId="0" applyNumberFormat="1" applyBorder="1"/>
    <xf numFmtId="4" fontId="79" fillId="0" borderId="11" xfId="0" applyNumberFormat="1" applyFont="1" applyBorder="1"/>
    <xf numFmtId="4" fontId="3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4" fontId="92" fillId="0" borderId="0" xfId="0" applyNumberFormat="1" applyFont="1"/>
    <xf numFmtId="0" fontId="92" fillId="0" borderId="0" xfId="0" applyFont="1"/>
    <xf numFmtId="4" fontId="91" fillId="0" borderId="0" xfId="0" applyNumberFormat="1" applyFont="1"/>
    <xf numFmtId="4" fontId="78" fillId="0" borderId="0" xfId="0" applyNumberFormat="1" applyFont="1"/>
    <xf numFmtId="0" fontId="93" fillId="0" borderId="0" xfId="0" applyFont="1"/>
    <xf numFmtId="0" fontId="0" fillId="15" borderId="1" xfId="0" applyFill="1" applyBorder="1"/>
    <xf numFmtId="0" fontId="0" fillId="15" borderId="2" xfId="0" applyFill="1" applyBorder="1"/>
    <xf numFmtId="0" fontId="94" fillId="0" borderId="4" xfId="0" applyFont="1" applyBorder="1"/>
    <xf numFmtId="4" fontId="95" fillId="0" borderId="0" xfId="0" applyNumberFormat="1" applyFont="1"/>
    <xf numFmtId="0" fontId="96" fillId="0" borderId="0" xfId="0" applyFont="1"/>
    <xf numFmtId="4" fontId="95" fillId="0" borderId="1" xfId="0" applyNumberFormat="1" applyFont="1" applyBorder="1"/>
    <xf numFmtId="0" fontId="2" fillId="15" borderId="1" xfId="0" applyFont="1" applyFill="1" applyBorder="1"/>
    <xf numFmtId="0" fontId="2" fillId="0" borderId="2" xfId="0" applyFont="1" applyBorder="1"/>
    <xf numFmtId="0" fontId="2" fillId="0" borderId="4" xfId="0" applyFont="1" applyBorder="1"/>
    <xf numFmtId="4" fontId="2" fillId="0" borderId="1" xfId="0" applyNumberFormat="1" applyFont="1" applyBorder="1"/>
    <xf numFmtId="0" fontId="2" fillId="15" borderId="2" xfId="0" applyFont="1" applyFill="1" applyBorder="1"/>
    <xf numFmtId="0" fontId="2" fillId="0" borderId="1" xfId="0" applyFont="1" applyBorder="1"/>
    <xf numFmtId="0" fontId="95" fillId="0" borderId="4" xfId="0" applyFont="1" applyBorder="1"/>
    <xf numFmtId="0" fontId="95" fillId="0" borderId="1" xfId="0" applyFont="1" applyBorder="1"/>
    <xf numFmtId="44" fontId="0" fillId="0" borderId="0" xfId="1" applyFont="1"/>
    <xf numFmtId="4" fontId="71" fillId="0" borderId="1" xfId="0" applyNumberFormat="1" applyFont="1" applyBorder="1" applyAlignment="1">
      <alignment vertical="center" wrapText="1"/>
    </xf>
    <xf numFmtId="0" fontId="98" fillId="0" borderId="0" xfId="0" applyFont="1"/>
    <xf numFmtId="0" fontId="71" fillId="8" borderId="2" xfId="0" applyFont="1" applyFill="1" applyBorder="1"/>
    <xf numFmtId="0" fontId="71" fillId="8" borderId="4" xfId="0" applyFont="1" applyFill="1" applyBorder="1"/>
    <xf numFmtId="0" fontId="71" fillId="0" borderId="2" xfId="0" applyFont="1" applyBorder="1"/>
    <xf numFmtId="0" fontId="71" fillId="0" borderId="4" xfId="0" applyFont="1" applyBorder="1"/>
    <xf numFmtId="0" fontId="39" fillId="0" borderId="2" xfId="0" applyFont="1" applyBorder="1"/>
    <xf numFmtId="0" fontId="60" fillId="0" borderId="4" xfId="0" applyFont="1" applyBorder="1"/>
    <xf numFmtId="0" fontId="71" fillId="7" borderId="2" xfId="0" applyFont="1" applyFill="1" applyBorder="1"/>
    <xf numFmtId="0" fontId="71" fillId="7" borderId="4" xfId="0" applyFont="1" applyFill="1" applyBorder="1"/>
    <xf numFmtId="0" fontId="0" fillId="0" borderId="4" xfId="0" applyBorder="1"/>
    <xf numFmtId="0" fontId="41" fillId="0" borderId="2" xfId="0" applyFont="1" applyBorder="1"/>
    <xf numFmtId="0" fontId="20" fillId="0" borderId="2" xfId="0" applyFont="1" applyBorder="1"/>
    <xf numFmtId="0" fontId="20" fillId="0" borderId="4" xfId="0" applyFont="1" applyBorder="1"/>
    <xf numFmtId="0" fontId="71" fillId="6" borderId="2" xfId="0" applyFont="1" applyFill="1" applyBorder="1"/>
    <xf numFmtId="0" fontId="71" fillId="6" borderId="4" xfId="0" applyFont="1" applyFill="1" applyBorder="1"/>
    <xf numFmtId="0" fontId="74" fillId="0" borderId="2" xfId="0" applyFont="1" applyBorder="1" applyAlignment="1">
      <alignment horizontal="left" wrapText="1"/>
    </xf>
    <xf numFmtId="0" fontId="74" fillId="0" borderId="4" xfId="0" applyFont="1" applyBorder="1" applyAlignment="1">
      <alignment horizontal="left" wrapText="1"/>
    </xf>
    <xf numFmtId="0" fontId="74" fillId="5" borderId="2" xfId="0" applyFont="1" applyFill="1" applyBorder="1" applyAlignment="1">
      <alignment wrapText="1"/>
    </xf>
    <xf numFmtId="0" fontId="78" fillId="5" borderId="4" xfId="0" applyFont="1" applyFill="1" applyBorder="1" applyAlignment="1">
      <alignment wrapText="1"/>
    </xf>
    <xf numFmtId="0" fontId="16" fillId="0" borderId="2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0" fillId="8" borderId="4" xfId="0" applyFill="1" applyBorder="1"/>
    <xf numFmtId="0" fontId="36" fillId="0" borderId="2" xfId="0" applyFont="1" applyBorder="1"/>
    <xf numFmtId="0" fontId="71" fillId="5" borderId="2" xfId="0" applyFont="1" applyFill="1" applyBorder="1"/>
    <xf numFmtId="0" fontId="71" fillId="5" borderId="4" xfId="0" applyFont="1" applyFill="1" applyBorder="1"/>
    <xf numFmtId="0" fontId="42" fillId="0" borderId="2" xfId="0" applyFont="1" applyBorder="1"/>
    <xf numFmtId="0" fontId="42" fillId="0" borderId="4" xfId="0" applyFont="1" applyBorder="1"/>
    <xf numFmtId="0" fontId="56" fillId="0" borderId="2" xfId="0" applyFont="1" applyBorder="1"/>
    <xf numFmtId="0" fontId="56" fillId="0" borderId="4" xfId="0" applyFont="1" applyBorder="1"/>
    <xf numFmtId="0" fontId="74" fillId="8" borderId="2" xfId="0" applyFont="1" applyFill="1" applyBorder="1" applyAlignment="1">
      <alignment horizontal="left"/>
    </xf>
    <xf numFmtId="0" fontId="74" fillId="8" borderId="4" xfId="0" applyFont="1" applyFill="1" applyBorder="1" applyAlignment="1">
      <alignment horizontal="left"/>
    </xf>
    <xf numFmtId="0" fontId="72" fillId="0" borderId="0" xfId="0" applyFont="1" applyAlignment="1">
      <alignment horizontal="center"/>
    </xf>
    <xf numFmtId="0" fontId="71" fillId="18" borderId="2" xfId="0" applyFont="1" applyFill="1" applyBorder="1" applyAlignment="1">
      <alignment horizontal="left" vertical="center" wrapText="1"/>
    </xf>
    <xf numFmtId="0" fontId="71" fillId="18" borderId="4" xfId="0" applyFont="1" applyFill="1" applyBorder="1" applyAlignment="1">
      <alignment horizontal="left" vertical="center" wrapText="1"/>
    </xf>
    <xf numFmtId="0" fontId="34" fillId="0" borderId="2" xfId="0" applyFont="1" applyBorder="1"/>
    <xf numFmtId="0" fontId="71" fillId="3" borderId="2" xfId="0" applyFont="1" applyFill="1" applyBorder="1"/>
    <xf numFmtId="0" fontId="71" fillId="3" borderId="4" xfId="0" applyFont="1" applyFill="1" applyBorder="1"/>
    <xf numFmtId="0" fontId="40" fillId="0" borderId="2" xfId="0" applyFont="1" applyBorder="1"/>
    <xf numFmtId="0" fontId="51" fillId="0" borderId="4" xfId="0" applyFont="1" applyBorder="1"/>
    <xf numFmtId="0" fontId="71" fillId="9" borderId="2" xfId="0" applyFont="1" applyFill="1" applyBorder="1"/>
    <xf numFmtId="0" fontId="71" fillId="9" borderId="4" xfId="0" applyFont="1" applyFill="1" applyBorder="1"/>
    <xf numFmtId="0" fontId="0" fillId="0" borderId="2" xfId="0" applyBorder="1"/>
    <xf numFmtId="0" fontId="95" fillId="0" borderId="2" xfId="0" applyFont="1" applyBorder="1"/>
    <xf numFmtId="0" fontId="15" fillId="0" borderId="2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60" fillId="0" borderId="2" xfId="0" applyFont="1" applyBorder="1"/>
    <xf numFmtId="0" fontId="46" fillId="0" borderId="2" xfId="0" applyFont="1" applyBorder="1"/>
    <xf numFmtId="0" fontId="20" fillId="0" borderId="2" xfId="0" applyFont="1" applyBorder="1" applyAlignment="1">
      <alignment horizontal="left"/>
    </xf>
    <xf numFmtId="0" fontId="29" fillId="0" borderId="2" xfId="0" applyFont="1" applyBorder="1"/>
    <xf numFmtId="0" fontId="60" fillId="0" borderId="9" xfId="0" applyFont="1" applyBorder="1"/>
    <xf numFmtId="0" fontId="0" fillId="3" borderId="7" xfId="0" applyFill="1" applyBorder="1"/>
    <xf numFmtId="0" fontId="71" fillId="0" borderId="0" xfId="0" applyFont="1" applyAlignment="1">
      <alignment horizontal="center"/>
    </xf>
    <xf numFmtId="0" fontId="71" fillId="0" borderId="3" xfId="0" applyFont="1" applyBorder="1"/>
    <xf numFmtId="0" fontId="0" fillId="0" borderId="3" xfId="0" applyBorder="1"/>
    <xf numFmtId="0" fontId="71" fillId="10" borderId="2" xfId="0" applyFont="1" applyFill="1" applyBorder="1"/>
    <xf numFmtId="0" fontId="71" fillId="10" borderId="4" xfId="0" applyFont="1" applyFill="1" applyBorder="1"/>
    <xf numFmtId="0" fontId="7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/>
    <xf numFmtId="0" fontId="0" fillId="15" borderId="2" xfId="0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2" fillId="0" borderId="2" xfId="0" applyFont="1" applyBorder="1"/>
    <xf numFmtId="0" fontId="2" fillId="0" borderId="4" xfId="0" applyFont="1" applyBorder="1"/>
    <xf numFmtId="0" fontId="36" fillId="0" borderId="2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71" fillId="6" borderId="2" xfId="0" applyFont="1" applyFill="1" applyBorder="1" applyAlignment="1">
      <alignment horizontal="left" vertical="center" wrapText="1"/>
    </xf>
    <xf numFmtId="0" fontId="71" fillId="6" borderId="4" xfId="0" applyFont="1" applyFill="1" applyBorder="1" applyAlignment="1">
      <alignment horizontal="left" vertical="center" wrapText="1"/>
    </xf>
    <xf numFmtId="0" fontId="73" fillId="0" borderId="2" xfId="0" applyFont="1" applyBorder="1"/>
    <xf numFmtId="0" fontId="73" fillId="0" borderId="4" xfId="0" applyFont="1" applyBorder="1"/>
    <xf numFmtId="0" fontId="20" fillId="18" borderId="2" xfId="0" applyFont="1" applyFill="1" applyBorder="1" applyAlignment="1">
      <alignment horizontal="left" vertical="center" wrapText="1"/>
    </xf>
    <xf numFmtId="0" fontId="20" fillId="18" borderId="4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left"/>
    </xf>
    <xf numFmtId="0" fontId="71" fillId="8" borderId="2" xfId="0" applyFont="1" applyFill="1" applyBorder="1" applyAlignment="1">
      <alignment wrapText="1"/>
    </xf>
    <xf numFmtId="0" fontId="71" fillId="8" borderId="4" xfId="0" applyFont="1" applyFill="1" applyBorder="1" applyAlignment="1">
      <alignment wrapText="1"/>
    </xf>
    <xf numFmtId="0" fontId="20" fillId="0" borderId="4" xfId="0" applyFont="1" applyBorder="1" applyAlignment="1">
      <alignment horizontal="left"/>
    </xf>
    <xf numFmtId="0" fontId="14" fillId="18" borderId="2" xfId="0" applyFont="1" applyFill="1" applyBorder="1" applyAlignment="1">
      <alignment horizontal="left" vertical="center" wrapText="1"/>
    </xf>
    <xf numFmtId="0" fontId="14" fillId="18" borderId="4" xfId="0" applyFont="1" applyFill="1" applyBorder="1" applyAlignment="1">
      <alignment horizontal="left" vertical="center" wrapText="1"/>
    </xf>
    <xf numFmtId="0" fontId="89" fillId="0" borderId="0" xfId="0" applyFont="1" applyAlignment="1">
      <alignment horizontal="left"/>
    </xf>
    <xf numFmtId="0" fontId="89" fillId="0" borderId="0" xfId="0" applyFont="1" applyAlignment="1">
      <alignment horizontal="center"/>
    </xf>
    <xf numFmtId="0" fontId="71" fillId="12" borderId="2" xfId="0" applyFont="1" applyFill="1" applyBorder="1"/>
    <xf numFmtId="0" fontId="71" fillId="12" borderId="4" xfId="0" applyFont="1" applyFill="1" applyBorder="1"/>
    <xf numFmtId="0" fontId="71" fillId="13" borderId="2" xfId="0" applyFont="1" applyFill="1" applyBorder="1"/>
    <xf numFmtId="0" fontId="71" fillId="13" borderId="4" xfId="0" applyFont="1" applyFill="1" applyBorder="1"/>
    <xf numFmtId="0" fontId="20" fillId="0" borderId="2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0" fontId="20" fillId="0" borderId="8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20" fillId="0" borderId="10" xfId="0" applyFont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4" fontId="73" fillId="0" borderId="9" xfId="0" applyNumberFormat="1" applyFont="1" applyBorder="1" applyAlignment="1">
      <alignment horizontal="right"/>
    </xf>
    <xf numFmtId="4" fontId="73" fillId="0" borderId="7" xfId="0" applyNumberFormat="1" applyFont="1" applyBorder="1" applyAlignment="1">
      <alignment horizontal="right"/>
    </xf>
    <xf numFmtId="0" fontId="26" fillId="0" borderId="2" xfId="0" applyFont="1" applyBorder="1"/>
    <xf numFmtId="0" fontId="26" fillId="0" borderId="4" xfId="0" applyFont="1" applyBorder="1"/>
    <xf numFmtId="4" fontId="73" fillId="0" borderId="8" xfId="0" applyNumberFormat="1" applyFont="1" applyBorder="1" applyAlignment="1">
      <alignment horizontal="right"/>
    </xf>
    <xf numFmtId="4" fontId="73" fillId="0" borderId="5" xfId="0" applyNumberFormat="1" applyFont="1" applyBorder="1" applyAlignment="1">
      <alignment horizontal="right"/>
    </xf>
    <xf numFmtId="0" fontId="74" fillId="12" borderId="2" xfId="0" applyFont="1" applyFill="1" applyBorder="1" applyAlignment="1">
      <alignment wrapText="1"/>
    </xf>
    <xf numFmtId="0" fontId="78" fillId="12" borderId="4" xfId="0" applyFont="1" applyFill="1" applyBorder="1" applyAlignment="1">
      <alignment wrapText="1"/>
    </xf>
    <xf numFmtId="0" fontId="90" fillId="0" borderId="0" xfId="0" applyFont="1" applyAlignment="1">
      <alignment horizontal="center"/>
    </xf>
    <xf numFmtId="0" fontId="74" fillId="3" borderId="2" xfId="0" applyFont="1" applyFill="1" applyBorder="1"/>
    <xf numFmtId="0" fontId="74" fillId="3" borderId="4" xfId="0" applyFont="1" applyFill="1" applyBorder="1"/>
    <xf numFmtId="0" fontId="33" fillId="0" borderId="2" xfId="0" applyFont="1" applyBorder="1"/>
    <xf numFmtId="0" fontId="20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2" xfId="0" applyFont="1" applyBorder="1"/>
    <xf numFmtId="0" fontId="21" fillId="0" borderId="4" xfId="0" applyFont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51"/>
  <sheetViews>
    <sheetView tabSelected="1" view="pageBreakPreview" topLeftCell="A909" zoomScale="96" zoomScaleNormal="96" zoomScaleSheetLayoutView="96" workbookViewId="0">
      <selection activeCell="F951" sqref="F951"/>
    </sheetView>
  </sheetViews>
  <sheetFormatPr defaultRowHeight="15" x14ac:dyDescent="0.25"/>
  <cols>
    <col min="1" max="1" width="9.85546875" customWidth="1"/>
    <col min="2" max="2" width="69.28515625" customWidth="1"/>
    <col min="3" max="3" width="15.7109375" customWidth="1"/>
    <col min="4" max="4" width="16.42578125" style="147" customWidth="1"/>
    <col min="5" max="5" width="16.140625" customWidth="1"/>
    <col min="6" max="6" width="18.42578125" customWidth="1"/>
    <col min="7" max="7" width="11" customWidth="1"/>
  </cols>
  <sheetData>
    <row r="1" spans="1:7" ht="15.75" x14ac:dyDescent="0.25">
      <c r="A1" s="516" t="s">
        <v>388</v>
      </c>
      <c r="B1" s="516"/>
      <c r="C1" s="516"/>
      <c r="D1" s="516"/>
      <c r="E1" s="516"/>
      <c r="F1" s="516"/>
    </row>
    <row r="2" spans="1:7" ht="15.75" x14ac:dyDescent="0.25">
      <c r="A2" s="516" t="s">
        <v>392</v>
      </c>
      <c r="B2" s="516"/>
      <c r="C2" s="516"/>
      <c r="D2" s="516"/>
      <c r="E2" s="516"/>
      <c r="F2" s="516"/>
    </row>
    <row r="4" spans="1:7" ht="18.75" x14ac:dyDescent="0.3">
      <c r="A4" s="445" t="s">
        <v>371</v>
      </c>
      <c r="B4" s="445"/>
      <c r="C4" s="445"/>
      <c r="D4" s="445"/>
      <c r="E4" s="445"/>
      <c r="F4" s="445"/>
      <c r="G4" s="346"/>
    </row>
    <row r="5" spans="1:7" ht="18.75" x14ac:dyDescent="0.3">
      <c r="A5" s="445" t="s">
        <v>332</v>
      </c>
      <c r="B5" s="445"/>
      <c r="C5" s="445"/>
      <c r="D5" s="445"/>
      <c r="E5" s="445"/>
      <c r="F5" s="445"/>
      <c r="G5" s="347"/>
    </row>
    <row r="6" spans="1:7" ht="18.75" x14ac:dyDescent="0.3">
      <c r="A6" s="72"/>
      <c r="B6" s="73"/>
      <c r="C6" s="73"/>
      <c r="D6" s="148"/>
      <c r="E6" s="73"/>
      <c r="F6" s="73"/>
      <c r="G6" s="73"/>
    </row>
    <row r="7" spans="1:7" x14ac:dyDescent="0.25">
      <c r="A7" s="13" t="s">
        <v>69</v>
      </c>
    </row>
    <row r="8" spans="1:7" x14ac:dyDescent="0.25">
      <c r="A8" s="465" t="s">
        <v>0</v>
      </c>
      <c r="B8" s="465"/>
      <c r="C8" s="465"/>
      <c r="D8" s="465"/>
      <c r="E8" s="465"/>
      <c r="F8" s="25"/>
      <c r="G8" s="25"/>
    </row>
    <row r="10" spans="1:7" ht="16.899999999999999" customHeight="1" x14ac:dyDescent="0.25">
      <c r="A10" s="380" t="s">
        <v>378</v>
      </c>
      <c r="B10" s="344"/>
    </row>
    <row r="11" spans="1:7" ht="16.899999999999999" customHeight="1" x14ac:dyDescent="0.25">
      <c r="A11" s="18" t="s">
        <v>393</v>
      </c>
      <c r="B11" s="414"/>
    </row>
    <row r="12" spans="1:7" ht="16.899999999999999" customHeight="1" x14ac:dyDescent="0.25">
      <c r="A12" s="369" t="s">
        <v>338</v>
      </c>
      <c r="B12" s="344"/>
    </row>
    <row r="13" spans="1:7" ht="14.45" customHeight="1" thickBot="1" x14ac:dyDescent="0.3">
      <c r="A13" s="330"/>
      <c r="B13" s="330"/>
      <c r="C13" s="330"/>
      <c r="D13" s="331"/>
      <c r="E13" s="330"/>
    </row>
    <row r="14" spans="1:7" ht="46.5" thickTop="1" thickBot="1" x14ac:dyDescent="0.3">
      <c r="A14" s="342" t="s">
        <v>328</v>
      </c>
      <c r="B14" s="339" t="s">
        <v>329</v>
      </c>
      <c r="C14" s="340" t="s">
        <v>330</v>
      </c>
      <c r="D14" s="341" t="s">
        <v>339</v>
      </c>
      <c r="E14" s="340" t="s">
        <v>340</v>
      </c>
      <c r="F14" s="25"/>
      <c r="G14" s="25"/>
    </row>
    <row r="15" spans="1:7" ht="15.75" thickTop="1" x14ac:dyDescent="0.25">
      <c r="A15" s="336"/>
      <c r="B15" s="337">
        <v>1</v>
      </c>
      <c r="C15" s="337">
        <v>2</v>
      </c>
      <c r="D15" s="338">
        <v>3</v>
      </c>
      <c r="E15" s="337">
        <v>4</v>
      </c>
      <c r="F15" s="25"/>
      <c r="G15" s="25"/>
    </row>
    <row r="16" spans="1:7" x14ac:dyDescent="0.25">
      <c r="A16" s="324" t="s">
        <v>20</v>
      </c>
      <c r="B16" s="325" t="s">
        <v>19</v>
      </c>
      <c r="C16" s="326"/>
      <c r="D16" s="327"/>
      <c r="E16" s="326"/>
    </row>
    <row r="17" spans="1:7" x14ac:dyDescent="0.25">
      <c r="A17">
        <v>6</v>
      </c>
      <c r="B17" t="s">
        <v>1</v>
      </c>
      <c r="C17" s="7">
        <f>C46</f>
        <v>26921500</v>
      </c>
      <c r="D17" s="150">
        <f>D46</f>
        <v>-16684116</v>
      </c>
      <c r="E17" s="150">
        <f>E46</f>
        <v>10237384</v>
      </c>
      <c r="F17" s="8"/>
      <c r="G17" s="8"/>
    </row>
    <row r="18" spans="1:7" x14ac:dyDescent="0.25">
      <c r="A18">
        <v>7</v>
      </c>
      <c r="B18" t="s">
        <v>2</v>
      </c>
      <c r="C18" s="7">
        <f>C98</f>
        <v>150000</v>
      </c>
      <c r="D18" s="150">
        <f>D99</f>
        <v>0</v>
      </c>
      <c r="E18" s="150">
        <f>E99</f>
        <v>150000</v>
      </c>
      <c r="F18" s="8"/>
      <c r="G18" s="8"/>
    </row>
    <row r="19" spans="1:7" x14ac:dyDescent="0.25">
      <c r="A19" s="332"/>
      <c r="B19" s="333" t="s">
        <v>62</v>
      </c>
      <c r="C19" s="334">
        <f>C17+C18</f>
        <v>27071500</v>
      </c>
      <c r="D19" s="335">
        <f>D17+D18</f>
        <v>-16684116</v>
      </c>
      <c r="E19" s="335">
        <f>E17+E18</f>
        <v>10387384</v>
      </c>
      <c r="F19" s="8"/>
      <c r="G19" s="8"/>
    </row>
    <row r="20" spans="1:7" x14ac:dyDescent="0.25">
      <c r="A20">
        <v>3</v>
      </c>
      <c r="B20" t="s">
        <v>3</v>
      </c>
      <c r="C20" s="8">
        <f>C105</f>
        <v>8127213</v>
      </c>
      <c r="D20" s="150">
        <f>D105</f>
        <v>-149900</v>
      </c>
      <c r="E20" s="150">
        <f>E105</f>
        <v>7977313</v>
      </c>
      <c r="F20" s="8"/>
      <c r="G20" s="8"/>
    </row>
    <row r="21" spans="1:7" x14ac:dyDescent="0.25">
      <c r="A21">
        <v>4</v>
      </c>
      <c r="B21" t="s">
        <v>4</v>
      </c>
      <c r="C21" s="8">
        <f>C145</f>
        <v>20725625</v>
      </c>
      <c r="D21" s="150">
        <f>D145</f>
        <v>-16409000</v>
      </c>
      <c r="E21" s="150">
        <f>E145</f>
        <v>4316625</v>
      </c>
      <c r="F21" s="8"/>
      <c r="G21" s="8"/>
    </row>
    <row r="22" spans="1:7" x14ac:dyDescent="0.25">
      <c r="A22" s="332"/>
      <c r="B22" s="333" t="s">
        <v>63</v>
      </c>
      <c r="C22" s="334">
        <f>C20+C21</f>
        <v>28852838</v>
      </c>
      <c r="D22" s="335">
        <f>D21+D20</f>
        <v>-16558900</v>
      </c>
      <c r="E22" s="335">
        <f>E21+E20</f>
        <v>12293938</v>
      </c>
      <c r="F22" s="8"/>
      <c r="G22" s="8"/>
    </row>
    <row r="23" spans="1:7" x14ac:dyDescent="0.25">
      <c r="A23" s="50"/>
      <c r="C23" s="8"/>
      <c r="D23" s="150"/>
      <c r="E23" s="8"/>
      <c r="F23" s="8"/>
      <c r="G23" s="8"/>
    </row>
    <row r="24" spans="1:7" x14ac:dyDescent="0.25">
      <c r="A24" s="324" t="s">
        <v>21</v>
      </c>
      <c r="B24" s="325" t="s">
        <v>52</v>
      </c>
      <c r="C24" s="326"/>
      <c r="D24" s="327"/>
      <c r="E24" s="326"/>
    </row>
    <row r="25" spans="1:7" x14ac:dyDescent="0.25">
      <c r="A25">
        <v>8</v>
      </c>
      <c r="B25" t="s">
        <v>5</v>
      </c>
      <c r="C25" s="8">
        <f>C165</f>
        <v>20000</v>
      </c>
      <c r="D25" s="150">
        <f>E25-C25</f>
        <v>6000</v>
      </c>
      <c r="E25" s="8">
        <f>E165</f>
        <v>26000</v>
      </c>
      <c r="F25" s="8"/>
      <c r="G25" s="8"/>
    </row>
    <row r="26" spans="1:7" x14ac:dyDescent="0.25">
      <c r="A26">
        <v>5</v>
      </c>
      <c r="B26" t="s">
        <v>6</v>
      </c>
      <c r="C26" s="8">
        <f>C170</f>
        <v>100000</v>
      </c>
      <c r="D26" s="150">
        <f>E26-C26</f>
        <v>-10000</v>
      </c>
      <c r="E26" s="8">
        <v>90000</v>
      </c>
      <c r="F26" s="8"/>
      <c r="G26" s="8"/>
    </row>
    <row r="27" spans="1:7" x14ac:dyDescent="0.25">
      <c r="B27" t="s">
        <v>7</v>
      </c>
      <c r="C27" s="8">
        <f>C25-C26</f>
        <v>-80000</v>
      </c>
      <c r="D27" s="8">
        <f t="shared" ref="D27:E27" si="0">D25-D26</f>
        <v>16000</v>
      </c>
      <c r="E27" s="8">
        <f t="shared" si="0"/>
        <v>-64000</v>
      </c>
      <c r="F27" s="8"/>
      <c r="G27" s="8"/>
    </row>
    <row r="28" spans="1:7" x14ac:dyDescent="0.25">
      <c r="C28" s="8"/>
      <c r="D28" s="150"/>
      <c r="E28" s="8"/>
      <c r="F28" s="8"/>
      <c r="G28" s="8"/>
    </row>
    <row r="29" spans="1:7" x14ac:dyDescent="0.25">
      <c r="A29" s="324" t="s">
        <v>22</v>
      </c>
      <c r="B29" s="325" t="s">
        <v>326</v>
      </c>
      <c r="C29" s="328"/>
      <c r="D29" s="329"/>
      <c r="E29" s="328"/>
      <c r="F29" s="8"/>
      <c r="G29" s="8"/>
    </row>
    <row r="30" spans="1:7" x14ac:dyDescent="0.25">
      <c r="A30" s="50"/>
      <c r="B30" t="s">
        <v>64</v>
      </c>
      <c r="C30" s="8">
        <f>C19+C25</f>
        <v>27091500</v>
      </c>
      <c r="D30" s="150">
        <f>D19+D25</f>
        <v>-16678116</v>
      </c>
      <c r="E30" s="150">
        <f>E25+E19</f>
        <v>10413384</v>
      </c>
      <c r="F30" s="8"/>
      <c r="G30" s="8"/>
    </row>
    <row r="31" spans="1:7" ht="15.75" thickBot="1" x14ac:dyDescent="0.3">
      <c r="A31" s="385"/>
      <c r="B31" s="386" t="s">
        <v>327</v>
      </c>
      <c r="C31" s="387">
        <v>1861338</v>
      </c>
      <c r="D31" s="388">
        <f>E31-C31</f>
        <v>109216</v>
      </c>
      <c r="E31" s="387">
        <v>1970554</v>
      </c>
      <c r="F31" s="8"/>
      <c r="G31" s="8"/>
    </row>
    <row r="32" spans="1:7" ht="15.75" thickTop="1" x14ac:dyDescent="0.25">
      <c r="A32" s="12"/>
      <c r="B32" s="384" t="s">
        <v>385</v>
      </c>
      <c r="C32" s="8">
        <f>C30+C31</f>
        <v>28952838</v>
      </c>
      <c r="D32" s="150"/>
      <c r="E32" s="8">
        <f>E30+E31</f>
        <v>12383938</v>
      </c>
      <c r="F32" s="8"/>
      <c r="G32" s="8"/>
    </row>
    <row r="33" spans="1:7" ht="15.75" thickBot="1" x14ac:dyDescent="0.3">
      <c r="A33" s="330"/>
      <c r="B33" s="330" t="s">
        <v>42</v>
      </c>
      <c r="C33" s="387">
        <f>C22+C26</f>
        <v>28952838</v>
      </c>
      <c r="D33" s="388">
        <f>D22+D26</f>
        <v>-16568900</v>
      </c>
      <c r="E33" s="388">
        <f>E22+E26</f>
        <v>12383938</v>
      </c>
      <c r="F33" s="8"/>
      <c r="G33" s="8"/>
    </row>
    <row r="34" spans="1:7" ht="15.75" thickTop="1" x14ac:dyDescent="0.25">
      <c r="B34" t="s">
        <v>184</v>
      </c>
      <c r="C34" s="8">
        <v>0</v>
      </c>
      <c r="D34" s="150">
        <v>0</v>
      </c>
      <c r="E34" s="8">
        <v>0</v>
      </c>
      <c r="F34" s="8"/>
      <c r="G34" s="8"/>
    </row>
    <row r="35" spans="1:7" x14ac:dyDescent="0.25">
      <c r="A35" s="465" t="s">
        <v>8</v>
      </c>
      <c r="B35" s="465"/>
      <c r="C35" s="465"/>
      <c r="D35" s="465"/>
      <c r="E35" s="465"/>
      <c r="F35" s="25"/>
      <c r="G35" s="25"/>
    </row>
    <row r="36" spans="1:7" x14ac:dyDescent="0.25">
      <c r="A36" s="25"/>
      <c r="B36" s="25"/>
      <c r="C36" s="25"/>
      <c r="D36" s="149"/>
      <c r="E36" s="25"/>
      <c r="F36" s="25"/>
      <c r="G36" s="25"/>
    </row>
    <row r="37" spans="1:7" x14ac:dyDescent="0.25">
      <c r="B37" t="s">
        <v>372</v>
      </c>
    </row>
    <row r="38" spans="1:7" x14ac:dyDescent="0.25">
      <c r="A38" t="s">
        <v>342</v>
      </c>
    </row>
    <row r="39" spans="1:7" ht="15" customHeight="1" x14ac:dyDescent="0.25"/>
    <row r="40" spans="1:7" ht="15" customHeight="1" x14ac:dyDescent="0.25">
      <c r="A40" s="12" t="s">
        <v>20</v>
      </c>
      <c r="B40" s="13" t="s">
        <v>51</v>
      </c>
    </row>
    <row r="41" spans="1:7" x14ac:dyDescent="0.25">
      <c r="A41" s="12"/>
      <c r="B41" s="360" t="s">
        <v>341</v>
      </c>
    </row>
    <row r="43" spans="1:7" ht="60" x14ac:dyDescent="0.25">
      <c r="A43" s="1" t="s">
        <v>9</v>
      </c>
      <c r="B43" s="2" t="s">
        <v>10</v>
      </c>
      <c r="C43" s="2" t="s">
        <v>264</v>
      </c>
      <c r="D43" s="151" t="s">
        <v>339</v>
      </c>
      <c r="E43" s="2" t="s">
        <v>340</v>
      </c>
      <c r="F43" s="38"/>
      <c r="G43" s="38"/>
    </row>
    <row r="44" spans="1:7" x14ac:dyDescent="0.25">
      <c r="A44" s="3">
        <v>1</v>
      </c>
      <c r="B44" s="3">
        <v>2</v>
      </c>
      <c r="C44" s="3">
        <v>3</v>
      </c>
      <c r="D44" s="152">
        <v>4</v>
      </c>
      <c r="E44" s="3">
        <v>5</v>
      </c>
      <c r="F44" s="34"/>
      <c r="G44" s="34"/>
    </row>
    <row r="45" spans="1:7" x14ac:dyDescent="0.25">
      <c r="A45" s="9"/>
      <c r="B45" s="10" t="s">
        <v>18</v>
      </c>
      <c r="C45" s="11">
        <f>C46+C98+C165</f>
        <v>27091500</v>
      </c>
      <c r="D45" s="11">
        <f t="shared" ref="D45:E45" si="1">D46+D98+D165</f>
        <v>-16678116</v>
      </c>
      <c r="E45" s="11">
        <f t="shared" si="1"/>
        <v>10413384</v>
      </c>
      <c r="F45" s="14"/>
      <c r="G45" s="14"/>
    </row>
    <row r="46" spans="1:7" x14ac:dyDescent="0.25">
      <c r="A46" s="4">
        <v>6</v>
      </c>
      <c r="B46" s="4" t="s">
        <v>1</v>
      </c>
      <c r="C46" s="5">
        <f>C48+C55+C67+C80+C94</f>
        <v>26921500</v>
      </c>
      <c r="D46" s="5">
        <f t="shared" ref="D46:E46" si="2">D48+D55+D67+D80+D94</f>
        <v>-16684116</v>
      </c>
      <c r="E46" s="5">
        <f t="shared" si="2"/>
        <v>10237384</v>
      </c>
      <c r="F46" s="7"/>
      <c r="G46" s="7"/>
    </row>
    <row r="47" spans="1:7" x14ac:dyDescent="0.25">
      <c r="A47" s="4"/>
      <c r="B47" s="4" t="s">
        <v>67</v>
      </c>
      <c r="C47" s="5">
        <f>C48</f>
        <v>4960000</v>
      </c>
      <c r="D47" s="5">
        <f t="shared" ref="D47:E47" si="3">D48</f>
        <v>-2043000</v>
      </c>
      <c r="E47" s="5">
        <f t="shared" si="3"/>
        <v>2917000</v>
      </c>
      <c r="F47" s="7"/>
      <c r="G47" s="7"/>
    </row>
    <row r="48" spans="1:7" x14ac:dyDescent="0.25">
      <c r="A48" s="4">
        <v>61</v>
      </c>
      <c r="B48" s="4" t="s">
        <v>11</v>
      </c>
      <c r="C48" s="5">
        <f>C49+C50+C51+C52+C53</f>
        <v>4960000</v>
      </c>
      <c r="D48" s="5">
        <f t="shared" ref="D48:E48" si="4">D49+D50+D51+D52+D53</f>
        <v>-2043000</v>
      </c>
      <c r="E48" s="5">
        <f t="shared" si="4"/>
        <v>2917000</v>
      </c>
      <c r="F48" s="7"/>
      <c r="G48" s="7"/>
    </row>
    <row r="49" spans="1:7" x14ac:dyDescent="0.25">
      <c r="A49" s="36">
        <v>611</v>
      </c>
      <c r="B49" s="36" t="s">
        <v>12</v>
      </c>
      <c r="C49" s="61">
        <v>4750000</v>
      </c>
      <c r="D49" s="61">
        <f t="shared" ref="D49:D50" si="5">E49-C49</f>
        <v>-2073000</v>
      </c>
      <c r="E49" s="61">
        <v>2677000</v>
      </c>
      <c r="F49" s="39"/>
      <c r="G49" s="311"/>
    </row>
    <row r="50" spans="1:7" x14ac:dyDescent="0.25">
      <c r="A50" s="36">
        <v>613</v>
      </c>
      <c r="B50" s="323" t="s">
        <v>13</v>
      </c>
      <c r="C50" s="61">
        <v>200000</v>
      </c>
      <c r="D50" s="61">
        <f t="shared" si="5"/>
        <v>29000</v>
      </c>
      <c r="E50" s="61">
        <v>229000</v>
      </c>
      <c r="F50" s="39"/>
      <c r="G50" s="311"/>
    </row>
    <row r="51" spans="1:7" ht="14.45" hidden="1" customHeight="1" x14ac:dyDescent="0.25">
      <c r="A51" s="36"/>
      <c r="B51" s="36"/>
      <c r="C51" s="61"/>
      <c r="D51" s="61"/>
      <c r="E51" s="61"/>
      <c r="F51" s="39"/>
      <c r="G51" s="311"/>
    </row>
    <row r="52" spans="1:7" x14ac:dyDescent="0.25">
      <c r="A52" s="36">
        <v>614</v>
      </c>
      <c r="B52" s="323" t="s">
        <v>318</v>
      </c>
      <c r="C52" s="61">
        <v>10000</v>
      </c>
      <c r="D52" s="61">
        <f>E52-C52</f>
        <v>1000</v>
      </c>
      <c r="E52" s="61">
        <v>11000</v>
      </c>
      <c r="F52" s="39"/>
      <c r="G52" s="39"/>
    </row>
    <row r="53" spans="1:7" hidden="1" x14ac:dyDescent="0.25">
      <c r="A53" s="36">
        <v>614530</v>
      </c>
      <c r="B53" s="78" t="s">
        <v>79</v>
      </c>
      <c r="C53" s="61">
        <v>0</v>
      </c>
      <c r="D53" s="61">
        <v>0</v>
      </c>
      <c r="E53" s="61">
        <v>0</v>
      </c>
      <c r="F53" s="39"/>
      <c r="G53" s="39"/>
    </row>
    <row r="54" spans="1:7" x14ac:dyDescent="0.25">
      <c r="A54" s="36"/>
      <c r="B54" s="4" t="s">
        <v>66</v>
      </c>
      <c r="C54" s="62">
        <f>C55</f>
        <v>19816500</v>
      </c>
      <c r="D54" s="62">
        <f t="shared" ref="D54:E54" si="6">D55</f>
        <v>-14640816</v>
      </c>
      <c r="E54" s="62">
        <f t="shared" si="6"/>
        <v>5175684</v>
      </c>
      <c r="F54" s="39"/>
      <c r="G54" s="39"/>
    </row>
    <row r="55" spans="1:7" x14ac:dyDescent="0.25">
      <c r="A55" s="4">
        <v>63</v>
      </c>
      <c r="B55" s="4" t="s">
        <v>14</v>
      </c>
      <c r="C55" s="62">
        <f>C56+C62+C64</f>
        <v>19816500</v>
      </c>
      <c r="D55" s="62">
        <f>D56+D62+D64</f>
        <v>-14640816</v>
      </c>
      <c r="E55" s="62">
        <f>E56+E62+E64</f>
        <v>5175684</v>
      </c>
      <c r="F55" s="214"/>
      <c r="G55" s="214"/>
    </row>
    <row r="56" spans="1:7" ht="13.9" customHeight="1" x14ac:dyDescent="0.25">
      <c r="A56" s="183">
        <v>633</v>
      </c>
      <c r="B56" s="323" t="s">
        <v>319</v>
      </c>
      <c r="C56" s="61">
        <f>C57+C58+C59+C60+C61</f>
        <v>4606500</v>
      </c>
      <c r="D56" s="61">
        <f>E56-C56</f>
        <v>369184</v>
      </c>
      <c r="E56" s="61">
        <f>E57+E58+E59+E60+E61</f>
        <v>4975684</v>
      </c>
      <c r="G56" s="7"/>
    </row>
    <row r="57" spans="1:7" ht="13.9" hidden="1" customHeight="1" x14ac:dyDescent="0.25">
      <c r="A57" s="183">
        <v>633110</v>
      </c>
      <c r="B57" s="383" t="s">
        <v>384</v>
      </c>
      <c r="C57" s="61">
        <v>2400000</v>
      </c>
      <c r="D57" s="61">
        <f>E57-C57</f>
        <v>1644184</v>
      </c>
      <c r="E57" s="61">
        <v>4044184</v>
      </c>
      <c r="G57" s="7"/>
    </row>
    <row r="58" spans="1:7" hidden="1" x14ac:dyDescent="0.25">
      <c r="A58" s="78">
        <v>633120</v>
      </c>
      <c r="B58" s="78" t="s">
        <v>80</v>
      </c>
      <c r="C58" s="61">
        <v>63000</v>
      </c>
      <c r="D58" s="61">
        <f t="shared" ref="D58:D63" si="7">E58-C58</f>
        <v>137000</v>
      </c>
      <c r="E58" s="61">
        <v>200000</v>
      </c>
      <c r="G58" s="7"/>
    </row>
    <row r="59" spans="1:7" hidden="1" x14ac:dyDescent="0.25">
      <c r="A59" s="36">
        <v>633140</v>
      </c>
      <c r="B59" s="78" t="s">
        <v>81</v>
      </c>
      <c r="C59" s="61">
        <v>309500</v>
      </c>
      <c r="D59" s="61">
        <f t="shared" si="7"/>
        <v>0</v>
      </c>
      <c r="E59" s="61">
        <v>309500</v>
      </c>
      <c r="G59" s="39"/>
    </row>
    <row r="60" spans="1:7" hidden="1" x14ac:dyDescent="0.25">
      <c r="A60" s="36">
        <v>633210</v>
      </c>
      <c r="B60" s="78" t="s">
        <v>82</v>
      </c>
      <c r="C60" s="61">
        <v>1299000</v>
      </c>
      <c r="D60" s="61">
        <f t="shared" si="7"/>
        <v>-1049000</v>
      </c>
      <c r="E60" s="61">
        <v>250000</v>
      </c>
      <c r="G60" s="39"/>
    </row>
    <row r="61" spans="1:7" hidden="1" x14ac:dyDescent="0.25">
      <c r="A61" s="36">
        <v>633220</v>
      </c>
      <c r="B61" s="78" t="s">
        <v>83</v>
      </c>
      <c r="C61" s="61">
        <v>535000</v>
      </c>
      <c r="D61" s="61">
        <f t="shared" si="7"/>
        <v>-363000</v>
      </c>
      <c r="E61" s="61">
        <v>172000</v>
      </c>
      <c r="G61" s="39"/>
    </row>
    <row r="62" spans="1:7" x14ac:dyDescent="0.25">
      <c r="A62" s="36">
        <v>634</v>
      </c>
      <c r="B62" s="36" t="s">
        <v>61</v>
      </c>
      <c r="C62" s="61">
        <v>2242500</v>
      </c>
      <c r="D62" s="61">
        <f t="shared" si="7"/>
        <v>-2042500</v>
      </c>
      <c r="E62" s="61">
        <v>200000</v>
      </c>
      <c r="G62" s="39"/>
    </row>
    <row r="63" spans="1:7" hidden="1" x14ac:dyDescent="0.25">
      <c r="A63" s="36">
        <v>634250</v>
      </c>
      <c r="B63" s="177" t="s">
        <v>182</v>
      </c>
      <c r="C63" s="61">
        <v>0</v>
      </c>
      <c r="D63" s="61">
        <f t="shared" si="7"/>
        <v>0</v>
      </c>
      <c r="E63" s="61">
        <v>0</v>
      </c>
      <c r="G63" s="39"/>
    </row>
    <row r="64" spans="1:7" x14ac:dyDescent="0.25">
      <c r="A64" s="36">
        <v>638</v>
      </c>
      <c r="B64" s="323" t="s">
        <v>320</v>
      </c>
      <c r="C64" s="61">
        <v>12967500</v>
      </c>
      <c r="D64" s="61">
        <f>E64-C64</f>
        <v>-12967500</v>
      </c>
      <c r="E64" s="61">
        <v>0</v>
      </c>
      <c r="G64" s="39"/>
    </row>
    <row r="65" spans="1:7" ht="60" customHeight="1" x14ac:dyDescent="0.25">
      <c r="A65" s="1" t="s">
        <v>9</v>
      </c>
      <c r="B65" s="2" t="s">
        <v>10</v>
      </c>
      <c r="C65" s="2" t="s">
        <v>264</v>
      </c>
      <c r="D65" s="151" t="s">
        <v>339</v>
      </c>
      <c r="E65" s="2" t="s">
        <v>340</v>
      </c>
      <c r="F65" s="38"/>
      <c r="G65" s="38"/>
    </row>
    <row r="66" spans="1:7" x14ac:dyDescent="0.25">
      <c r="A66" s="3">
        <v>1</v>
      </c>
      <c r="B66" s="3">
        <v>2</v>
      </c>
      <c r="C66" s="3">
        <v>3</v>
      </c>
      <c r="D66" s="152">
        <v>4</v>
      </c>
      <c r="E66" s="3">
        <v>5</v>
      </c>
      <c r="F66" s="34"/>
      <c r="G66" s="34"/>
    </row>
    <row r="67" spans="1:7" x14ac:dyDescent="0.25">
      <c r="A67" s="4">
        <v>64</v>
      </c>
      <c r="B67" s="4" t="s">
        <v>15</v>
      </c>
      <c r="C67" s="5">
        <f>C68+C70</f>
        <v>1492700</v>
      </c>
      <c r="D67" s="5">
        <f t="shared" ref="D67:E67" si="8">D68+D70</f>
        <v>0</v>
      </c>
      <c r="E67" s="5">
        <f t="shared" si="8"/>
        <v>1492700</v>
      </c>
      <c r="F67" s="7"/>
      <c r="G67" s="7"/>
    </row>
    <row r="68" spans="1:7" x14ac:dyDescent="0.25">
      <c r="A68" s="4"/>
      <c r="B68" s="4" t="s">
        <v>67</v>
      </c>
      <c r="C68" s="5">
        <f>C69</f>
        <v>2000</v>
      </c>
      <c r="D68" s="5">
        <f t="shared" ref="D68:E68" si="9">D69</f>
        <v>0</v>
      </c>
      <c r="E68" s="5">
        <f t="shared" si="9"/>
        <v>2000</v>
      </c>
      <c r="F68" s="7"/>
      <c r="G68" s="7"/>
    </row>
    <row r="69" spans="1:7" x14ac:dyDescent="0.25">
      <c r="A69" s="36">
        <v>641</v>
      </c>
      <c r="B69" s="36" t="s">
        <v>16</v>
      </c>
      <c r="C69" s="61">
        <v>2000</v>
      </c>
      <c r="D69" s="61">
        <f>E69-C69</f>
        <v>0</v>
      </c>
      <c r="E69" s="61">
        <v>2000</v>
      </c>
      <c r="F69" s="39"/>
      <c r="G69" s="39"/>
    </row>
    <row r="70" spans="1:7" x14ac:dyDescent="0.25">
      <c r="A70" s="36"/>
      <c r="B70" s="4" t="s">
        <v>68</v>
      </c>
      <c r="C70" s="62">
        <f>C71</f>
        <v>1490700</v>
      </c>
      <c r="D70" s="62">
        <f>E70-C70</f>
        <v>0</v>
      </c>
      <c r="E70" s="62">
        <f>E71</f>
        <v>1490700</v>
      </c>
      <c r="F70" s="39"/>
      <c r="G70" s="39"/>
    </row>
    <row r="71" spans="1:7" x14ac:dyDescent="0.25">
      <c r="A71" s="78">
        <v>642</v>
      </c>
      <c r="B71" s="323" t="s">
        <v>321</v>
      </c>
      <c r="C71" s="61">
        <f>C72+C73+C74+C75+C77+C76+C78+C79</f>
        <v>1490700</v>
      </c>
      <c r="D71" s="61">
        <f>E71-C71</f>
        <v>0</v>
      </c>
      <c r="E71" s="61">
        <v>1490700</v>
      </c>
      <c r="F71" s="39"/>
      <c r="G71" s="39"/>
    </row>
    <row r="72" spans="1:7" hidden="1" x14ac:dyDescent="0.25">
      <c r="A72" s="381">
        <v>642190</v>
      </c>
      <c r="B72" s="381" t="s">
        <v>379</v>
      </c>
      <c r="C72" s="61">
        <v>7000</v>
      </c>
      <c r="D72" s="61"/>
      <c r="E72" s="61"/>
      <c r="F72" s="39"/>
      <c r="G72" s="39"/>
    </row>
    <row r="73" spans="1:7" hidden="1" x14ac:dyDescent="0.25">
      <c r="A73" s="78">
        <v>642191</v>
      </c>
      <c r="B73" s="78" t="s">
        <v>84</v>
      </c>
      <c r="C73" s="61">
        <v>1200000</v>
      </c>
      <c r="D73" s="61">
        <f>E73-C73</f>
        <v>-1200000</v>
      </c>
      <c r="E73" s="61">
        <v>0</v>
      </c>
      <c r="F73" s="39"/>
      <c r="G73" s="39"/>
    </row>
    <row r="74" spans="1:7" hidden="1" x14ac:dyDescent="0.25">
      <c r="A74" s="78">
        <v>642220</v>
      </c>
      <c r="B74" s="78" t="s">
        <v>87</v>
      </c>
      <c r="C74" s="61">
        <v>168000</v>
      </c>
      <c r="D74" s="61"/>
      <c r="E74" s="61"/>
      <c r="F74" s="39"/>
      <c r="G74" s="39"/>
    </row>
    <row r="75" spans="1:7" hidden="1" x14ac:dyDescent="0.25">
      <c r="A75" s="78">
        <v>642250</v>
      </c>
      <c r="B75" s="78" t="s">
        <v>86</v>
      </c>
      <c r="C75" s="61">
        <v>27600</v>
      </c>
      <c r="D75" s="61"/>
      <c r="E75" s="61"/>
      <c r="F75" s="39"/>
      <c r="G75" s="39"/>
    </row>
    <row r="76" spans="1:7" hidden="1" x14ac:dyDescent="0.25">
      <c r="A76" s="78">
        <v>642310</v>
      </c>
      <c r="B76" s="78" t="s">
        <v>85</v>
      </c>
      <c r="C76" s="61">
        <v>20000</v>
      </c>
      <c r="D76" s="61">
        <f>E76-C76</f>
        <v>-20000</v>
      </c>
      <c r="E76" s="61">
        <v>0</v>
      </c>
      <c r="F76" s="39"/>
      <c r="G76" s="39"/>
    </row>
    <row r="77" spans="1:7" hidden="1" x14ac:dyDescent="0.25">
      <c r="A77" s="78">
        <v>642360</v>
      </c>
      <c r="B77" s="78" t="s">
        <v>88</v>
      </c>
      <c r="C77" s="61">
        <v>100</v>
      </c>
      <c r="D77" s="61"/>
      <c r="E77" s="61"/>
      <c r="F77" s="39"/>
      <c r="G77" s="39"/>
    </row>
    <row r="78" spans="1:7" hidden="1" x14ac:dyDescent="0.25">
      <c r="A78" s="78">
        <v>642390</v>
      </c>
      <c r="B78" s="177" t="s">
        <v>181</v>
      </c>
      <c r="C78" s="61">
        <v>50000</v>
      </c>
      <c r="D78" s="61"/>
      <c r="E78" s="61"/>
      <c r="F78" s="39"/>
      <c r="G78" s="39"/>
    </row>
    <row r="79" spans="1:7" hidden="1" x14ac:dyDescent="0.25">
      <c r="A79" s="36">
        <v>642990</v>
      </c>
      <c r="B79" s="78" t="s">
        <v>89</v>
      </c>
      <c r="C79" s="61">
        <v>18000</v>
      </c>
      <c r="D79" s="61"/>
      <c r="E79" s="61"/>
      <c r="F79" s="39"/>
      <c r="G79" s="39"/>
    </row>
    <row r="80" spans="1:7" x14ac:dyDescent="0.25">
      <c r="A80" s="4">
        <v>65</v>
      </c>
      <c r="B80" s="4" t="s">
        <v>391</v>
      </c>
      <c r="C80" s="62">
        <f>C82+C84</f>
        <v>652300</v>
      </c>
      <c r="D80" s="62">
        <f t="shared" ref="D80:E80" si="10">D82+D84</f>
        <v>-300</v>
      </c>
      <c r="E80" s="62">
        <f t="shared" si="10"/>
        <v>652000</v>
      </c>
      <c r="F80" s="7"/>
      <c r="G80" s="7"/>
    </row>
    <row r="81" spans="1:96" x14ac:dyDescent="0.25">
      <c r="A81" s="4"/>
      <c r="B81" s="4" t="s">
        <v>17</v>
      </c>
      <c r="C81" s="62"/>
      <c r="D81" s="62"/>
      <c r="E81" s="62"/>
      <c r="F81" s="7"/>
      <c r="G81" s="7"/>
    </row>
    <row r="82" spans="1:96" x14ac:dyDescent="0.25">
      <c r="A82" s="4"/>
      <c r="B82" s="4" t="s">
        <v>67</v>
      </c>
      <c r="C82" s="62">
        <f>C83</f>
        <v>300</v>
      </c>
      <c r="D82" s="62">
        <f t="shared" ref="D82:E82" si="11">D83</f>
        <v>-300</v>
      </c>
      <c r="E82" s="62">
        <f t="shared" si="11"/>
        <v>0</v>
      </c>
      <c r="F82" s="7"/>
      <c r="G82" s="7"/>
    </row>
    <row r="83" spans="1:96" s="19" customFormat="1" x14ac:dyDescent="0.25">
      <c r="A83" s="36">
        <v>651</v>
      </c>
      <c r="B83" s="323" t="s">
        <v>325</v>
      </c>
      <c r="C83" s="61">
        <v>300</v>
      </c>
      <c r="D83" s="61">
        <f>E83-C83</f>
        <v>-300</v>
      </c>
      <c r="E83" s="61">
        <v>0</v>
      </c>
      <c r="F83" s="39"/>
      <c r="G83" s="39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1:96" s="19" customFormat="1" x14ac:dyDescent="0.25">
      <c r="A84" s="36"/>
      <c r="B84" s="4" t="s">
        <v>68</v>
      </c>
      <c r="C84" s="62">
        <f>C85+C86+C87+C92+C93</f>
        <v>652000</v>
      </c>
      <c r="D84" s="62">
        <f t="shared" ref="D84:E84" si="12">D85+D86+D87+D92+D93</f>
        <v>0</v>
      </c>
      <c r="E84" s="62">
        <f t="shared" si="12"/>
        <v>652000</v>
      </c>
      <c r="F84" s="39"/>
      <c r="G84" s="39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1:96" x14ac:dyDescent="0.25">
      <c r="A85" s="36">
        <v>652</v>
      </c>
      <c r="B85" s="323" t="s">
        <v>322</v>
      </c>
      <c r="C85" s="61">
        <v>437000</v>
      </c>
      <c r="D85" s="61">
        <f>E85-C85</f>
        <v>0</v>
      </c>
      <c r="E85" s="61">
        <v>437000</v>
      </c>
      <c r="F85" s="39"/>
      <c r="G85" s="39"/>
    </row>
    <row r="86" spans="1:96" hidden="1" x14ac:dyDescent="0.25">
      <c r="A86" s="36">
        <v>652410</v>
      </c>
      <c r="B86" s="78" t="s">
        <v>90</v>
      </c>
      <c r="C86" s="61">
        <v>0</v>
      </c>
      <c r="D86" s="61">
        <v>0</v>
      </c>
      <c r="E86" s="61">
        <v>0</v>
      </c>
      <c r="F86" s="39"/>
      <c r="G86" s="39"/>
    </row>
    <row r="87" spans="1:96" hidden="1" x14ac:dyDescent="0.25">
      <c r="A87" s="4">
        <v>652690</v>
      </c>
      <c r="B87" s="4" t="s">
        <v>91</v>
      </c>
      <c r="C87" s="62">
        <v>0</v>
      </c>
      <c r="D87" s="62">
        <v>0</v>
      </c>
      <c r="E87" s="62">
        <v>0</v>
      </c>
      <c r="F87" s="39"/>
      <c r="G87" s="39"/>
    </row>
    <row r="88" spans="1:96" hidden="1" x14ac:dyDescent="0.25">
      <c r="A88" s="36">
        <v>6526901</v>
      </c>
      <c r="B88" s="78" t="s">
        <v>92</v>
      </c>
      <c r="C88" s="61">
        <v>80000</v>
      </c>
      <c r="D88" s="61">
        <v>80000</v>
      </c>
      <c r="E88" s="61">
        <v>80000</v>
      </c>
      <c r="F88" s="39"/>
      <c r="G88" s="39"/>
    </row>
    <row r="89" spans="1:96" hidden="1" x14ac:dyDescent="0.25">
      <c r="A89" s="36">
        <v>6526920</v>
      </c>
      <c r="B89" s="78" t="s">
        <v>93</v>
      </c>
      <c r="C89" s="61">
        <v>48000</v>
      </c>
      <c r="D89" s="61">
        <v>48000</v>
      </c>
      <c r="E89" s="61">
        <v>48000</v>
      </c>
      <c r="F89" s="39"/>
      <c r="G89" s="39"/>
    </row>
    <row r="90" spans="1:96" hidden="1" x14ac:dyDescent="0.25">
      <c r="A90" s="36">
        <v>6526921</v>
      </c>
      <c r="B90" s="78" t="s">
        <v>94</v>
      </c>
      <c r="C90" s="61">
        <v>50000</v>
      </c>
      <c r="D90" s="61">
        <v>50000</v>
      </c>
      <c r="E90" s="61">
        <v>50000</v>
      </c>
      <c r="F90" s="39"/>
      <c r="G90" s="39"/>
    </row>
    <row r="91" spans="1:96" hidden="1" x14ac:dyDescent="0.25">
      <c r="A91" s="36">
        <v>6526922</v>
      </c>
      <c r="B91" s="239" t="s">
        <v>265</v>
      </c>
      <c r="C91" s="61">
        <v>30000</v>
      </c>
      <c r="D91" s="61">
        <v>30000</v>
      </c>
      <c r="E91" s="61">
        <v>30000</v>
      </c>
      <c r="F91" s="39"/>
      <c r="G91" s="39"/>
    </row>
    <row r="92" spans="1:96" x14ac:dyDescent="0.25">
      <c r="A92" s="36">
        <v>653</v>
      </c>
      <c r="B92" s="323" t="s">
        <v>323</v>
      </c>
      <c r="C92" s="61">
        <v>215000</v>
      </c>
      <c r="D92" s="61">
        <f>E92-C92</f>
        <v>0</v>
      </c>
      <c r="E92" s="61">
        <v>215000</v>
      </c>
      <c r="F92" s="39"/>
      <c r="G92" s="39"/>
    </row>
    <row r="93" spans="1:96" hidden="1" x14ac:dyDescent="0.25">
      <c r="A93" s="36">
        <v>653210</v>
      </c>
      <c r="B93" s="79" t="s">
        <v>145</v>
      </c>
      <c r="C93" s="61">
        <v>0</v>
      </c>
      <c r="D93" s="61">
        <v>0</v>
      </c>
      <c r="E93" s="61">
        <v>0</v>
      </c>
      <c r="F93" s="39"/>
      <c r="G93" s="39"/>
    </row>
    <row r="94" spans="1:96" x14ac:dyDescent="0.25">
      <c r="A94" s="4">
        <v>66</v>
      </c>
      <c r="B94" s="4" t="s">
        <v>308</v>
      </c>
      <c r="C94" s="62">
        <f>C96</f>
        <v>0</v>
      </c>
      <c r="D94" s="62">
        <f t="shared" ref="D94:E94" si="13">D96</f>
        <v>0</v>
      </c>
      <c r="E94" s="62">
        <f t="shared" si="13"/>
        <v>0</v>
      </c>
      <c r="F94" s="39"/>
      <c r="G94" s="39"/>
    </row>
    <row r="95" spans="1:96" x14ac:dyDescent="0.25">
      <c r="A95" s="4"/>
      <c r="B95" s="4" t="s">
        <v>309</v>
      </c>
      <c r="C95" s="62"/>
      <c r="D95" s="62"/>
      <c r="E95" s="62"/>
      <c r="F95" s="39"/>
      <c r="G95" s="39"/>
    </row>
    <row r="96" spans="1:96" x14ac:dyDescent="0.25">
      <c r="A96" s="36"/>
      <c r="B96" s="4" t="s">
        <v>307</v>
      </c>
      <c r="C96" s="62">
        <f>C97</f>
        <v>0</v>
      </c>
      <c r="D96" s="62">
        <f t="shared" ref="D96:E96" si="14">D97</f>
        <v>0</v>
      </c>
      <c r="E96" s="62">
        <f t="shared" si="14"/>
        <v>0</v>
      </c>
      <c r="F96" s="39"/>
      <c r="G96" s="39"/>
    </row>
    <row r="97" spans="1:7" x14ac:dyDescent="0.25">
      <c r="A97" s="36">
        <v>663</v>
      </c>
      <c r="B97" s="323" t="s">
        <v>324</v>
      </c>
      <c r="C97" s="61">
        <v>0</v>
      </c>
      <c r="D97" s="61">
        <f>E97-C97</f>
        <v>0</v>
      </c>
      <c r="E97" s="61">
        <v>0</v>
      </c>
      <c r="F97" s="39"/>
      <c r="G97" s="39"/>
    </row>
    <row r="98" spans="1:7" x14ac:dyDescent="0.25">
      <c r="A98" s="3"/>
      <c r="B98" s="10" t="s">
        <v>266</v>
      </c>
      <c r="C98" s="5">
        <f t="shared" ref="C98:E100" si="15">C99</f>
        <v>150000</v>
      </c>
      <c r="D98" s="5">
        <f t="shared" si="15"/>
        <v>0</v>
      </c>
      <c r="E98" s="5">
        <f t="shared" si="15"/>
        <v>150000</v>
      </c>
      <c r="F98" s="39"/>
      <c r="G98" s="39"/>
    </row>
    <row r="99" spans="1:7" x14ac:dyDescent="0.25">
      <c r="A99" s="4">
        <v>7</v>
      </c>
      <c r="B99" s="4" t="s">
        <v>2</v>
      </c>
      <c r="C99" s="5">
        <f t="shared" si="15"/>
        <v>150000</v>
      </c>
      <c r="D99" s="5">
        <f t="shared" si="15"/>
        <v>0</v>
      </c>
      <c r="E99" s="5">
        <f t="shared" si="15"/>
        <v>150000</v>
      </c>
      <c r="F99" s="39"/>
      <c r="G99" s="39"/>
    </row>
    <row r="100" spans="1:7" x14ac:dyDescent="0.25">
      <c r="A100" s="4">
        <v>71</v>
      </c>
      <c r="B100" s="4" t="s">
        <v>267</v>
      </c>
      <c r="C100" s="5">
        <f>C101</f>
        <v>150000</v>
      </c>
      <c r="D100" s="5">
        <f t="shared" si="15"/>
        <v>0</v>
      </c>
      <c r="E100" s="5">
        <f t="shared" si="15"/>
        <v>150000</v>
      </c>
      <c r="F100" s="39"/>
      <c r="G100" s="39"/>
    </row>
    <row r="101" spans="1:7" x14ac:dyDescent="0.25">
      <c r="A101" s="36">
        <v>711</v>
      </c>
      <c r="B101" s="36" t="s">
        <v>268</v>
      </c>
      <c r="C101" s="61">
        <v>150000</v>
      </c>
      <c r="D101" s="61">
        <f>E101-C101</f>
        <v>0</v>
      </c>
      <c r="E101" s="61">
        <v>150000</v>
      </c>
      <c r="F101" s="240"/>
      <c r="G101" s="8"/>
    </row>
    <row r="102" spans="1:7" ht="60" x14ac:dyDescent="0.25">
      <c r="A102" s="1" t="s">
        <v>9</v>
      </c>
      <c r="B102" s="2" t="s">
        <v>10</v>
      </c>
      <c r="C102" s="178" t="s">
        <v>264</v>
      </c>
      <c r="D102" s="151" t="s">
        <v>339</v>
      </c>
      <c r="E102" s="2" t="s">
        <v>340</v>
      </c>
      <c r="F102" s="8"/>
      <c r="G102" s="38"/>
    </row>
    <row r="103" spans="1:7" x14ac:dyDescent="0.25">
      <c r="A103" s="3">
        <v>1</v>
      </c>
      <c r="B103" s="3">
        <v>2</v>
      </c>
      <c r="C103" s="179">
        <v>3</v>
      </c>
      <c r="D103" s="152">
        <v>4</v>
      </c>
      <c r="E103" s="3">
        <v>5</v>
      </c>
      <c r="F103" s="307"/>
      <c r="G103" s="34"/>
    </row>
    <row r="104" spans="1:7" x14ac:dyDescent="0.25">
      <c r="A104" s="4"/>
      <c r="B104" s="4" t="s">
        <v>23</v>
      </c>
      <c r="C104" s="5">
        <f>C105+C145+C170</f>
        <v>28952838</v>
      </c>
      <c r="D104" s="62">
        <f t="shared" ref="D104:D124" si="16">E104-C104</f>
        <v>-16568900</v>
      </c>
      <c r="E104" s="5">
        <f>E105+E145+E170</f>
        <v>12383938</v>
      </c>
      <c r="F104" s="305"/>
      <c r="G104" s="7"/>
    </row>
    <row r="105" spans="1:7" x14ac:dyDescent="0.25">
      <c r="A105" s="411">
        <v>3</v>
      </c>
      <c r="B105" s="411" t="s">
        <v>3</v>
      </c>
      <c r="C105" s="403">
        <f>C108+C115+C121+C124+C127+C133+C140</f>
        <v>8127213</v>
      </c>
      <c r="D105" s="62">
        <f t="shared" si="16"/>
        <v>-149900</v>
      </c>
      <c r="E105" s="403">
        <f>E108+E115+E121+E124+E127+E133+E140</f>
        <v>7977313</v>
      </c>
      <c r="F105" s="401"/>
      <c r="G105" s="401"/>
    </row>
    <row r="106" spans="1:7" x14ac:dyDescent="0.25">
      <c r="A106" s="4"/>
      <c r="B106" s="4" t="s">
        <v>67</v>
      </c>
      <c r="C106" s="62">
        <f>D202+D276</f>
        <v>890900</v>
      </c>
      <c r="D106" s="62">
        <f t="shared" si="16"/>
        <v>30000</v>
      </c>
      <c r="E106" s="62">
        <f>F202+F276</f>
        <v>920900</v>
      </c>
      <c r="F106" s="7"/>
      <c r="G106" s="7"/>
    </row>
    <row r="107" spans="1:7" x14ac:dyDescent="0.25">
      <c r="A107" s="4"/>
      <c r="B107" s="4" t="s">
        <v>66</v>
      </c>
      <c r="C107" s="62">
        <f>D342+D762</f>
        <v>403500</v>
      </c>
      <c r="D107" s="62">
        <f t="shared" si="16"/>
        <v>0</v>
      </c>
      <c r="E107" s="62">
        <f>F342+F762</f>
        <v>403500</v>
      </c>
      <c r="F107" s="7"/>
      <c r="G107" s="7"/>
    </row>
    <row r="108" spans="1:7" x14ac:dyDescent="0.25">
      <c r="A108" s="4">
        <v>31</v>
      </c>
      <c r="B108" s="4" t="s">
        <v>24</v>
      </c>
      <c r="C108" s="62">
        <f>C109+C110+C111</f>
        <v>1294400</v>
      </c>
      <c r="D108" s="62">
        <f t="shared" si="16"/>
        <v>30000</v>
      </c>
      <c r="E108" s="62">
        <f>E109+E110+E111</f>
        <v>1324400</v>
      </c>
      <c r="F108" s="311"/>
      <c r="G108" s="7"/>
    </row>
    <row r="109" spans="1:7" x14ac:dyDescent="0.25">
      <c r="A109" s="36">
        <v>311</v>
      </c>
      <c r="B109" s="36" t="s">
        <v>25</v>
      </c>
      <c r="C109" s="61">
        <f>D203+D277+D343+D763</f>
        <v>1053800</v>
      </c>
      <c r="D109" s="61">
        <f t="shared" si="16"/>
        <v>30000</v>
      </c>
      <c r="E109" s="61">
        <f>F203+F277+F343+F763</f>
        <v>1083800</v>
      </c>
      <c r="F109" s="7"/>
      <c r="G109" s="39"/>
    </row>
    <row r="110" spans="1:7" x14ac:dyDescent="0.25">
      <c r="A110" s="36">
        <v>312</v>
      </c>
      <c r="B110" s="36" t="s">
        <v>26</v>
      </c>
      <c r="C110" s="61">
        <f>D204+D279+D764</f>
        <v>79000</v>
      </c>
      <c r="D110" s="61">
        <f t="shared" si="16"/>
        <v>0</v>
      </c>
      <c r="E110" s="61">
        <f>F204+F279+F764</f>
        <v>79000</v>
      </c>
      <c r="F110" s="39"/>
      <c r="G110" s="39"/>
    </row>
    <row r="111" spans="1:7" ht="15" customHeight="1" x14ac:dyDescent="0.25">
      <c r="A111" s="36">
        <v>313</v>
      </c>
      <c r="B111" s="36" t="s">
        <v>27</v>
      </c>
      <c r="C111" s="61">
        <v>161600</v>
      </c>
      <c r="D111" s="61">
        <f t="shared" si="16"/>
        <v>0</v>
      </c>
      <c r="E111" s="61">
        <v>161600</v>
      </c>
      <c r="F111" s="39"/>
      <c r="G111" s="39"/>
    </row>
    <row r="112" spans="1:7" x14ac:dyDescent="0.25">
      <c r="A112" s="4"/>
      <c r="B112" s="4" t="s">
        <v>67</v>
      </c>
      <c r="C112" s="62">
        <f>D208+D244+D286+D349+D855</f>
        <v>966100</v>
      </c>
      <c r="D112" s="62">
        <f t="shared" si="16"/>
        <v>157900</v>
      </c>
      <c r="E112" s="62">
        <f>F208+F244+F286+F349+F855</f>
        <v>1124000</v>
      </c>
      <c r="F112" s="7"/>
      <c r="G112" s="7"/>
    </row>
    <row r="113" spans="1:7" x14ac:dyDescent="0.25">
      <c r="A113" s="4"/>
      <c r="B113" s="4" t="s">
        <v>68</v>
      </c>
      <c r="C113" s="62">
        <f>D500+D510+D520+D528+D537+D564+D572+D580+D591+D550+D557</f>
        <v>824250</v>
      </c>
      <c r="D113" s="62">
        <f t="shared" si="16"/>
        <v>-14000</v>
      </c>
      <c r="E113" s="62">
        <f>F500+F510+F520+F528+F537+F564+F572+F580+F591+F550+F557</f>
        <v>810250</v>
      </c>
      <c r="F113" s="7"/>
      <c r="G113" s="7"/>
    </row>
    <row r="114" spans="1:7" x14ac:dyDescent="0.25">
      <c r="A114" s="4"/>
      <c r="B114" s="4" t="s">
        <v>66</v>
      </c>
      <c r="C114" s="62">
        <f>D584+D766</f>
        <v>10000</v>
      </c>
      <c r="D114" s="62">
        <f t="shared" si="16"/>
        <v>0</v>
      </c>
      <c r="E114" s="62">
        <f>F584+F766</f>
        <v>10000</v>
      </c>
      <c r="F114" s="7"/>
      <c r="G114" s="7"/>
    </row>
    <row r="115" spans="1:7" ht="15" customHeight="1" x14ac:dyDescent="0.25">
      <c r="A115" s="4">
        <v>32</v>
      </c>
      <c r="B115" s="4" t="s">
        <v>28</v>
      </c>
      <c r="C115" s="62">
        <f>C116+C117+C118+C119</f>
        <v>1800350</v>
      </c>
      <c r="D115" s="62">
        <f t="shared" si="16"/>
        <v>143900</v>
      </c>
      <c r="E115" s="62">
        <f>E116+E117+E118+E119</f>
        <v>1944250</v>
      </c>
      <c r="F115" s="39"/>
      <c r="G115" s="39"/>
    </row>
    <row r="116" spans="1:7" ht="15" customHeight="1" x14ac:dyDescent="0.25">
      <c r="A116" s="36">
        <v>321</v>
      </c>
      <c r="B116" s="36" t="s">
        <v>29</v>
      </c>
      <c r="C116" s="61">
        <f>D287+D767</f>
        <v>77200</v>
      </c>
      <c r="D116" s="61">
        <f t="shared" si="16"/>
        <v>-9100</v>
      </c>
      <c r="E116" s="61">
        <f>F287+F767</f>
        <v>68100</v>
      </c>
      <c r="F116" s="39"/>
      <c r="G116" s="39"/>
    </row>
    <row r="117" spans="1:7" ht="15" customHeight="1" x14ac:dyDescent="0.25">
      <c r="A117" s="36">
        <v>322</v>
      </c>
      <c r="B117" s="36" t="s">
        <v>30</v>
      </c>
      <c r="C117" s="61">
        <f>D247+D293+D503+D513+D540</f>
        <v>361000</v>
      </c>
      <c r="D117" s="61">
        <f t="shared" si="16"/>
        <v>78000</v>
      </c>
      <c r="E117" s="61">
        <f>F247+F293+F503+F513+F540</f>
        <v>439000</v>
      </c>
      <c r="F117" s="39"/>
      <c r="G117" s="39"/>
    </row>
    <row r="118" spans="1:7" ht="15" customHeight="1" x14ac:dyDescent="0.25">
      <c r="A118" s="36">
        <v>323</v>
      </c>
      <c r="B118" s="36" t="s">
        <v>31</v>
      </c>
      <c r="C118" s="61">
        <f>D209+D249+D302+D352+D505+D515+D523+D531+D544+D567+D575+D579+D594+D856+D553+D560</f>
        <v>1238750</v>
      </c>
      <c r="D118" s="61">
        <f t="shared" si="16"/>
        <v>50000</v>
      </c>
      <c r="E118" s="61">
        <f>F209+F249+F302+F352+F505+F515+F523+F531+F544+F567+F575+F579+F594+F856+F553+F560</f>
        <v>1288750</v>
      </c>
      <c r="F118" s="39"/>
      <c r="G118" s="39"/>
    </row>
    <row r="119" spans="1:7" ht="15" customHeight="1" x14ac:dyDescent="0.25">
      <c r="A119" s="36">
        <v>329</v>
      </c>
      <c r="B119" s="36" t="s">
        <v>32</v>
      </c>
      <c r="C119" s="61">
        <f>D219+D252+D314</f>
        <v>123400</v>
      </c>
      <c r="D119" s="61">
        <f t="shared" si="16"/>
        <v>25000</v>
      </c>
      <c r="E119" s="61">
        <f>F219+F252+F314</f>
        <v>148400</v>
      </c>
      <c r="F119" s="39"/>
      <c r="G119" s="39"/>
    </row>
    <row r="120" spans="1:7" x14ac:dyDescent="0.25">
      <c r="A120" s="3"/>
      <c r="B120" s="10" t="s">
        <v>67</v>
      </c>
      <c r="C120" s="62">
        <f>C121</f>
        <v>13800</v>
      </c>
      <c r="D120" s="62">
        <f t="shared" si="16"/>
        <v>-1800</v>
      </c>
      <c r="E120" s="62">
        <f t="shared" ref="E120:E121" si="17">E121</f>
        <v>12000</v>
      </c>
      <c r="F120" s="38"/>
      <c r="G120" s="34"/>
    </row>
    <row r="121" spans="1:7" x14ac:dyDescent="0.25">
      <c r="A121" s="4">
        <v>34</v>
      </c>
      <c r="B121" s="4" t="s">
        <v>33</v>
      </c>
      <c r="C121" s="62">
        <f>C122</f>
        <v>13800</v>
      </c>
      <c r="D121" s="62">
        <f t="shared" si="16"/>
        <v>-1800</v>
      </c>
      <c r="E121" s="62">
        <f t="shared" si="17"/>
        <v>12000</v>
      </c>
      <c r="F121" s="38"/>
      <c r="G121" s="7"/>
    </row>
    <row r="122" spans="1:7" x14ac:dyDescent="0.25">
      <c r="A122" s="36">
        <v>343</v>
      </c>
      <c r="B122" s="36" t="s">
        <v>34</v>
      </c>
      <c r="C122" s="61">
        <f>D323</f>
        <v>13800</v>
      </c>
      <c r="D122" s="61">
        <f t="shared" si="16"/>
        <v>-1800</v>
      </c>
      <c r="E122" s="61">
        <f>F323</f>
        <v>12000</v>
      </c>
      <c r="F122" s="305"/>
      <c r="G122" s="39"/>
    </row>
    <row r="123" spans="1:7" x14ac:dyDescent="0.25">
      <c r="A123" s="3"/>
      <c r="B123" s="10" t="s">
        <v>67</v>
      </c>
      <c r="C123" s="62">
        <f>C124</f>
        <v>115000</v>
      </c>
      <c r="D123" s="62">
        <f t="shared" si="16"/>
        <v>-25000</v>
      </c>
      <c r="E123" s="62">
        <f t="shared" ref="E123" si="18">E124</f>
        <v>90000</v>
      </c>
      <c r="F123" s="38"/>
      <c r="G123" s="34"/>
    </row>
    <row r="124" spans="1:7" x14ac:dyDescent="0.25">
      <c r="A124" s="4">
        <v>35</v>
      </c>
      <c r="B124" s="4" t="s">
        <v>217</v>
      </c>
      <c r="C124" s="62">
        <f>C125</f>
        <v>115000</v>
      </c>
      <c r="D124" s="62">
        <f t="shared" si="16"/>
        <v>-25000</v>
      </c>
      <c r="E124" s="62">
        <f>F916+F926</f>
        <v>90000</v>
      </c>
      <c r="F124" s="38"/>
      <c r="G124" s="7"/>
    </row>
    <row r="125" spans="1:7" x14ac:dyDescent="0.25">
      <c r="A125" s="36">
        <v>352</v>
      </c>
      <c r="B125" s="227" t="s">
        <v>218</v>
      </c>
      <c r="C125" s="61">
        <f>D917+D927</f>
        <v>115000</v>
      </c>
      <c r="D125" s="61">
        <f t="shared" ref="D125:D134" si="19">E125-C125</f>
        <v>-25000</v>
      </c>
      <c r="E125" s="61">
        <f>F917+F927</f>
        <v>90000</v>
      </c>
      <c r="F125" s="305"/>
      <c r="G125" s="39"/>
    </row>
    <row r="126" spans="1:7" x14ac:dyDescent="0.25">
      <c r="A126" s="36"/>
      <c r="B126" s="10" t="s">
        <v>67</v>
      </c>
      <c r="C126" s="62">
        <f>C127</f>
        <v>11500</v>
      </c>
      <c r="D126" s="62">
        <f t="shared" si="19"/>
        <v>0</v>
      </c>
      <c r="E126" s="62">
        <f t="shared" ref="E126" si="20">E127</f>
        <v>11500</v>
      </c>
      <c r="F126" s="305"/>
      <c r="G126" s="39"/>
    </row>
    <row r="127" spans="1:7" x14ac:dyDescent="0.25">
      <c r="A127" s="4">
        <v>36</v>
      </c>
      <c r="B127" s="29" t="s">
        <v>286</v>
      </c>
      <c r="C127" s="62">
        <f>C128</f>
        <v>11500</v>
      </c>
      <c r="D127" s="62">
        <f t="shared" si="19"/>
        <v>0</v>
      </c>
      <c r="E127" s="62">
        <f>F896</f>
        <v>11500</v>
      </c>
      <c r="F127" s="305"/>
      <c r="G127" s="39"/>
    </row>
    <row r="128" spans="1:7" x14ac:dyDescent="0.25">
      <c r="A128" s="36">
        <v>363</v>
      </c>
      <c r="B128" s="306" t="s">
        <v>287</v>
      </c>
      <c r="C128" s="61">
        <v>11500</v>
      </c>
      <c r="D128" s="62">
        <f t="shared" si="19"/>
        <v>0</v>
      </c>
      <c r="E128" s="61">
        <v>11500</v>
      </c>
      <c r="F128" s="305"/>
      <c r="G128" s="39"/>
    </row>
    <row r="129" spans="1:7" x14ac:dyDescent="0.25">
      <c r="A129" s="36"/>
      <c r="B129" s="4" t="s">
        <v>67</v>
      </c>
      <c r="C129" s="62">
        <f>D885+D876+D869+D862+D844+D837+D830+D823+D816+D809+D802+D794+D787+D780+D756</f>
        <v>2147000</v>
      </c>
      <c r="D129" s="62">
        <f t="shared" si="19"/>
        <v>-134000</v>
      </c>
      <c r="E129" s="62">
        <f>F885+F876+F869+F862+F844+F837+F830+F823+F816+F809+F802+F794+F787+F780+F756</f>
        <v>2013000</v>
      </c>
      <c r="F129" s="7"/>
      <c r="G129" s="39"/>
    </row>
    <row r="130" spans="1:7" x14ac:dyDescent="0.25">
      <c r="A130" s="36"/>
      <c r="B130" s="4" t="s">
        <v>68</v>
      </c>
      <c r="C130" s="62">
        <f>D600</f>
        <v>10000</v>
      </c>
      <c r="D130" s="62">
        <f t="shared" si="19"/>
        <v>0</v>
      </c>
      <c r="E130" s="62">
        <f>F600</f>
        <v>10000</v>
      </c>
      <c r="F130" s="7"/>
      <c r="G130" s="39"/>
    </row>
    <row r="131" spans="1:7" x14ac:dyDescent="0.25">
      <c r="A131" s="36"/>
      <c r="B131" s="4" t="s">
        <v>66</v>
      </c>
      <c r="C131" s="62">
        <f>D773</f>
        <v>55000</v>
      </c>
      <c r="D131" s="62">
        <f t="shared" si="19"/>
        <v>-21000</v>
      </c>
      <c r="E131" s="62">
        <f>F773</f>
        <v>34000</v>
      </c>
      <c r="F131" s="7"/>
      <c r="G131" s="39"/>
    </row>
    <row r="132" spans="1:7" x14ac:dyDescent="0.25">
      <c r="A132" s="36"/>
      <c r="B132" s="4" t="s">
        <v>312</v>
      </c>
      <c r="C132" s="62">
        <f>D846</f>
        <v>20000</v>
      </c>
      <c r="D132" s="62">
        <f t="shared" si="19"/>
        <v>0</v>
      </c>
      <c r="E132" s="62">
        <f>F846</f>
        <v>20000</v>
      </c>
      <c r="F132" s="7"/>
      <c r="G132" s="39"/>
    </row>
    <row r="133" spans="1:7" x14ac:dyDescent="0.25">
      <c r="A133" s="4">
        <v>37</v>
      </c>
      <c r="B133" s="4" t="s">
        <v>35</v>
      </c>
      <c r="C133" s="62">
        <f>C134</f>
        <v>2452000</v>
      </c>
      <c r="D133" s="62">
        <f t="shared" si="19"/>
        <v>-155000</v>
      </c>
      <c r="E133" s="62">
        <f>E134</f>
        <v>2297000</v>
      </c>
      <c r="F133" s="7"/>
      <c r="G133" s="7"/>
    </row>
    <row r="134" spans="1:7" x14ac:dyDescent="0.25">
      <c r="A134" s="36">
        <v>372</v>
      </c>
      <c r="B134" s="36" t="s">
        <v>36</v>
      </c>
      <c r="C134" s="61">
        <f>D601+D756+D774+D781+D788+D795+D803+D810+D817+D824+D831+D838+D845+D863+D870+D878+D886+D849+D890</f>
        <v>2452000</v>
      </c>
      <c r="D134" s="62">
        <f t="shared" si="19"/>
        <v>-155000</v>
      </c>
      <c r="E134" s="61">
        <f>F601+F756+F774+F781+F788+F795+F803+F810+F817+F824+F831+F838+F845+F863+F870+F878+F886+F849+F890</f>
        <v>2297000</v>
      </c>
      <c r="F134" s="39"/>
      <c r="G134" s="39"/>
    </row>
    <row r="135" spans="1:7" ht="60" x14ac:dyDescent="0.25">
      <c r="A135" s="1" t="s">
        <v>9</v>
      </c>
      <c r="B135" s="2" t="s">
        <v>10</v>
      </c>
      <c r="C135" s="178" t="s">
        <v>264</v>
      </c>
      <c r="D135" s="151" t="s">
        <v>339</v>
      </c>
      <c r="E135" s="2" t="s">
        <v>340</v>
      </c>
      <c r="F135" s="8"/>
      <c r="G135" s="38"/>
    </row>
    <row r="136" spans="1:7" x14ac:dyDescent="0.25">
      <c r="A136" s="3">
        <v>1</v>
      </c>
      <c r="B136" s="3">
        <v>2</v>
      </c>
      <c r="C136" s="179">
        <v>3</v>
      </c>
      <c r="D136" s="152">
        <v>4</v>
      </c>
      <c r="E136" s="3">
        <v>5</v>
      </c>
      <c r="F136" s="38"/>
      <c r="G136" s="34"/>
    </row>
    <row r="137" spans="1:7" x14ac:dyDescent="0.25">
      <c r="A137" s="4"/>
      <c r="B137" s="4" t="s">
        <v>67</v>
      </c>
      <c r="C137" s="62">
        <f>D239+D642+D657+D688+D702+D710+D717+D725+D732+D740+D748+D696+D259+D227</f>
        <v>1152900</v>
      </c>
      <c r="D137" s="62">
        <f t="shared" ref="D137:D143" si="21">E137-C137</f>
        <v>-92000</v>
      </c>
      <c r="E137" s="62">
        <f>F239+F642+F657+F688+F702+F710+F717+F725+F732+F740+F748+F696+F259+F227</f>
        <v>1060900</v>
      </c>
      <c r="F137" s="7"/>
      <c r="G137" s="39"/>
    </row>
    <row r="138" spans="1:7" x14ac:dyDescent="0.25">
      <c r="A138" s="4"/>
      <c r="B138" s="4" t="s">
        <v>68</v>
      </c>
      <c r="C138" s="62">
        <f t="shared" ref="C138:E138" si="22">D647+D659</f>
        <v>1045000</v>
      </c>
      <c r="D138" s="62">
        <f t="shared" si="21"/>
        <v>-257000</v>
      </c>
      <c r="E138" s="62">
        <f t="shared" si="22"/>
        <v>788000</v>
      </c>
      <c r="F138" s="7"/>
      <c r="G138" s="39"/>
    </row>
    <row r="139" spans="1:7" x14ac:dyDescent="0.25">
      <c r="A139" s="4"/>
      <c r="B139" s="10" t="s">
        <v>66</v>
      </c>
      <c r="C139" s="62">
        <f>D230+D648</f>
        <v>242263</v>
      </c>
      <c r="D139" s="62">
        <f t="shared" si="21"/>
        <v>207000</v>
      </c>
      <c r="E139" s="62">
        <f>F230+F648</f>
        <v>449263</v>
      </c>
      <c r="F139" s="7"/>
      <c r="G139" s="39"/>
    </row>
    <row r="140" spans="1:7" x14ac:dyDescent="0.25">
      <c r="A140" s="4">
        <v>38</v>
      </c>
      <c r="B140" s="4" t="s">
        <v>37</v>
      </c>
      <c r="C140" s="62">
        <f>C141+C142+C144+C143</f>
        <v>2440163</v>
      </c>
      <c r="D140" s="62">
        <f t="shared" si="21"/>
        <v>-142000</v>
      </c>
      <c r="E140" s="62">
        <f>E141+E142+E144+E143</f>
        <v>2298163</v>
      </c>
      <c r="F140" s="7"/>
      <c r="G140" s="7"/>
    </row>
    <row r="141" spans="1:7" x14ac:dyDescent="0.25">
      <c r="A141" s="36">
        <v>381</v>
      </c>
      <c r="B141" s="36" t="s">
        <v>38</v>
      </c>
      <c r="C141" s="61">
        <f>D240+D259+D689+D696+D703+D711+D726+D733+D749</f>
        <v>762900</v>
      </c>
      <c r="D141" s="62">
        <f t="shared" si="21"/>
        <v>-2000</v>
      </c>
      <c r="E141" s="61">
        <f>F240+F259+F689+F696+F703+F711+F726+F733+F749</f>
        <v>760900</v>
      </c>
      <c r="F141" s="39"/>
      <c r="G141" s="39"/>
    </row>
    <row r="142" spans="1:7" x14ac:dyDescent="0.25">
      <c r="A142" s="36">
        <v>382</v>
      </c>
      <c r="B142" s="36" t="s">
        <v>57</v>
      </c>
      <c r="C142" s="61">
        <f>D718+D741</f>
        <v>380000</v>
      </c>
      <c r="D142" s="62">
        <f t="shared" si="21"/>
        <v>-90000</v>
      </c>
      <c r="E142" s="61">
        <f>F718+F741</f>
        <v>290000</v>
      </c>
      <c r="F142" s="7"/>
      <c r="G142" s="39"/>
    </row>
    <row r="143" spans="1:7" x14ac:dyDescent="0.25">
      <c r="A143" s="36">
        <v>383</v>
      </c>
      <c r="B143" s="362" t="s">
        <v>362</v>
      </c>
      <c r="C143" s="61">
        <f>D228+D232</f>
        <v>52263</v>
      </c>
      <c r="D143" s="62">
        <f t="shared" si="21"/>
        <v>0</v>
      </c>
      <c r="E143" s="61">
        <f>F228+F232</f>
        <v>52263</v>
      </c>
      <c r="F143" s="7"/>
      <c r="G143" s="39"/>
    </row>
    <row r="144" spans="1:7" x14ac:dyDescent="0.25">
      <c r="A144" s="36">
        <v>386</v>
      </c>
      <c r="B144" s="36" t="s">
        <v>55</v>
      </c>
      <c r="C144" s="61">
        <f>D658+D643+D647+D648+D662</f>
        <v>1245000</v>
      </c>
      <c r="D144" s="61">
        <f t="shared" ref="D144" si="23">E658+E643+E647+E648+E662</f>
        <v>-50000</v>
      </c>
      <c r="E144" s="61">
        <f>F658+F643+F647+F648+F662</f>
        <v>1195000</v>
      </c>
      <c r="F144" s="39"/>
      <c r="G144" s="39"/>
    </row>
    <row r="145" spans="1:96" s="13" customFormat="1" x14ac:dyDescent="0.25">
      <c r="A145" s="4">
        <v>4</v>
      </c>
      <c r="B145" s="4" t="s">
        <v>4</v>
      </c>
      <c r="C145" s="62">
        <f t="shared" ref="C145:D145" si="24">C147+C154</f>
        <v>20725625</v>
      </c>
      <c r="D145" s="62">
        <f t="shared" si="24"/>
        <v>-16409000</v>
      </c>
      <c r="E145" s="62">
        <f>E147+E154</f>
        <v>4316625</v>
      </c>
      <c r="F145" s="38"/>
      <c r="G145" s="2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</row>
    <row r="146" spans="1:96" x14ac:dyDescent="0.25">
      <c r="A146" s="9"/>
      <c r="B146" s="4" t="s">
        <v>67</v>
      </c>
      <c r="C146" s="62">
        <f>C147</f>
        <v>20000</v>
      </c>
      <c r="D146" s="62">
        <f t="shared" ref="D146:E147" si="25">D147</f>
        <v>0</v>
      </c>
      <c r="E146" s="62">
        <f t="shared" si="25"/>
        <v>20000</v>
      </c>
      <c r="F146" s="39"/>
      <c r="G146" s="39"/>
    </row>
    <row r="147" spans="1:96" s="13" customFormat="1" x14ac:dyDescent="0.25">
      <c r="A147" s="4">
        <v>41</v>
      </c>
      <c r="B147" s="4" t="s">
        <v>70</v>
      </c>
      <c r="C147" s="62">
        <f>C148</f>
        <v>20000</v>
      </c>
      <c r="D147" s="62">
        <f t="shared" si="25"/>
        <v>0</v>
      </c>
      <c r="E147" s="62">
        <f t="shared" si="25"/>
        <v>20000</v>
      </c>
      <c r="F147" s="38"/>
      <c r="G147" s="25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</row>
    <row r="148" spans="1:96" s="83" customFormat="1" x14ac:dyDescent="0.25">
      <c r="A148" s="80">
        <v>411</v>
      </c>
      <c r="B148" s="368" t="s">
        <v>74</v>
      </c>
      <c r="C148" s="61">
        <f>D329</f>
        <v>20000</v>
      </c>
      <c r="D148" s="61">
        <f t="shared" ref="D148:E148" si="26">E329</f>
        <v>0</v>
      </c>
      <c r="E148" s="61">
        <f t="shared" si="26"/>
        <v>20000</v>
      </c>
      <c r="F148" s="81"/>
      <c r="G148" s="82"/>
    </row>
    <row r="149" spans="1:96" x14ac:dyDescent="0.25">
      <c r="A149" s="9"/>
      <c r="B149" s="4" t="s">
        <v>67</v>
      </c>
      <c r="C149" s="180">
        <f>D330+D401+D416+D426+D437+D371+D459+D470+D382+D668+D679+D488+D393+D452</f>
        <v>3925125</v>
      </c>
      <c r="D149" s="180">
        <f>E149-C149</f>
        <v>-805500</v>
      </c>
      <c r="E149" s="180">
        <f>F330+F401+F416+F426+F437+F371+F459+F470+F382+F668+F679+F488+F393+F452</f>
        <v>3119625</v>
      </c>
      <c r="F149" s="39"/>
      <c r="G149" s="39"/>
    </row>
    <row r="150" spans="1:96" x14ac:dyDescent="0.25">
      <c r="A150" s="9"/>
      <c r="B150" s="4" t="s">
        <v>68</v>
      </c>
      <c r="C150" s="180">
        <f>D606+D613</f>
        <v>111000</v>
      </c>
      <c r="D150" s="180">
        <f t="shared" ref="D150" si="27">E606+E613</f>
        <v>-22000</v>
      </c>
      <c r="E150" s="180">
        <f t="shared" ref="E150" si="28">F606+F613</f>
        <v>89000</v>
      </c>
      <c r="F150" s="39"/>
      <c r="G150" s="39"/>
    </row>
    <row r="151" spans="1:96" s="13" customFormat="1" x14ac:dyDescent="0.25">
      <c r="A151" s="3"/>
      <c r="B151" s="10" t="s">
        <v>66</v>
      </c>
      <c r="C151" s="180">
        <f>D365+D408+D418+D430+D442+D376+D463+D386+D618+D671+D356+D492</f>
        <v>16519500</v>
      </c>
      <c r="D151" s="180">
        <f>E151-C151</f>
        <v>-15431500</v>
      </c>
      <c r="E151" s="180">
        <f>F365+F408+F418+F430+F442+F376+F463+F386+F618+F671+F356+F492</f>
        <v>1088000</v>
      </c>
      <c r="F151" s="38"/>
      <c r="G151" s="25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13" customFormat="1" x14ac:dyDescent="0.25">
      <c r="A152" s="3"/>
      <c r="B152" s="10" t="s">
        <v>311</v>
      </c>
      <c r="C152" s="180">
        <f t="shared" ref="C152" si="29">D445</f>
        <v>0</v>
      </c>
      <c r="D152" s="180">
        <f t="shared" ref="D152" si="30">E445</f>
        <v>0</v>
      </c>
      <c r="E152" s="180">
        <f t="shared" ref="E152" si="31">F445</f>
        <v>0</v>
      </c>
      <c r="F152" s="38"/>
      <c r="G152" s="25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13" customFormat="1" x14ac:dyDescent="0.25">
      <c r="A153" s="3"/>
      <c r="B153" s="10" t="s">
        <v>310</v>
      </c>
      <c r="C153" s="180">
        <f t="shared" ref="C153" si="32">D474</f>
        <v>150000</v>
      </c>
      <c r="D153" s="180">
        <f t="shared" ref="D153" si="33">E474</f>
        <v>-150000</v>
      </c>
      <c r="E153" s="180">
        <f t="shared" ref="E153" si="34">F474</f>
        <v>0</v>
      </c>
      <c r="F153" s="38"/>
      <c r="G153" s="25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13" customFormat="1" x14ac:dyDescent="0.25">
      <c r="A154" s="4">
        <v>42</v>
      </c>
      <c r="B154" s="4" t="s">
        <v>45</v>
      </c>
      <c r="C154" s="62">
        <f t="shared" ref="C154:E154" si="35">C155+C156+C157</f>
        <v>20705625</v>
      </c>
      <c r="D154" s="62">
        <f t="shared" si="35"/>
        <v>-16409000</v>
      </c>
      <c r="E154" s="62">
        <f t="shared" si="35"/>
        <v>4296625</v>
      </c>
      <c r="F154" s="307"/>
      <c r="G154" s="7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13" customFormat="1" x14ac:dyDescent="0.25">
      <c r="A155" s="36">
        <v>421</v>
      </c>
      <c r="B155" s="36" t="s">
        <v>39</v>
      </c>
      <c r="C155" s="61">
        <f>D366+D404+D409+D417+D421+D429+D433+D440+D444+D448+D374+D378+D462+D466+D473+D385+D389+D670+D674+D905+D909+D477+D609+D396+D491+D495</f>
        <v>20174000</v>
      </c>
      <c r="D155" s="61">
        <f>E366+E404+E409+E417+E421+E429+E433+E440+E444+E448+E374+E378+E462+E466+E473+E385+E389+E670+E674+E905+E909+E477+E609+E396+E491+E495</f>
        <v>-16346000</v>
      </c>
      <c r="E155" s="61">
        <f>F366+F404+F409+F417+F421+F429+F433+F440+F444+F448+F374+F378+F462+F466+F473+F385+F389+F670+F674+F905+F909+F477+F609+F396+F491+F495</f>
        <v>3828000</v>
      </c>
      <c r="F155" s="38"/>
      <c r="G155" s="7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13" customFormat="1" x14ac:dyDescent="0.25">
      <c r="A156" s="36">
        <v>422</v>
      </c>
      <c r="B156" s="68" t="s">
        <v>4</v>
      </c>
      <c r="C156" s="61">
        <f>D331+D616+D621+D630+D635</f>
        <v>260000</v>
      </c>
      <c r="D156" s="61">
        <f>E331+E616+E621+E630+E635</f>
        <v>-6000</v>
      </c>
      <c r="E156" s="61">
        <f>F331+F616+F621+F630+F635</f>
        <v>254000</v>
      </c>
      <c r="F156" s="38"/>
      <c r="G156" s="7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13" customFormat="1" ht="13.9" customHeight="1" x14ac:dyDescent="0.25">
      <c r="A157" s="36">
        <v>426</v>
      </c>
      <c r="B157" s="75" t="s">
        <v>58</v>
      </c>
      <c r="C157" s="61">
        <f>D359+D681+D335+D450</f>
        <v>271625</v>
      </c>
      <c r="D157" s="61">
        <f>E157-C157</f>
        <v>-57000</v>
      </c>
      <c r="E157" s="61">
        <f>F359+F681+F335+F450</f>
        <v>214625</v>
      </c>
      <c r="F157" s="38"/>
      <c r="G157" s="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x14ac:dyDescent="0.25">
      <c r="F158" s="39"/>
      <c r="G158" s="39"/>
    </row>
    <row r="159" spans="1:96" s="22" customFormat="1" x14ac:dyDescent="0.25">
      <c r="A159" s="14" t="s">
        <v>21</v>
      </c>
      <c r="B159" s="7" t="s">
        <v>50</v>
      </c>
      <c r="C159" s="8"/>
      <c r="D159" s="150"/>
      <c r="E159"/>
      <c r="F159" s="8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22" customFormat="1" x14ac:dyDescent="0.25">
      <c r="A160" s="14"/>
      <c r="B160" s="7"/>
      <c r="C160" s="8"/>
      <c r="D160" s="150"/>
      <c r="E160"/>
      <c r="F160" s="4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21" customFormat="1" x14ac:dyDescent="0.25">
      <c r="A161" s="14"/>
      <c r="B161" s="71" t="s">
        <v>75</v>
      </c>
      <c r="C161" s="8"/>
      <c r="D161" s="150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21" customFormat="1" x14ac:dyDescent="0.25">
      <c r="A162"/>
      <c r="B162"/>
      <c r="C162"/>
      <c r="D162" s="147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ht="60" x14ac:dyDescent="0.25">
      <c r="A163" s="1" t="s">
        <v>9</v>
      </c>
      <c r="B163" s="2" t="s">
        <v>10</v>
      </c>
      <c r="C163" s="2" t="s">
        <v>264</v>
      </c>
      <c r="D163" s="151" t="s">
        <v>339</v>
      </c>
      <c r="E163" s="2" t="s">
        <v>340</v>
      </c>
      <c r="G163" s="38"/>
    </row>
    <row r="164" spans="1:96" x14ac:dyDescent="0.25">
      <c r="A164" s="3">
        <v>1</v>
      </c>
      <c r="B164" s="3">
        <v>2</v>
      </c>
      <c r="C164" s="3">
        <v>3</v>
      </c>
      <c r="D164" s="152">
        <v>4</v>
      </c>
      <c r="E164" s="3">
        <v>5</v>
      </c>
      <c r="G164" s="34"/>
    </row>
    <row r="165" spans="1:96" x14ac:dyDescent="0.25">
      <c r="A165" s="4">
        <v>8</v>
      </c>
      <c r="B165" s="46" t="s">
        <v>5</v>
      </c>
      <c r="C165" s="5">
        <f>C166</f>
        <v>20000</v>
      </c>
      <c r="D165" s="153">
        <f t="shared" ref="D165:E170" si="36">D166</f>
        <v>6000</v>
      </c>
      <c r="E165" s="153">
        <f t="shared" si="36"/>
        <v>26000</v>
      </c>
      <c r="G165" s="34"/>
    </row>
    <row r="166" spans="1:96" x14ac:dyDescent="0.25">
      <c r="A166" s="4">
        <v>81</v>
      </c>
      <c r="B166" s="46" t="s">
        <v>53</v>
      </c>
      <c r="C166" s="5">
        <f>C167</f>
        <v>20000</v>
      </c>
      <c r="D166" s="153">
        <f t="shared" si="36"/>
        <v>6000</v>
      </c>
      <c r="E166" s="153">
        <f t="shared" si="36"/>
        <v>26000</v>
      </c>
      <c r="G166" s="34"/>
    </row>
    <row r="167" spans="1:96" x14ac:dyDescent="0.25">
      <c r="A167" s="36">
        <v>812</v>
      </c>
      <c r="B167" s="84" t="s">
        <v>54</v>
      </c>
      <c r="C167" s="61">
        <v>20000</v>
      </c>
      <c r="D167" s="61">
        <f>E167-C167</f>
        <v>6000</v>
      </c>
      <c r="E167" s="61">
        <v>26000</v>
      </c>
      <c r="G167" s="34"/>
    </row>
    <row r="168" spans="1:96" x14ac:dyDescent="0.25">
      <c r="A168" s="3"/>
      <c r="B168" s="85"/>
      <c r="C168" s="87"/>
      <c r="D168" s="153"/>
      <c r="E168" s="153"/>
      <c r="G168" s="34"/>
    </row>
    <row r="169" spans="1:96" x14ac:dyDescent="0.25">
      <c r="A169" s="36"/>
      <c r="B169" s="86" t="s">
        <v>67</v>
      </c>
      <c r="C169" s="11">
        <f t="shared" ref="C169:C170" si="37">C170</f>
        <v>100000</v>
      </c>
      <c r="D169" s="153">
        <f t="shared" si="36"/>
        <v>-10000</v>
      </c>
      <c r="E169" s="153">
        <f t="shared" si="36"/>
        <v>90000</v>
      </c>
      <c r="G169" s="34"/>
    </row>
    <row r="170" spans="1:96" x14ac:dyDescent="0.25">
      <c r="A170" s="4">
        <v>5</v>
      </c>
      <c r="B170" s="29" t="s">
        <v>76</v>
      </c>
      <c r="C170" s="11">
        <f t="shared" si="37"/>
        <v>100000</v>
      </c>
      <c r="D170" s="153">
        <f t="shared" si="36"/>
        <v>-10000</v>
      </c>
      <c r="E170" s="153">
        <f t="shared" si="36"/>
        <v>90000</v>
      </c>
      <c r="F170" s="38"/>
      <c r="G170" s="34"/>
    </row>
    <row r="171" spans="1:96" x14ac:dyDescent="0.25">
      <c r="A171" s="4">
        <v>53</v>
      </c>
      <c r="B171" s="29" t="s">
        <v>77</v>
      </c>
      <c r="C171" s="11">
        <f>C172</f>
        <v>100000</v>
      </c>
      <c r="D171" s="153">
        <f>D172</f>
        <v>-10000</v>
      </c>
      <c r="E171" s="153">
        <f>E172</f>
        <v>90000</v>
      </c>
      <c r="F171" s="34"/>
      <c r="G171" s="7"/>
    </row>
    <row r="172" spans="1:96" x14ac:dyDescent="0.25">
      <c r="A172" s="36">
        <v>532</v>
      </c>
      <c r="B172" s="76" t="s">
        <v>78</v>
      </c>
      <c r="C172" s="176">
        <v>100000</v>
      </c>
      <c r="D172" s="61">
        <f>E172-C172</f>
        <v>-10000</v>
      </c>
      <c r="E172" s="61">
        <v>90000</v>
      </c>
      <c r="F172" s="34"/>
      <c r="G172" s="7"/>
    </row>
    <row r="173" spans="1:96" x14ac:dyDescent="0.25">
      <c r="F173" s="7"/>
    </row>
    <row r="174" spans="1:96" x14ac:dyDescent="0.25">
      <c r="A174" s="13" t="s">
        <v>65</v>
      </c>
      <c r="B174" s="7"/>
      <c r="C174" s="7"/>
      <c r="D174" s="155"/>
      <c r="E174" s="7"/>
      <c r="F174" s="39"/>
      <c r="G174" s="8"/>
    </row>
    <row r="175" spans="1:96" x14ac:dyDescent="0.25">
      <c r="A175" s="465" t="s">
        <v>40</v>
      </c>
      <c r="B175" s="465"/>
      <c r="C175" s="465"/>
      <c r="D175" s="465"/>
      <c r="E175" s="465"/>
      <c r="F175" s="18"/>
      <c r="G175" s="25"/>
    </row>
    <row r="176" spans="1:96" s="18" customFormat="1" x14ac:dyDescent="0.25">
      <c r="A176" s="25"/>
      <c r="B176" s="25"/>
      <c r="C176" s="25"/>
      <c r="D176" s="149"/>
      <c r="E176" s="25"/>
      <c r="G176" s="25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</row>
    <row r="177" spans="1:96" s="18" customFormat="1" x14ac:dyDescent="0.25">
      <c r="A177"/>
      <c r="B177" t="s">
        <v>390</v>
      </c>
      <c r="C177"/>
      <c r="D177" s="147"/>
      <c r="E177"/>
      <c r="F177" s="25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</row>
    <row r="178" spans="1:96" s="18" customFormat="1" x14ac:dyDescent="0.25">
      <c r="A178" t="s">
        <v>373</v>
      </c>
      <c r="B178"/>
      <c r="C178"/>
      <c r="D178" s="147"/>
      <c r="E178"/>
      <c r="F178" s="25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</row>
    <row r="180" spans="1:96" x14ac:dyDescent="0.25">
      <c r="A180" t="s">
        <v>374</v>
      </c>
    </row>
    <row r="182" spans="1:96" ht="30" x14ac:dyDescent="0.25">
      <c r="A182" s="472" t="s">
        <v>41</v>
      </c>
      <c r="B182" s="473"/>
      <c r="C182" s="474"/>
      <c r="D182" s="151" t="s">
        <v>264</v>
      </c>
      <c r="E182" s="151" t="s">
        <v>339</v>
      </c>
      <c r="F182" s="2" t="s">
        <v>340</v>
      </c>
      <c r="G182" s="38"/>
    </row>
    <row r="183" spans="1:96" x14ac:dyDescent="0.25">
      <c r="A183" s="417" t="s">
        <v>42</v>
      </c>
      <c r="B183" s="466"/>
      <c r="C183" s="418"/>
      <c r="D183" s="153">
        <f>D184+D186</f>
        <v>28952838</v>
      </c>
      <c r="E183" s="5">
        <f>E184+E186</f>
        <v>-16568900</v>
      </c>
      <c r="F183" s="403">
        <f>F184+F186</f>
        <v>12383938</v>
      </c>
      <c r="G183" s="396"/>
    </row>
    <row r="184" spans="1:96" x14ac:dyDescent="0.25">
      <c r="A184" s="417" t="s">
        <v>153</v>
      </c>
      <c r="B184" s="466"/>
      <c r="C184" s="418"/>
      <c r="D184" s="153">
        <f>D194</f>
        <v>749463</v>
      </c>
      <c r="E184" s="5">
        <f>E194</f>
        <v>27000</v>
      </c>
      <c r="F184" s="413">
        <f>F194</f>
        <v>776463</v>
      </c>
      <c r="G184" s="7"/>
    </row>
    <row r="185" spans="1:96" x14ac:dyDescent="0.25">
      <c r="A185" s="455" t="s">
        <v>260</v>
      </c>
      <c r="B185" s="467"/>
      <c r="C185" s="423"/>
      <c r="D185" s="154">
        <f>D195</f>
        <v>749463</v>
      </c>
      <c r="E185" s="181">
        <f>E193</f>
        <v>27000</v>
      </c>
      <c r="F185" s="182">
        <f>F193</f>
        <v>776463</v>
      </c>
      <c r="G185" s="8"/>
    </row>
    <row r="186" spans="1:96" x14ac:dyDescent="0.25">
      <c r="A186" s="417" t="s">
        <v>43</v>
      </c>
      <c r="B186" s="466"/>
      <c r="C186" s="418"/>
      <c r="D186" s="153">
        <f t="shared" ref="D186:F187" si="38">D269</f>
        <v>28203375</v>
      </c>
      <c r="E186" s="5">
        <f t="shared" si="38"/>
        <v>-16595900</v>
      </c>
      <c r="F186" s="153">
        <f t="shared" si="38"/>
        <v>11607475</v>
      </c>
      <c r="G186" s="7"/>
    </row>
    <row r="187" spans="1:96" x14ac:dyDescent="0.25">
      <c r="A187" s="455" t="s">
        <v>44</v>
      </c>
      <c r="B187" s="467"/>
      <c r="C187" s="423"/>
      <c r="D187" s="154">
        <f>D270</f>
        <v>28203375</v>
      </c>
      <c r="E187" s="181">
        <f t="shared" si="38"/>
        <v>-16595900</v>
      </c>
      <c r="F187" s="181">
        <f t="shared" si="38"/>
        <v>11607475</v>
      </c>
      <c r="G187" s="8"/>
    </row>
    <row r="188" spans="1:96" x14ac:dyDescent="0.25">
      <c r="F188" s="7"/>
    </row>
    <row r="189" spans="1:96" x14ac:dyDescent="0.25">
      <c r="B189" t="s">
        <v>375</v>
      </c>
      <c r="F189" s="8"/>
    </row>
    <row r="191" spans="1:96" ht="30" x14ac:dyDescent="0.25">
      <c r="A191" s="1" t="s">
        <v>56</v>
      </c>
      <c r="B191" s="470" t="s">
        <v>361</v>
      </c>
      <c r="C191" s="471"/>
      <c r="D191" s="151" t="s">
        <v>264</v>
      </c>
      <c r="E191" s="151" t="s">
        <v>339</v>
      </c>
      <c r="F191" s="2" t="s">
        <v>340</v>
      </c>
      <c r="G191" s="38"/>
    </row>
    <row r="192" spans="1:96" x14ac:dyDescent="0.25">
      <c r="A192" s="15">
        <v>1</v>
      </c>
      <c r="B192" s="475">
        <v>2</v>
      </c>
      <c r="C192" s="476"/>
      <c r="D192" s="156">
        <v>3</v>
      </c>
      <c r="E192" s="35">
        <v>4</v>
      </c>
      <c r="F192" s="2">
        <v>5</v>
      </c>
      <c r="G192" s="34"/>
    </row>
    <row r="193" spans="1:96" ht="15.75" customHeight="1" x14ac:dyDescent="0.25">
      <c r="A193" s="172"/>
      <c r="B193" s="468" t="s">
        <v>42</v>
      </c>
      <c r="C193" s="469"/>
      <c r="D193" s="169">
        <f>D194</f>
        <v>749463</v>
      </c>
      <c r="E193" s="169">
        <f t="shared" ref="E193:F195" si="39">E194</f>
        <v>27000</v>
      </c>
      <c r="F193" s="169">
        <f t="shared" si="39"/>
        <v>776463</v>
      </c>
      <c r="G193" s="7"/>
    </row>
    <row r="194" spans="1:96" ht="15" customHeight="1" x14ac:dyDescent="0.25">
      <c r="A194" s="167"/>
      <c r="B194" s="453" t="s">
        <v>153</v>
      </c>
      <c r="C194" s="454"/>
      <c r="D194" s="168">
        <f>D195</f>
        <v>749463</v>
      </c>
      <c r="E194" s="168">
        <f t="shared" si="39"/>
        <v>27000</v>
      </c>
      <c r="F194" s="168">
        <f t="shared" si="39"/>
        <v>776463</v>
      </c>
      <c r="G194" s="7"/>
    </row>
    <row r="195" spans="1:96" ht="17.25" customHeight="1" x14ac:dyDescent="0.25">
      <c r="A195" s="167"/>
      <c r="B195" s="453" t="s">
        <v>260</v>
      </c>
      <c r="C195" s="454"/>
      <c r="D195" s="168">
        <f>D196</f>
        <v>749463</v>
      </c>
      <c r="E195" s="168">
        <f t="shared" si="39"/>
        <v>27000</v>
      </c>
      <c r="F195" s="168">
        <f t="shared" si="39"/>
        <v>776463</v>
      </c>
      <c r="G195" s="7"/>
    </row>
    <row r="196" spans="1:96" x14ac:dyDescent="0.25">
      <c r="A196" s="167"/>
      <c r="B196" s="453" t="s">
        <v>152</v>
      </c>
      <c r="C196" s="454"/>
      <c r="D196" s="168">
        <f>D197+D235+D242+D254+D261</f>
        <v>749463</v>
      </c>
      <c r="E196" s="168">
        <f>E197+E235+E242+E254+E261</f>
        <v>27000</v>
      </c>
      <c r="F196" s="168">
        <f t="shared" ref="F196" si="40">F197+F235+F242+F254+F261</f>
        <v>776463</v>
      </c>
      <c r="G196" s="7"/>
    </row>
    <row r="197" spans="1:96" s="24" customFormat="1" x14ac:dyDescent="0.25">
      <c r="A197" s="167"/>
      <c r="B197" s="453" t="s">
        <v>47</v>
      </c>
      <c r="C197" s="454"/>
      <c r="D197" s="168">
        <f>D198</f>
        <v>590063</v>
      </c>
      <c r="E197" s="168">
        <f t="shared" ref="E197:F197" si="41">E198</f>
        <v>37000</v>
      </c>
      <c r="F197" s="168">
        <f t="shared" si="41"/>
        <v>627063</v>
      </c>
      <c r="G197" s="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</row>
    <row r="198" spans="1:96" s="24" customFormat="1" x14ac:dyDescent="0.25">
      <c r="A198" s="4"/>
      <c r="B198" s="29" t="s">
        <v>186</v>
      </c>
      <c r="C198" s="30"/>
      <c r="D198" s="403">
        <f>D199+D200</f>
        <v>590063</v>
      </c>
      <c r="E198" s="403">
        <f>E199+E200</f>
        <v>37000</v>
      </c>
      <c r="F198" s="403">
        <f>F199+F200</f>
        <v>627063</v>
      </c>
      <c r="G198" s="7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</row>
    <row r="199" spans="1:96" s="24" customFormat="1" x14ac:dyDescent="0.25">
      <c r="A199" s="4"/>
      <c r="B199" s="29" t="s">
        <v>67</v>
      </c>
      <c r="C199" s="30"/>
      <c r="D199" s="403">
        <f>D201</f>
        <v>547800</v>
      </c>
      <c r="E199" s="403">
        <f t="shared" ref="E199" si="42">E201</f>
        <v>37000</v>
      </c>
      <c r="F199" s="403">
        <f>F201</f>
        <v>584800</v>
      </c>
      <c r="G199" s="7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</row>
    <row r="200" spans="1:96" s="24" customFormat="1" x14ac:dyDescent="0.25">
      <c r="A200" s="4"/>
      <c r="B200" s="29" t="s">
        <v>66</v>
      </c>
      <c r="C200" s="30"/>
      <c r="D200" s="403">
        <v>42263</v>
      </c>
      <c r="E200" s="403">
        <f>F200-D200</f>
        <v>0</v>
      </c>
      <c r="F200" s="403">
        <f>F230</f>
        <v>42263</v>
      </c>
      <c r="G200" s="7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</row>
    <row r="201" spans="1:96" s="24" customFormat="1" x14ac:dyDescent="0.25">
      <c r="A201" s="4">
        <v>3</v>
      </c>
      <c r="B201" s="417" t="s">
        <v>3</v>
      </c>
      <c r="C201" s="418"/>
      <c r="D201" s="403">
        <f t="shared" ref="D201:F201" si="43">D202+D208+D227</f>
        <v>547800</v>
      </c>
      <c r="E201" s="403">
        <f t="shared" si="43"/>
        <v>37000</v>
      </c>
      <c r="F201" s="403">
        <f t="shared" si="43"/>
        <v>584800</v>
      </c>
      <c r="G201" s="7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</row>
    <row r="202" spans="1:96" s="24" customFormat="1" x14ac:dyDescent="0.25">
      <c r="A202" s="274">
        <v>31</v>
      </c>
      <c r="B202" s="275" t="s">
        <v>24</v>
      </c>
      <c r="C202" s="30"/>
      <c r="D202" s="403">
        <f>D203+D204+D206</f>
        <v>199400</v>
      </c>
      <c r="E202" s="403">
        <f t="shared" ref="E202" si="44">E203+E204+E206</f>
        <v>0</v>
      </c>
      <c r="F202" s="403">
        <f>F203+F204+F206</f>
        <v>199400</v>
      </c>
      <c r="G202" s="7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</row>
    <row r="203" spans="1:96" s="402" customFormat="1" x14ac:dyDescent="0.25">
      <c r="A203" s="398">
        <v>311</v>
      </c>
      <c r="B203" s="399" t="s">
        <v>183</v>
      </c>
      <c r="C203" s="400"/>
      <c r="D203" s="181">
        <v>166800</v>
      </c>
      <c r="E203" s="181">
        <f>F203-D203</f>
        <v>0</v>
      </c>
      <c r="F203" s="181">
        <v>166800</v>
      </c>
      <c r="G203" s="401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</row>
    <row r="204" spans="1:96" s="402" customFormat="1" x14ac:dyDescent="0.25">
      <c r="A204" s="398">
        <v>312</v>
      </c>
      <c r="B204" s="478" t="s">
        <v>26</v>
      </c>
      <c r="C204" s="479"/>
      <c r="D204" s="181">
        <f>D205</f>
        <v>5000</v>
      </c>
      <c r="E204" s="181">
        <f t="shared" ref="E204:E207" si="45">F204-D204</f>
        <v>0</v>
      </c>
      <c r="F204" s="181">
        <f>F205</f>
        <v>5000</v>
      </c>
      <c r="G204" s="401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</row>
    <row r="205" spans="1:96" s="24" customFormat="1" hidden="1" x14ac:dyDescent="0.25">
      <c r="A205" s="404">
        <v>31215</v>
      </c>
      <c r="B205" s="405" t="s">
        <v>118</v>
      </c>
      <c r="C205" s="406"/>
      <c r="D205" s="407">
        <v>5000</v>
      </c>
      <c r="E205" s="181">
        <f t="shared" si="45"/>
        <v>0</v>
      </c>
      <c r="F205" s="407">
        <v>5000</v>
      </c>
      <c r="G205" s="7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</row>
    <row r="206" spans="1:96" s="397" customFormat="1" x14ac:dyDescent="0.25">
      <c r="A206" s="321">
        <v>313</v>
      </c>
      <c r="B206" s="408" t="s">
        <v>27</v>
      </c>
      <c r="C206" s="406"/>
      <c r="D206" s="181">
        <f>D207</f>
        <v>27600</v>
      </c>
      <c r="E206" s="181">
        <f t="shared" si="45"/>
        <v>0</v>
      </c>
      <c r="F206" s="181">
        <f>F207</f>
        <v>27600</v>
      </c>
      <c r="G206" s="396"/>
      <c r="H206" s="394"/>
      <c r="I206" s="394"/>
      <c r="J206" s="394"/>
      <c r="K206" s="394"/>
      <c r="L206" s="394"/>
      <c r="M206" s="394"/>
      <c r="N206" s="394"/>
      <c r="O206" s="394"/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/>
      <c r="AA206" s="394"/>
      <c r="AB206" s="394"/>
      <c r="AC206" s="394"/>
      <c r="AD206" s="394"/>
      <c r="AE206" s="394"/>
      <c r="AF206" s="394"/>
      <c r="AG206" s="394"/>
      <c r="AH206" s="394"/>
      <c r="AI206" s="394"/>
      <c r="AJ206" s="394"/>
      <c r="AK206" s="394"/>
      <c r="AL206" s="394"/>
      <c r="AM206" s="394"/>
      <c r="AN206" s="394"/>
      <c r="AO206" s="394"/>
      <c r="AP206" s="394"/>
      <c r="AQ206" s="394"/>
      <c r="AR206" s="394"/>
      <c r="AS206" s="394"/>
      <c r="AT206" s="394"/>
      <c r="AU206" s="394"/>
      <c r="AV206" s="394"/>
      <c r="AW206" s="394"/>
      <c r="AX206" s="394"/>
      <c r="AY206" s="394"/>
      <c r="AZ206" s="394"/>
      <c r="BA206" s="394"/>
      <c r="BB206" s="394"/>
      <c r="BC206" s="394"/>
      <c r="BD206" s="394"/>
      <c r="BE206" s="394"/>
      <c r="BF206" s="394"/>
      <c r="BG206" s="394"/>
      <c r="BH206" s="394"/>
      <c r="BI206" s="394"/>
      <c r="BJ206" s="394"/>
      <c r="BK206" s="394"/>
      <c r="BL206" s="394"/>
      <c r="BM206" s="394"/>
      <c r="BN206" s="394"/>
      <c r="BO206" s="394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  <c r="BZ206" s="394"/>
      <c r="CA206" s="394"/>
      <c r="CB206" s="394"/>
      <c r="CC206" s="394"/>
      <c r="CD206" s="394"/>
      <c r="CE206" s="394"/>
      <c r="CF206" s="394"/>
      <c r="CG206" s="394"/>
      <c r="CH206" s="394"/>
      <c r="CI206" s="394"/>
      <c r="CJ206" s="394"/>
      <c r="CK206" s="394"/>
      <c r="CL206" s="394"/>
      <c r="CM206" s="394"/>
      <c r="CN206" s="394"/>
      <c r="CO206" s="394"/>
      <c r="CP206" s="394"/>
      <c r="CQ206" s="394"/>
      <c r="CR206" s="394"/>
    </row>
    <row r="207" spans="1:96" s="24" customFormat="1" hidden="1" x14ac:dyDescent="0.25">
      <c r="A207" s="409">
        <v>31321</v>
      </c>
      <c r="B207" s="480" t="s">
        <v>137</v>
      </c>
      <c r="C207" s="481"/>
      <c r="D207" s="407">
        <v>27600</v>
      </c>
      <c r="E207" s="181">
        <f t="shared" si="45"/>
        <v>0</v>
      </c>
      <c r="F207" s="407">
        <v>27600</v>
      </c>
      <c r="G207" s="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</row>
    <row r="208" spans="1:96" x14ac:dyDescent="0.25">
      <c r="A208" s="4">
        <v>32</v>
      </c>
      <c r="B208" s="417" t="s">
        <v>28</v>
      </c>
      <c r="C208" s="418"/>
      <c r="D208" s="403">
        <f>D209+D219</f>
        <v>338400</v>
      </c>
      <c r="E208" s="403">
        <f t="shared" ref="E208" si="46">E209+E219</f>
        <v>37000</v>
      </c>
      <c r="F208" s="403">
        <f>F209+F219</f>
        <v>375400</v>
      </c>
      <c r="G208" s="7"/>
    </row>
    <row r="209" spans="1:7" s="394" customFormat="1" x14ac:dyDescent="0.25">
      <c r="A209" s="6">
        <v>323</v>
      </c>
      <c r="B209" s="455" t="s">
        <v>31</v>
      </c>
      <c r="C209" s="423"/>
      <c r="D209" s="181">
        <f>D210+D211+D212+D213+D214+D215+D216+D217+D218</f>
        <v>264000</v>
      </c>
      <c r="E209" s="181">
        <f t="shared" ref="E209:E229" si="47">F209-D209</f>
        <v>48000</v>
      </c>
      <c r="F209" s="181">
        <f>F210+F211+F212+F213+F214+F215+F216+F217+F218</f>
        <v>312000</v>
      </c>
      <c r="G209" s="395"/>
    </row>
    <row r="210" spans="1:7" hidden="1" x14ac:dyDescent="0.25">
      <c r="A210" s="6">
        <v>323310</v>
      </c>
      <c r="B210" s="392" t="s">
        <v>95</v>
      </c>
      <c r="C210" s="92">
        <v>232331</v>
      </c>
      <c r="D210" s="181">
        <v>20000</v>
      </c>
      <c r="E210" s="181">
        <f t="shared" si="47"/>
        <v>0</v>
      </c>
      <c r="F210" s="181">
        <v>20000</v>
      </c>
      <c r="G210" s="7"/>
    </row>
    <row r="211" spans="1:7" hidden="1" x14ac:dyDescent="0.25">
      <c r="A211" s="6">
        <v>323390</v>
      </c>
      <c r="B211" s="392" t="s">
        <v>96</v>
      </c>
      <c r="C211" s="92">
        <v>232339</v>
      </c>
      <c r="D211" s="181">
        <v>20000</v>
      </c>
      <c r="E211" s="181">
        <f t="shared" si="47"/>
        <v>0</v>
      </c>
      <c r="F211" s="181">
        <v>20000</v>
      </c>
      <c r="G211" s="7"/>
    </row>
    <row r="212" spans="1:7" hidden="1" x14ac:dyDescent="0.25">
      <c r="A212" s="6">
        <v>323720</v>
      </c>
      <c r="B212" s="392" t="s">
        <v>97</v>
      </c>
      <c r="C212" s="92">
        <v>232372</v>
      </c>
      <c r="D212" s="181">
        <v>25000</v>
      </c>
      <c r="E212" s="181">
        <f t="shared" si="47"/>
        <v>5000</v>
      </c>
      <c r="F212" s="181">
        <v>30000</v>
      </c>
      <c r="G212" s="7"/>
    </row>
    <row r="213" spans="1:7" hidden="1" x14ac:dyDescent="0.25">
      <c r="A213" s="6">
        <v>323730</v>
      </c>
      <c r="B213" s="392" t="s">
        <v>98</v>
      </c>
      <c r="C213" s="92">
        <v>232373</v>
      </c>
      <c r="D213" s="181">
        <v>94000</v>
      </c>
      <c r="E213" s="181">
        <f t="shared" si="47"/>
        <v>0</v>
      </c>
      <c r="F213" s="181">
        <v>94000</v>
      </c>
      <c r="G213" s="7"/>
    </row>
    <row r="214" spans="1:7" hidden="1" x14ac:dyDescent="0.25">
      <c r="A214" s="6">
        <v>323750</v>
      </c>
      <c r="B214" s="392" t="s">
        <v>99</v>
      </c>
      <c r="C214" s="92">
        <v>232375</v>
      </c>
      <c r="D214" s="181">
        <v>10000</v>
      </c>
      <c r="E214" s="181">
        <f t="shared" si="47"/>
        <v>0</v>
      </c>
      <c r="F214" s="181">
        <v>10000</v>
      </c>
      <c r="G214" s="7"/>
    </row>
    <row r="215" spans="1:7" hidden="1" x14ac:dyDescent="0.25">
      <c r="A215" s="6">
        <v>323760</v>
      </c>
      <c r="B215" s="392" t="s">
        <v>100</v>
      </c>
      <c r="C215" s="92">
        <v>232376</v>
      </c>
      <c r="D215" s="181">
        <v>15000</v>
      </c>
      <c r="E215" s="181">
        <f t="shared" si="47"/>
        <v>0</v>
      </c>
      <c r="F215" s="181">
        <v>15000</v>
      </c>
      <c r="G215" s="7"/>
    </row>
    <row r="216" spans="1:7" hidden="1" x14ac:dyDescent="0.25">
      <c r="A216" s="6">
        <v>323790</v>
      </c>
      <c r="B216" s="392" t="s">
        <v>101</v>
      </c>
      <c r="C216" s="92">
        <v>232379</v>
      </c>
      <c r="D216" s="181">
        <v>30000</v>
      </c>
      <c r="E216" s="181">
        <f t="shared" si="47"/>
        <v>40000</v>
      </c>
      <c r="F216" s="181">
        <v>70000</v>
      </c>
      <c r="G216" s="7"/>
    </row>
    <row r="217" spans="1:7" hidden="1" x14ac:dyDescent="0.25">
      <c r="A217" s="6">
        <v>323910</v>
      </c>
      <c r="B217" s="392" t="s">
        <v>215</v>
      </c>
      <c r="C217" s="92">
        <v>232379</v>
      </c>
      <c r="D217" s="181">
        <v>30000</v>
      </c>
      <c r="E217" s="181">
        <f t="shared" si="47"/>
        <v>0</v>
      </c>
      <c r="F217" s="181">
        <v>30000</v>
      </c>
      <c r="G217" s="7"/>
    </row>
    <row r="218" spans="1:7" hidden="1" x14ac:dyDescent="0.25">
      <c r="A218" s="6">
        <v>323990</v>
      </c>
      <c r="B218" s="392" t="s">
        <v>129</v>
      </c>
      <c r="C218" s="92"/>
      <c r="D218" s="181">
        <v>20000</v>
      </c>
      <c r="E218" s="181">
        <f t="shared" si="47"/>
        <v>3000</v>
      </c>
      <c r="F218" s="181">
        <v>23000</v>
      </c>
      <c r="G218" s="7"/>
    </row>
    <row r="219" spans="1:7" s="394" customFormat="1" x14ac:dyDescent="0.25">
      <c r="A219" s="6">
        <v>329</v>
      </c>
      <c r="B219" s="392" t="s">
        <v>32</v>
      </c>
      <c r="C219" s="92"/>
      <c r="D219" s="181">
        <f>D220+D221+D222+D223+D224+D225+D226</f>
        <v>74400</v>
      </c>
      <c r="E219" s="181">
        <f t="shared" si="47"/>
        <v>-11000</v>
      </c>
      <c r="F219" s="181">
        <f>F220+F221+F222+F223+F224+F225+F226</f>
        <v>63400</v>
      </c>
      <c r="G219" s="395"/>
    </row>
    <row r="220" spans="1:7" hidden="1" x14ac:dyDescent="0.25">
      <c r="A220" s="36">
        <v>329110</v>
      </c>
      <c r="B220" s="143" t="s">
        <v>171</v>
      </c>
      <c r="C220" s="77">
        <v>2329110</v>
      </c>
      <c r="D220" s="154">
        <v>9000</v>
      </c>
      <c r="E220" s="61">
        <f t="shared" si="47"/>
        <v>0</v>
      </c>
      <c r="F220" s="154">
        <v>9000</v>
      </c>
      <c r="G220" s="7"/>
    </row>
    <row r="221" spans="1:7" hidden="1" x14ac:dyDescent="0.25">
      <c r="A221" s="36">
        <v>329111</v>
      </c>
      <c r="B221" s="482" t="s">
        <v>214</v>
      </c>
      <c r="C221" s="483"/>
      <c r="D221" s="154">
        <v>2400</v>
      </c>
      <c r="E221" s="61">
        <f t="shared" si="47"/>
        <v>0</v>
      </c>
      <c r="F221" s="154">
        <v>2400</v>
      </c>
      <c r="G221" s="7"/>
    </row>
    <row r="222" spans="1:7" hidden="1" x14ac:dyDescent="0.25">
      <c r="A222" s="36">
        <v>329310</v>
      </c>
      <c r="B222" s="88" t="s">
        <v>102</v>
      </c>
      <c r="C222" s="77">
        <v>2329311</v>
      </c>
      <c r="D222" s="154">
        <v>10000</v>
      </c>
      <c r="E222" s="61">
        <f t="shared" si="47"/>
        <v>0</v>
      </c>
      <c r="F222" s="154">
        <v>10000</v>
      </c>
      <c r="G222" s="7"/>
    </row>
    <row r="223" spans="1:7" hidden="1" x14ac:dyDescent="0.25">
      <c r="A223" s="36">
        <v>329410</v>
      </c>
      <c r="B223" s="88" t="s">
        <v>103</v>
      </c>
      <c r="C223" s="77">
        <v>232941</v>
      </c>
      <c r="D223" s="154">
        <v>15000</v>
      </c>
      <c r="E223" s="61">
        <f t="shared" si="47"/>
        <v>-8000</v>
      </c>
      <c r="F223" s="154">
        <v>7000</v>
      </c>
      <c r="G223" s="7"/>
    </row>
    <row r="224" spans="1:7" hidden="1" x14ac:dyDescent="0.25">
      <c r="A224" s="36">
        <v>329910</v>
      </c>
      <c r="B224" s="88" t="s">
        <v>104</v>
      </c>
      <c r="C224" s="77">
        <v>232991</v>
      </c>
      <c r="D224" s="154">
        <v>5000</v>
      </c>
      <c r="E224" s="61">
        <f t="shared" si="47"/>
        <v>0</v>
      </c>
      <c r="F224" s="154">
        <v>5000</v>
      </c>
      <c r="G224" s="7"/>
    </row>
    <row r="225" spans="1:7" hidden="1" x14ac:dyDescent="0.25">
      <c r="A225" s="36">
        <v>329990</v>
      </c>
      <c r="B225" s="88" t="s">
        <v>32</v>
      </c>
      <c r="C225" s="77">
        <v>2329991</v>
      </c>
      <c r="D225" s="154">
        <v>23000</v>
      </c>
      <c r="E225" s="61">
        <f t="shared" si="47"/>
        <v>-3000</v>
      </c>
      <c r="F225" s="154">
        <v>20000</v>
      </c>
      <c r="G225" s="7"/>
    </row>
    <row r="226" spans="1:7" hidden="1" x14ac:dyDescent="0.25">
      <c r="A226" s="36">
        <v>329990</v>
      </c>
      <c r="B226" s="352" t="s">
        <v>333</v>
      </c>
      <c r="C226" s="77"/>
      <c r="D226" s="154">
        <v>10000</v>
      </c>
      <c r="E226" s="61">
        <f t="shared" si="47"/>
        <v>0</v>
      </c>
      <c r="F226" s="154">
        <v>10000</v>
      </c>
      <c r="G226" s="7"/>
    </row>
    <row r="227" spans="1:7" x14ac:dyDescent="0.25">
      <c r="A227" s="4">
        <v>38</v>
      </c>
      <c r="B227" s="29" t="s">
        <v>364</v>
      </c>
      <c r="C227" s="77"/>
      <c r="D227" s="62">
        <f>D228</f>
        <v>10000</v>
      </c>
      <c r="E227" s="64">
        <f t="shared" si="47"/>
        <v>0</v>
      </c>
      <c r="F227" s="62">
        <f>F228</f>
        <v>10000</v>
      </c>
      <c r="G227" s="7"/>
    </row>
    <row r="228" spans="1:7" x14ac:dyDescent="0.25">
      <c r="A228" s="36">
        <v>383</v>
      </c>
      <c r="B228" s="362" t="s">
        <v>362</v>
      </c>
      <c r="C228" s="77"/>
      <c r="D228" s="154">
        <f>D229</f>
        <v>10000</v>
      </c>
      <c r="E228" s="64">
        <f t="shared" si="47"/>
        <v>0</v>
      </c>
      <c r="F228" s="154">
        <f>F229</f>
        <v>10000</v>
      </c>
      <c r="G228" s="7"/>
    </row>
    <row r="229" spans="1:7" hidden="1" x14ac:dyDescent="0.25">
      <c r="A229" s="36">
        <v>38319</v>
      </c>
      <c r="B229" s="362" t="s">
        <v>367</v>
      </c>
      <c r="C229" s="77"/>
      <c r="D229" s="154">
        <v>10000</v>
      </c>
      <c r="E229" s="64">
        <f t="shared" si="47"/>
        <v>0</v>
      </c>
      <c r="F229" s="154">
        <v>10000</v>
      </c>
      <c r="G229" s="7"/>
    </row>
    <row r="230" spans="1:7" x14ac:dyDescent="0.25">
      <c r="A230" s="36"/>
      <c r="B230" s="29" t="s">
        <v>66</v>
      </c>
      <c r="C230" s="77"/>
      <c r="D230" s="62">
        <f>D231</f>
        <v>42263</v>
      </c>
      <c r="E230" s="64">
        <f>F230-D230</f>
        <v>0</v>
      </c>
      <c r="F230" s="62">
        <f>F231</f>
        <v>42263</v>
      </c>
      <c r="G230" s="7"/>
    </row>
    <row r="231" spans="1:7" x14ac:dyDescent="0.25">
      <c r="A231" s="4">
        <v>38</v>
      </c>
      <c r="B231" s="29" t="s">
        <v>364</v>
      </c>
      <c r="C231" s="30"/>
      <c r="D231" s="62">
        <f>D232</f>
        <v>42263</v>
      </c>
      <c r="E231" s="64">
        <f>F231-D231</f>
        <v>0</v>
      </c>
      <c r="F231" s="5">
        <f>F232</f>
        <v>42263</v>
      </c>
      <c r="G231" s="7"/>
    </row>
    <row r="232" spans="1:7" x14ac:dyDescent="0.25">
      <c r="A232" s="36">
        <v>383</v>
      </c>
      <c r="B232" s="362" t="s">
        <v>362</v>
      </c>
      <c r="C232" s="77"/>
      <c r="D232" s="154">
        <f>D233</f>
        <v>42263</v>
      </c>
      <c r="E232" s="63">
        <f>F232-D232</f>
        <v>0</v>
      </c>
      <c r="F232" s="154">
        <v>42263</v>
      </c>
      <c r="G232" s="7"/>
    </row>
    <row r="233" spans="1:7" hidden="1" x14ac:dyDescent="0.25">
      <c r="A233" s="36">
        <v>38311</v>
      </c>
      <c r="B233" s="362" t="s">
        <v>363</v>
      </c>
      <c r="C233" s="77"/>
      <c r="D233" s="154">
        <v>42263</v>
      </c>
      <c r="E233" s="63">
        <f>F233-D233</f>
        <v>0</v>
      </c>
      <c r="F233" s="154">
        <v>42263</v>
      </c>
      <c r="G233" s="7"/>
    </row>
    <row r="234" spans="1:7" x14ac:dyDescent="0.25">
      <c r="A234" s="36"/>
      <c r="B234" s="88"/>
      <c r="C234" s="77"/>
      <c r="D234" s="154"/>
      <c r="E234" s="48"/>
      <c r="F234" s="52"/>
      <c r="G234" s="7"/>
    </row>
    <row r="235" spans="1:7" x14ac:dyDescent="0.25">
      <c r="A235" s="167"/>
      <c r="B235" s="453" t="s">
        <v>154</v>
      </c>
      <c r="C235" s="454"/>
      <c r="D235" s="168">
        <f>D236</f>
        <v>14400</v>
      </c>
      <c r="E235" s="168">
        <f t="shared" ref="E235:F235" si="48">E236</f>
        <v>0</v>
      </c>
      <c r="F235" s="168">
        <f t="shared" si="48"/>
        <v>14400</v>
      </c>
      <c r="G235" s="7"/>
    </row>
    <row r="236" spans="1:7" x14ac:dyDescent="0.25">
      <c r="A236" s="4"/>
      <c r="B236" s="29" t="s">
        <v>186</v>
      </c>
      <c r="C236" s="30"/>
      <c r="D236" s="153">
        <f t="shared" ref="D236:F239" si="49">D237</f>
        <v>14400</v>
      </c>
      <c r="E236" s="153">
        <f t="shared" si="49"/>
        <v>0</v>
      </c>
      <c r="F236" s="153">
        <f t="shared" si="49"/>
        <v>14400</v>
      </c>
      <c r="G236" s="7"/>
    </row>
    <row r="237" spans="1:7" x14ac:dyDescent="0.25">
      <c r="A237" s="4"/>
      <c r="B237" s="29" t="s">
        <v>67</v>
      </c>
      <c r="C237" s="30"/>
      <c r="D237" s="153">
        <f t="shared" si="49"/>
        <v>14400</v>
      </c>
      <c r="E237" s="153">
        <f t="shared" si="49"/>
        <v>0</v>
      </c>
      <c r="F237" s="153">
        <f t="shared" si="49"/>
        <v>14400</v>
      </c>
      <c r="G237" s="7"/>
    </row>
    <row r="238" spans="1:7" x14ac:dyDescent="0.25">
      <c r="A238" s="4">
        <v>3</v>
      </c>
      <c r="B238" s="417" t="s">
        <v>3</v>
      </c>
      <c r="C238" s="418"/>
      <c r="D238" s="153">
        <f>D239</f>
        <v>14400</v>
      </c>
      <c r="E238" s="153">
        <f t="shared" si="49"/>
        <v>0</v>
      </c>
      <c r="F238" s="153">
        <f t="shared" si="49"/>
        <v>14400</v>
      </c>
      <c r="G238" s="7"/>
    </row>
    <row r="239" spans="1:7" x14ac:dyDescent="0.25">
      <c r="A239" s="4">
        <v>38</v>
      </c>
      <c r="B239" s="417" t="s">
        <v>37</v>
      </c>
      <c r="C239" s="418"/>
      <c r="D239" s="153">
        <f>D240</f>
        <v>14400</v>
      </c>
      <c r="E239" s="153">
        <f t="shared" si="49"/>
        <v>0</v>
      </c>
      <c r="F239" s="153">
        <f t="shared" si="49"/>
        <v>14400</v>
      </c>
      <c r="G239" s="7"/>
    </row>
    <row r="240" spans="1:7" x14ac:dyDescent="0.25">
      <c r="A240" s="69">
        <v>381</v>
      </c>
      <c r="B240" s="451" t="s">
        <v>105</v>
      </c>
      <c r="C240" s="452"/>
      <c r="D240" s="154">
        <v>14400</v>
      </c>
      <c r="E240" s="154">
        <f>F240-D240</f>
        <v>0</v>
      </c>
      <c r="F240" s="154">
        <v>14400</v>
      </c>
      <c r="G240" s="7"/>
    </row>
    <row r="241" spans="1:7" x14ac:dyDescent="0.25">
      <c r="A241" s="69"/>
      <c r="B241" s="120"/>
      <c r="C241" s="251"/>
      <c r="D241" s="154"/>
      <c r="E241" s="48"/>
      <c r="F241" s="52"/>
      <c r="G241" s="7"/>
    </row>
    <row r="242" spans="1:7" x14ac:dyDescent="0.25">
      <c r="A242" s="268"/>
      <c r="B242" s="249" t="s">
        <v>343</v>
      </c>
      <c r="C242" s="269"/>
      <c r="D242" s="271">
        <f>D243</f>
        <v>30000</v>
      </c>
      <c r="E242" s="271">
        <f t="shared" ref="E242:F242" si="50">E243</f>
        <v>0</v>
      </c>
      <c r="F242" s="271">
        <f t="shared" si="50"/>
        <v>30000</v>
      </c>
      <c r="G242" s="7"/>
    </row>
    <row r="243" spans="1:7" x14ac:dyDescent="0.25">
      <c r="A243" s="270"/>
      <c r="B243" s="29" t="s">
        <v>186</v>
      </c>
      <c r="C243" s="30"/>
      <c r="D243" s="62">
        <f t="shared" ref="D243:F245" si="51">D244</f>
        <v>30000</v>
      </c>
      <c r="E243" s="62">
        <f t="shared" si="51"/>
        <v>0</v>
      </c>
      <c r="F243" s="62">
        <f t="shared" si="51"/>
        <v>30000</v>
      </c>
      <c r="G243" s="7"/>
    </row>
    <row r="244" spans="1:7" x14ac:dyDescent="0.25">
      <c r="A244" s="270"/>
      <c r="B244" s="29" t="s">
        <v>67</v>
      </c>
      <c r="C244" s="30"/>
      <c r="D244" s="62">
        <f t="shared" si="51"/>
        <v>30000</v>
      </c>
      <c r="E244" s="62">
        <f t="shared" si="51"/>
        <v>0</v>
      </c>
      <c r="F244" s="62">
        <f t="shared" si="51"/>
        <v>30000</v>
      </c>
      <c r="G244" s="7"/>
    </row>
    <row r="245" spans="1:7" x14ac:dyDescent="0.25">
      <c r="A245" s="4">
        <v>3</v>
      </c>
      <c r="B245" s="417" t="s">
        <v>3</v>
      </c>
      <c r="C245" s="418"/>
      <c r="D245" s="62">
        <f>D246</f>
        <v>30000</v>
      </c>
      <c r="E245" s="62">
        <f t="shared" si="51"/>
        <v>0</v>
      </c>
      <c r="F245" s="62">
        <f t="shared" si="51"/>
        <v>30000</v>
      </c>
      <c r="G245" s="7"/>
    </row>
    <row r="246" spans="1:7" x14ac:dyDescent="0.25">
      <c r="A246" s="4">
        <v>32</v>
      </c>
      <c r="B246" s="29" t="s">
        <v>28</v>
      </c>
      <c r="C246" s="30"/>
      <c r="D246" s="62">
        <f>D247+D249+D251</f>
        <v>30000</v>
      </c>
      <c r="E246" s="62">
        <f t="shared" ref="E246:F246" si="52">E247+E249+E251</f>
        <v>0</v>
      </c>
      <c r="F246" s="62">
        <f t="shared" si="52"/>
        <v>30000</v>
      </c>
      <c r="G246" s="7"/>
    </row>
    <row r="247" spans="1:7" x14ac:dyDescent="0.25">
      <c r="A247" s="318">
        <v>322</v>
      </c>
      <c r="B247" s="319" t="s">
        <v>30</v>
      </c>
      <c r="C247" s="320"/>
      <c r="D247" s="61">
        <v>10000</v>
      </c>
      <c r="E247" s="61">
        <f>F247-D247</f>
        <v>0</v>
      </c>
      <c r="F247" s="61">
        <f>F248</f>
        <v>10000</v>
      </c>
      <c r="G247" s="7"/>
    </row>
    <row r="248" spans="1:7" hidden="1" x14ac:dyDescent="0.25">
      <c r="A248" s="318">
        <v>32224</v>
      </c>
      <c r="B248" s="319" t="s">
        <v>288</v>
      </c>
      <c r="C248" s="320"/>
      <c r="D248" s="61">
        <v>10000</v>
      </c>
      <c r="E248" s="61">
        <f t="shared" ref="E248:E252" si="53">F248-D248</f>
        <v>0</v>
      </c>
      <c r="F248" s="61">
        <v>10000</v>
      </c>
      <c r="G248" s="7"/>
    </row>
    <row r="249" spans="1:7" x14ac:dyDescent="0.25">
      <c r="A249" s="318">
        <v>323</v>
      </c>
      <c r="B249" s="319" t="s">
        <v>31</v>
      </c>
      <c r="C249" s="320"/>
      <c r="D249" s="61">
        <v>5000</v>
      </c>
      <c r="E249" s="61">
        <f t="shared" si="53"/>
        <v>0</v>
      </c>
      <c r="F249" s="61">
        <v>5000</v>
      </c>
      <c r="G249" s="7"/>
    </row>
    <row r="250" spans="1:7" hidden="1" x14ac:dyDescent="0.25">
      <c r="A250" s="318">
        <v>3239</v>
      </c>
      <c r="B250" s="319" t="s">
        <v>289</v>
      </c>
      <c r="C250" s="320"/>
      <c r="D250" s="61">
        <v>5000</v>
      </c>
      <c r="E250" s="61">
        <f t="shared" si="53"/>
        <v>0</v>
      </c>
      <c r="F250" s="61">
        <v>5000</v>
      </c>
      <c r="G250" s="7"/>
    </row>
    <row r="251" spans="1:7" x14ac:dyDescent="0.25">
      <c r="A251" s="318">
        <v>329</v>
      </c>
      <c r="B251" s="319" t="s">
        <v>32</v>
      </c>
      <c r="C251" s="320"/>
      <c r="D251" s="61">
        <v>15000</v>
      </c>
      <c r="E251" s="61">
        <f t="shared" si="53"/>
        <v>0</v>
      </c>
      <c r="F251" s="61">
        <v>15000</v>
      </c>
      <c r="G251" s="7"/>
    </row>
    <row r="252" spans="1:7" hidden="1" x14ac:dyDescent="0.25">
      <c r="A252" s="270">
        <v>329310</v>
      </c>
      <c r="B252" s="266" t="s">
        <v>102</v>
      </c>
      <c r="C252" s="30"/>
      <c r="D252" s="61">
        <v>15000</v>
      </c>
      <c r="E252" s="61">
        <f t="shared" si="53"/>
        <v>0</v>
      </c>
      <c r="F252" s="61">
        <v>15000</v>
      </c>
      <c r="G252" s="7"/>
    </row>
    <row r="253" spans="1:7" x14ac:dyDescent="0.25">
      <c r="A253" s="244"/>
      <c r="B253" s="267"/>
      <c r="C253" s="247"/>
      <c r="D253" s="246"/>
      <c r="E253" s="48"/>
      <c r="F253" s="52"/>
      <c r="G253" s="7"/>
    </row>
    <row r="254" spans="1:7" x14ac:dyDescent="0.25">
      <c r="A254" s="272"/>
      <c r="B254" s="249" t="s">
        <v>344</v>
      </c>
      <c r="C254" s="250"/>
      <c r="D254" s="271">
        <f t="shared" ref="D254:F258" si="54">D255</f>
        <v>15000</v>
      </c>
      <c r="E254" s="271">
        <f t="shared" si="54"/>
        <v>0</v>
      </c>
      <c r="F254" s="271">
        <f t="shared" si="54"/>
        <v>15000</v>
      </c>
      <c r="G254" s="7"/>
    </row>
    <row r="255" spans="1:7" x14ac:dyDescent="0.25">
      <c r="A255" s="270"/>
      <c r="B255" s="29" t="s">
        <v>186</v>
      </c>
      <c r="C255" s="30"/>
      <c r="D255" s="62">
        <f t="shared" si="54"/>
        <v>15000</v>
      </c>
      <c r="E255" s="62">
        <f t="shared" si="54"/>
        <v>0</v>
      </c>
      <c r="F255" s="62">
        <f t="shared" si="54"/>
        <v>15000</v>
      </c>
      <c r="G255" s="7"/>
    </row>
    <row r="256" spans="1:7" x14ac:dyDescent="0.25">
      <c r="A256" s="270"/>
      <c r="B256" s="29" t="s">
        <v>67</v>
      </c>
      <c r="C256" s="30"/>
      <c r="D256" s="62">
        <f t="shared" si="54"/>
        <v>15000</v>
      </c>
      <c r="E256" s="62">
        <f t="shared" si="54"/>
        <v>0</v>
      </c>
      <c r="F256" s="62">
        <f t="shared" si="54"/>
        <v>15000</v>
      </c>
      <c r="G256" s="7"/>
    </row>
    <row r="257" spans="1:7" x14ac:dyDescent="0.25">
      <c r="A257" s="4">
        <v>3</v>
      </c>
      <c r="B257" s="417" t="s">
        <v>3</v>
      </c>
      <c r="C257" s="418"/>
      <c r="D257" s="62">
        <f t="shared" si="54"/>
        <v>15000</v>
      </c>
      <c r="E257" s="62">
        <f t="shared" si="54"/>
        <v>0</v>
      </c>
      <c r="F257" s="62">
        <f t="shared" si="54"/>
        <v>15000</v>
      </c>
      <c r="G257" s="7"/>
    </row>
    <row r="258" spans="1:7" x14ac:dyDescent="0.25">
      <c r="A258" s="4">
        <v>38</v>
      </c>
      <c r="B258" s="29" t="s">
        <v>38</v>
      </c>
      <c r="C258" s="30"/>
      <c r="D258" s="62">
        <f t="shared" si="54"/>
        <v>15000</v>
      </c>
      <c r="E258" s="62">
        <f t="shared" si="54"/>
        <v>0</v>
      </c>
      <c r="F258" s="62">
        <f t="shared" si="54"/>
        <v>15000</v>
      </c>
      <c r="G258" s="7"/>
    </row>
    <row r="259" spans="1:7" x14ac:dyDescent="0.25">
      <c r="A259" s="270">
        <v>381</v>
      </c>
      <c r="B259" s="266" t="s">
        <v>290</v>
      </c>
      <c r="C259" s="30"/>
      <c r="D259" s="61">
        <v>15000</v>
      </c>
      <c r="E259" s="61">
        <f>F259-D259</f>
        <v>0</v>
      </c>
      <c r="F259" s="61">
        <v>15000</v>
      </c>
      <c r="G259" s="7"/>
    </row>
    <row r="260" spans="1:7" x14ac:dyDescent="0.25">
      <c r="A260" s="270"/>
      <c r="B260" s="266"/>
      <c r="C260" s="30"/>
      <c r="D260" s="246"/>
      <c r="E260" s="48"/>
      <c r="F260" s="52"/>
      <c r="G260" s="7"/>
    </row>
    <row r="261" spans="1:7" x14ac:dyDescent="0.25">
      <c r="A261" s="167"/>
      <c r="B261" s="249" t="s">
        <v>345</v>
      </c>
      <c r="C261" s="250"/>
      <c r="D261" s="271">
        <f t="shared" ref="D261:F265" si="55">D262</f>
        <v>100000</v>
      </c>
      <c r="E261" s="271">
        <f t="shared" si="55"/>
        <v>-10000</v>
      </c>
      <c r="F261" s="271">
        <f t="shared" si="55"/>
        <v>90000</v>
      </c>
      <c r="G261" s="7"/>
    </row>
    <row r="262" spans="1:7" x14ac:dyDescent="0.25">
      <c r="A262" s="4"/>
      <c r="B262" s="29" t="s">
        <v>186</v>
      </c>
      <c r="C262" s="30"/>
      <c r="D262" s="62">
        <f t="shared" si="55"/>
        <v>100000</v>
      </c>
      <c r="E262" s="62">
        <f t="shared" si="55"/>
        <v>-10000</v>
      </c>
      <c r="F262" s="62">
        <f t="shared" si="55"/>
        <v>90000</v>
      </c>
      <c r="G262" s="7"/>
    </row>
    <row r="263" spans="1:7" x14ac:dyDescent="0.25">
      <c r="A263" s="4"/>
      <c r="B263" s="29" t="s">
        <v>67</v>
      </c>
      <c r="C263" s="30"/>
      <c r="D263" s="62">
        <f t="shared" si="55"/>
        <v>100000</v>
      </c>
      <c r="E263" s="62">
        <f t="shared" si="55"/>
        <v>-10000</v>
      </c>
      <c r="F263" s="62">
        <f t="shared" si="55"/>
        <v>90000</v>
      </c>
      <c r="G263" s="7"/>
    </row>
    <row r="264" spans="1:7" x14ac:dyDescent="0.25">
      <c r="A264" s="4">
        <v>5</v>
      </c>
      <c r="B264" s="29" t="s">
        <v>6</v>
      </c>
      <c r="C264" s="30"/>
      <c r="D264" s="62">
        <f t="shared" si="55"/>
        <v>100000</v>
      </c>
      <c r="E264" s="62">
        <f t="shared" si="55"/>
        <v>-10000</v>
      </c>
      <c r="F264" s="62">
        <f t="shared" si="55"/>
        <v>90000</v>
      </c>
      <c r="G264" s="7"/>
    </row>
    <row r="265" spans="1:7" x14ac:dyDescent="0.25">
      <c r="A265" s="4">
        <v>53</v>
      </c>
      <c r="B265" s="29" t="s">
        <v>77</v>
      </c>
      <c r="C265" s="30"/>
      <c r="D265" s="62">
        <f t="shared" si="55"/>
        <v>100000</v>
      </c>
      <c r="E265" s="62">
        <f t="shared" si="55"/>
        <v>-10000</v>
      </c>
      <c r="F265" s="62">
        <f t="shared" si="55"/>
        <v>90000</v>
      </c>
      <c r="G265" s="7"/>
    </row>
    <row r="266" spans="1:7" x14ac:dyDescent="0.25">
      <c r="A266" s="318">
        <v>532</v>
      </c>
      <c r="B266" s="319" t="s">
        <v>297</v>
      </c>
      <c r="C266" s="320"/>
      <c r="D266" s="61">
        <f>D267</f>
        <v>100000</v>
      </c>
      <c r="E266" s="61">
        <f>F266-D266</f>
        <v>-10000</v>
      </c>
      <c r="F266" s="61">
        <v>90000</v>
      </c>
      <c r="G266" s="7"/>
    </row>
    <row r="267" spans="1:7" hidden="1" x14ac:dyDescent="0.25">
      <c r="A267" s="299">
        <v>53212</v>
      </c>
      <c r="B267" s="297" t="s">
        <v>297</v>
      </c>
      <c r="C267" s="30"/>
      <c r="D267" s="61">
        <v>100000</v>
      </c>
      <c r="E267" s="61">
        <f>F267-D267</f>
        <v>-10000</v>
      </c>
      <c r="F267" s="61">
        <v>90000</v>
      </c>
      <c r="G267" s="7"/>
    </row>
    <row r="268" spans="1:7" x14ac:dyDescent="0.25">
      <c r="A268" s="36"/>
      <c r="B268" s="98"/>
      <c r="C268" s="77"/>
      <c r="D268" s="154"/>
      <c r="E268" s="48"/>
      <c r="F268" s="52"/>
      <c r="G268" s="7"/>
    </row>
    <row r="269" spans="1:7" x14ac:dyDescent="0.25">
      <c r="A269" s="110"/>
      <c r="B269" s="449" t="s">
        <v>43</v>
      </c>
      <c r="C269" s="450"/>
      <c r="D269" s="157">
        <f>D270</f>
        <v>28203375</v>
      </c>
      <c r="E269" s="157">
        <f>E270</f>
        <v>-16595900</v>
      </c>
      <c r="F269" s="157">
        <f>F270</f>
        <v>11607475</v>
      </c>
      <c r="G269" s="7"/>
    </row>
    <row r="270" spans="1:7" x14ac:dyDescent="0.25">
      <c r="A270" s="110"/>
      <c r="B270" s="449" t="s">
        <v>155</v>
      </c>
      <c r="C270" s="477"/>
      <c r="D270" s="157">
        <f>D271+D346+D398+D497+D637+D664+D683+D705+D720+D735+D743+D797+D880+D911+D921</f>
        <v>28203375</v>
      </c>
      <c r="E270" s="157">
        <f>E271+E346+E398+E497+E637+E664+E683+E705+E720+E735+E743+E797+E880+E911+E921</f>
        <v>-16595900</v>
      </c>
      <c r="F270" s="157">
        <f>F271+F346+F398+F497+F637+F664+F683+F705+F720+F735+F743+F797+F880+F911+F921</f>
        <v>11607475</v>
      </c>
      <c r="G270" s="7"/>
    </row>
    <row r="271" spans="1:7" x14ac:dyDescent="0.25">
      <c r="A271" s="111"/>
      <c r="B271" s="112" t="s">
        <v>156</v>
      </c>
      <c r="C271" s="113"/>
      <c r="D271" s="157">
        <f>D272+D338</f>
        <v>1460125</v>
      </c>
      <c r="E271" s="157">
        <f>E272+E338</f>
        <v>146100</v>
      </c>
      <c r="F271" s="157">
        <f>F272+F338</f>
        <v>1606225</v>
      </c>
      <c r="G271" s="7"/>
    </row>
    <row r="272" spans="1:7" x14ac:dyDescent="0.25">
      <c r="A272" s="111"/>
      <c r="B272" s="112" t="s">
        <v>179</v>
      </c>
      <c r="C272" s="113"/>
      <c r="D272" s="157">
        <f>D275+D326</f>
        <v>1364125</v>
      </c>
      <c r="E272" s="157">
        <f>E273</f>
        <v>146100</v>
      </c>
      <c r="F272" s="157">
        <f>F273</f>
        <v>1510225</v>
      </c>
      <c r="G272" s="7"/>
    </row>
    <row r="273" spans="1:96" x14ac:dyDescent="0.25">
      <c r="A273" s="23"/>
      <c r="B273" s="29" t="s">
        <v>187</v>
      </c>
      <c r="C273" s="28"/>
      <c r="D273" s="153">
        <f>D275+D326</f>
        <v>1364125</v>
      </c>
      <c r="E273" s="153">
        <f>E275+E326</f>
        <v>146100</v>
      </c>
      <c r="F273" s="153">
        <f>F275+F326</f>
        <v>1510225</v>
      </c>
      <c r="G273" s="7"/>
    </row>
    <row r="274" spans="1:96" x14ac:dyDescent="0.25">
      <c r="A274" s="23"/>
      <c r="B274" s="29" t="s">
        <v>67</v>
      </c>
      <c r="C274" s="28"/>
      <c r="D274" s="153">
        <f>D275+D326</f>
        <v>1364125</v>
      </c>
      <c r="E274" s="153">
        <f>E275+E326</f>
        <v>146100</v>
      </c>
      <c r="F274" s="153">
        <f t="shared" ref="F274" si="56">F275+F326</f>
        <v>1510225</v>
      </c>
      <c r="G274" s="7"/>
    </row>
    <row r="275" spans="1:96" x14ac:dyDescent="0.25">
      <c r="A275" s="4">
        <v>3</v>
      </c>
      <c r="B275" s="417" t="s">
        <v>48</v>
      </c>
      <c r="C275" s="423"/>
      <c r="D275" s="153">
        <f>D276+D286+D322</f>
        <v>1233000</v>
      </c>
      <c r="E275" s="153">
        <f>E276+E286+E322</f>
        <v>152100</v>
      </c>
      <c r="F275" s="153">
        <f t="shared" ref="F275" si="57">F276+F286+F322</f>
        <v>1385100</v>
      </c>
      <c r="G275" s="7"/>
    </row>
    <row r="276" spans="1:96" x14ac:dyDescent="0.25">
      <c r="A276" s="4">
        <v>31</v>
      </c>
      <c r="B276" s="417" t="s">
        <v>24</v>
      </c>
      <c r="C276" s="423"/>
      <c r="D276" s="153">
        <f>D277+D279+D284</f>
        <v>691500</v>
      </c>
      <c r="E276" s="153">
        <f>E277+E279+E284</f>
        <v>30000</v>
      </c>
      <c r="F276" s="153">
        <f t="shared" ref="F276" si="58">F277+F279+F284</f>
        <v>721500</v>
      </c>
      <c r="G276" s="7"/>
    </row>
    <row r="277" spans="1:96" x14ac:dyDescent="0.25">
      <c r="A277" s="6">
        <v>311</v>
      </c>
      <c r="B277" s="455" t="s">
        <v>183</v>
      </c>
      <c r="C277" s="423"/>
      <c r="D277" s="181">
        <f>D278</f>
        <v>570000</v>
      </c>
      <c r="E277" s="181">
        <f t="shared" ref="E277:E279" si="59">F277-D277</f>
        <v>30000</v>
      </c>
      <c r="F277" s="181">
        <f>F278</f>
        <v>600000</v>
      </c>
      <c r="G277" s="401"/>
    </row>
    <row r="278" spans="1:96" hidden="1" x14ac:dyDescent="0.25">
      <c r="A278" s="6">
        <v>31111</v>
      </c>
      <c r="B278" s="455" t="s">
        <v>135</v>
      </c>
      <c r="C278" s="423"/>
      <c r="D278" s="181">
        <v>570000</v>
      </c>
      <c r="E278" s="181">
        <f t="shared" ref="E278" si="60">F278-D278</f>
        <v>30000</v>
      </c>
      <c r="F278" s="181">
        <v>600000</v>
      </c>
      <c r="G278" s="401"/>
    </row>
    <row r="279" spans="1:96" x14ac:dyDescent="0.25">
      <c r="A279" s="6">
        <v>312</v>
      </c>
      <c r="B279" s="392" t="s">
        <v>26</v>
      </c>
      <c r="C279" s="92"/>
      <c r="D279" s="181">
        <f>D280+D281+D282+D283</f>
        <v>66500</v>
      </c>
      <c r="E279" s="181">
        <f t="shared" si="59"/>
        <v>0</v>
      </c>
      <c r="F279" s="181">
        <f>F280+F281+F282+F283</f>
        <v>66500</v>
      </c>
      <c r="G279" s="8"/>
    </row>
    <row r="280" spans="1:96" hidden="1" x14ac:dyDescent="0.25">
      <c r="A280" s="6">
        <v>31212</v>
      </c>
      <c r="B280" s="392" t="s">
        <v>269</v>
      </c>
      <c r="C280" s="410"/>
      <c r="D280" s="181">
        <v>35000</v>
      </c>
      <c r="E280" s="181">
        <f t="shared" ref="E280:E282" si="61">F280-D280</f>
        <v>0</v>
      </c>
      <c r="F280" s="181">
        <v>35000</v>
      </c>
      <c r="G280" s="8"/>
    </row>
    <row r="281" spans="1:96" hidden="1" x14ac:dyDescent="0.25">
      <c r="A281" s="6">
        <v>31215</v>
      </c>
      <c r="B281" s="392" t="s">
        <v>118</v>
      </c>
      <c r="C281" s="92">
        <v>23171</v>
      </c>
      <c r="D281" s="181">
        <v>7000</v>
      </c>
      <c r="E281" s="181">
        <f t="shared" si="61"/>
        <v>0</v>
      </c>
      <c r="F281" s="181">
        <v>7000</v>
      </c>
      <c r="G281" s="401"/>
    </row>
    <row r="282" spans="1:96" hidden="1" x14ac:dyDescent="0.25">
      <c r="A282" s="6">
        <v>31216</v>
      </c>
      <c r="B282" s="455" t="s">
        <v>136</v>
      </c>
      <c r="C282" s="423"/>
      <c r="D282" s="181">
        <v>14000</v>
      </c>
      <c r="E282" s="181">
        <f t="shared" si="61"/>
        <v>0</v>
      </c>
      <c r="F282" s="181">
        <v>14000</v>
      </c>
      <c r="G282" s="401"/>
    </row>
    <row r="283" spans="1:96" hidden="1" x14ac:dyDescent="0.25">
      <c r="A283" s="6">
        <v>31219</v>
      </c>
      <c r="B283" s="392" t="s">
        <v>119</v>
      </c>
      <c r="C283" s="92">
        <v>23171</v>
      </c>
      <c r="D283" s="181">
        <v>10500</v>
      </c>
      <c r="E283" s="181">
        <f>F283-D283</f>
        <v>0</v>
      </c>
      <c r="F283" s="181">
        <v>10500</v>
      </c>
      <c r="G283" s="401"/>
    </row>
    <row r="284" spans="1:96" x14ac:dyDescent="0.25">
      <c r="A284" s="6">
        <v>313</v>
      </c>
      <c r="B284" s="455" t="s">
        <v>27</v>
      </c>
      <c r="C284" s="423"/>
      <c r="D284" s="181">
        <f>D285</f>
        <v>55000</v>
      </c>
      <c r="E284" s="181">
        <f>F284-D284</f>
        <v>0</v>
      </c>
      <c r="F284" s="181">
        <f>F285</f>
        <v>55000</v>
      </c>
      <c r="G284" s="401"/>
    </row>
    <row r="285" spans="1:96" hidden="1" x14ac:dyDescent="0.25">
      <c r="A285" s="6">
        <v>31321</v>
      </c>
      <c r="B285" s="455" t="s">
        <v>137</v>
      </c>
      <c r="C285" s="423"/>
      <c r="D285" s="181">
        <v>55000</v>
      </c>
      <c r="E285" s="181">
        <f>F285-D285</f>
        <v>0</v>
      </c>
      <c r="F285" s="181">
        <v>55000</v>
      </c>
      <c r="G285" s="401"/>
    </row>
    <row r="286" spans="1:96" x14ac:dyDescent="0.25">
      <c r="A286" s="411">
        <v>32</v>
      </c>
      <c r="B286" s="456" t="s">
        <v>28</v>
      </c>
      <c r="C286" s="423"/>
      <c r="D286" s="403">
        <f>D287+D293+D302+D314</f>
        <v>527700</v>
      </c>
      <c r="E286" s="181">
        <f t="shared" ref="E286" si="62">F286-D286</f>
        <v>123900</v>
      </c>
      <c r="F286" s="403">
        <f>F287+F293+F302+F314</f>
        <v>651600</v>
      </c>
      <c r="G286" s="401"/>
    </row>
    <row r="287" spans="1:96" s="24" customFormat="1" x14ac:dyDescent="0.25">
      <c r="A287" s="6">
        <v>321</v>
      </c>
      <c r="B287" s="455" t="s">
        <v>29</v>
      </c>
      <c r="C287" s="423"/>
      <c r="D287" s="181">
        <f>D288+D289+D290+D291+D292</f>
        <v>75200</v>
      </c>
      <c r="E287" s="181">
        <f t="shared" ref="E287" si="63">E288+E289+E290+E291+E292</f>
        <v>-9100</v>
      </c>
      <c r="F287" s="181">
        <f>F288+F289+F290+F291+F292</f>
        <v>66100</v>
      </c>
      <c r="G287" s="401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</row>
    <row r="288" spans="1:96" s="24" customFormat="1" hidden="1" x14ac:dyDescent="0.25">
      <c r="A288" s="6">
        <v>32111</v>
      </c>
      <c r="B288" s="455" t="s">
        <v>138</v>
      </c>
      <c r="C288" s="423"/>
      <c r="D288" s="181">
        <v>2000</v>
      </c>
      <c r="E288" s="181">
        <f t="shared" ref="E288:E291" si="64">F288-D288</f>
        <v>0</v>
      </c>
      <c r="F288" s="181">
        <v>2000</v>
      </c>
      <c r="G288" s="181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</row>
    <row r="289" spans="1:96" hidden="1" x14ac:dyDescent="0.25">
      <c r="A289" s="6">
        <v>32115</v>
      </c>
      <c r="B289" s="392" t="s">
        <v>120</v>
      </c>
      <c r="C289" s="92">
        <v>23211</v>
      </c>
      <c r="D289" s="181">
        <v>3000</v>
      </c>
      <c r="E289" s="181">
        <f t="shared" si="64"/>
        <v>-1000</v>
      </c>
      <c r="F289" s="181">
        <v>2000</v>
      </c>
      <c r="G289" s="181"/>
    </row>
    <row r="290" spans="1:96" hidden="1" x14ac:dyDescent="0.25">
      <c r="A290" s="6">
        <v>32121</v>
      </c>
      <c r="B290" s="392" t="s">
        <v>121</v>
      </c>
      <c r="C290" s="92">
        <v>23212</v>
      </c>
      <c r="D290" s="181">
        <v>59200</v>
      </c>
      <c r="E290" s="181">
        <f t="shared" si="64"/>
        <v>-9200</v>
      </c>
      <c r="F290" s="181">
        <v>50000</v>
      </c>
      <c r="G290" s="181"/>
    </row>
    <row r="291" spans="1:96" hidden="1" x14ac:dyDescent="0.25">
      <c r="A291" s="6">
        <v>32131</v>
      </c>
      <c r="B291" s="392" t="s">
        <v>122</v>
      </c>
      <c r="C291" s="92">
        <v>23213</v>
      </c>
      <c r="D291" s="181">
        <v>6000</v>
      </c>
      <c r="E291" s="181">
        <f t="shared" si="64"/>
        <v>-900</v>
      </c>
      <c r="F291" s="181">
        <v>5100</v>
      </c>
      <c r="G291" s="181"/>
    </row>
    <row r="292" spans="1:96" hidden="1" x14ac:dyDescent="0.25">
      <c r="A292" s="6">
        <v>32141</v>
      </c>
      <c r="B292" s="392" t="s">
        <v>139</v>
      </c>
      <c r="C292" s="92"/>
      <c r="D292" s="181">
        <v>5000</v>
      </c>
      <c r="E292" s="181">
        <f>F292-D292</f>
        <v>2000</v>
      </c>
      <c r="F292" s="181">
        <v>7000</v>
      </c>
      <c r="G292" s="181"/>
    </row>
    <row r="293" spans="1:96" s="394" customFormat="1" x14ac:dyDescent="0.25">
      <c r="A293" s="6">
        <v>322</v>
      </c>
      <c r="B293" s="455" t="s">
        <v>30</v>
      </c>
      <c r="C293" s="423"/>
      <c r="D293" s="181">
        <f>D294+D295+D296+D297+D298+D299+D300+D301</f>
        <v>121000</v>
      </c>
      <c r="E293" s="181">
        <f t="shared" ref="E293" si="65">F293-D293</f>
        <v>52000</v>
      </c>
      <c r="F293" s="181">
        <f>F294+F295+F296+F297+F298+F299+F300+F301</f>
        <v>173000</v>
      </c>
      <c r="G293" s="8"/>
    </row>
    <row r="294" spans="1:96" hidden="1" x14ac:dyDescent="0.25">
      <c r="A294" s="6">
        <v>32211</v>
      </c>
      <c r="B294" s="455" t="s">
        <v>140</v>
      </c>
      <c r="C294" s="423"/>
      <c r="D294" s="181">
        <v>15000</v>
      </c>
      <c r="E294" s="181">
        <f t="shared" ref="E294:E300" si="66">F294-D294</f>
        <v>2000</v>
      </c>
      <c r="F294" s="181">
        <v>17000</v>
      </c>
      <c r="G294" s="8"/>
    </row>
    <row r="295" spans="1:96" hidden="1" x14ac:dyDescent="0.25">
      <c r="A295" s="6">
        <v>32212</v>
      </c>
      <c r="B295" s="455" t="s">
        <v>141</v>
      </c>
      <c r="C295" s="423"/>
      <c r="D295" s="181">
        <v>3000</v>
      </c>
      <c r="E295" s="181">
        <f t="shared" si="66"/>
        <v>0</v>
      </c>
      <c r="F295" s="181">
        <v>3000</v>
      </c>
      <c r="G295" s="8"/>
    </row>
    <row r="296" spans="1:96" s="16" customFormat="1" ht="15" hidden="1" customHeight="1" x14ac:dyDescent="0.25">
      <c r="A296" s="6">
        <v>32214</v>
      </c>
      <c r="B296" s="455" t="s">
        <v>172</v>
      </c>
      <c r="C296" s="423"/>
      <c r="D296" s="181">
        <v>2000</v>
      </c>
      <c r="E296" s="181">
        <f t="shared" si="66"/>
        <v>0</v>
      </c>
      <c r="F296" s="181">
        <v>2000</v>
      </c>
      <c r="G296" s="8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</row>
    <row r="297" spans="1:96" s="16" customFormat="1" ht="15" hidden="1" customHeight="1" x14ac:dyDescent="0.25">
      <c r="A297" s="6">
        <v>32219</v>
      </c>
      <c r="B297" s="392" t="s">
        <v>380</v>
      </c>
      <c r="C297" s="92"/>
      <c r="D297" s="181">
        <v>6000</v>
      </c>
      <c r="E297" s="181">
        <f t="shared" si="66"/>
        <v>10000</v>
      </c>
      <c r="F297" s="181">
        <v>16000</v>
      </c>
      <c r="G297" s="8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</row>
    <row r="298" spans="1:96" s="16" customFormat="1" ht="15" hidden="1" customHeight="1" x14ac:dyDescent="0.25">
      <c r="A298" s="36">
        <v>32271</v>
      </c>
      <c r="B298" s="238" t="s">
        <v>263</v>
      </c>
      <c r="C298" s="77">
        <v>23227</v>
      </c>
      <c r="D298" s="154">
        <v>5000</v>
      </c>
      <c r="E298" s="154">
        <f t="shared" si="66"/>
        <v>0</v>
      </c>
      <c r="F298" s="154">
        <v>5000</v>
      </c>
      <c r="G298" s="41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</row>
    <row r="299" spans="1:96" hidden="1" x14ac:dyDescent="0.25">
      <c r="A299" s="36">
        <v>32231</v>
      </c>
      <c r="B299" s="91" t="s">
        <v>123</v>
      </c>
      <c r="C299" s="77">
        <v>23223</v>
      </c>
      <c r="D299" s="154">
        <v>30000</v>
      </c>
      <c r="E299" s="154">
        <f t="shared" si="66"/>
        <v>30000</v>
      </c>
      <c r="F299" s="154">
        <v>60000</v>
      </c>
      <c r="G299" s="7"/>
    </row>
    <row r="300" spans="1:96" hidden="1" x14ac:dyDescent="0.25">
      <c r="A300" s="36">
        <v>32233</v>
      </c>
      <c r="B300" s="91" t="s">
        <v>124</v>
      </c>
      <c r="C300" s="77">
        <v>232231</v>
      </c>
      <c r="D300" s="154">
        <v>40000</v>
      </c>
      <c r="E300" s="154">
        <f t="shared" si="66"/>
        <v>10000</v>
      </c>
      <c r="F300" s="154">
        <v>50000</v>
      </c>
      <c r="G300" s="7"/>
    </row>
    <row r="301" spans="1:96" hidden="1" x14ac:dyDescent="0.25">
      <c r="A301" s="36">
        <v>32251</v>
      </c>
      <c r="B301" s="242" t="s">
        <v>270</v>
      </c>
      <c r="C301" s="77"/>
      <c r="D301" s="154">
        <v>20000</v>
      </c>
      <c r="E301" s="154">
        <f>F301-D301</f>
        <v>0</v>
      </c>
      <c r="F301" s="154">
        <v>20000</v>
      </c>
      <c r="G301" s="7"/>
    </row>
    <row r="302" spans="1:96" s="394" customFormat="1" x14ac:dyDescent="0.25">
      <c r="A302" s="6">
        <v>323</v>
      </c>
      <c r="B302" s="392" t="s">
        <v>31</v>
      </c>
      <c r="C302" s="92"/>
      <c r="D302" s="181">
        <f>D303+D304+D305+D306+D307+D308+D309+D310+D311+D312+D313</f>
        <v>297500</v>
      </c>
      <c r="E302" s="181">
        <f t="shared" ref="E302" si="67">F302-D302</f>
        <v>45000</v>
      </c>
      <c r="F302" s="181">
        <f>F303+F304+F305+F306+F307+F309+F308+F310+F312+F311+F313</f>
        <v>342500</v>
      </c>
      <c r="G302" s="395"/>
    </row>
    <row r="303" spans="1:96" hidden="1" x14ac:dyDescent="0.25">
      <c r="A303" s="6">
        <v>32311</v>
      </c>
      <c r="B303" s="392" t="s">
        <v>125</v>
      </c>
      <c r="C303" s="92">
        <v>23231</v>
      </c>
      <c r="D303" s="181">
        <v>18000</v>
      </c>
      <c r="E303" s="181">
        <f t="shared" ref="E303:E312" si="68">F303-D303</f>
        <v>2000</v>
      </c>
      <c r="F303" s="181">
        <v>20000</v>
      </c>
      <c r="G303" s="7"/>
    </row>
    <row r="304" spans="1:96" hidden="1" x14ac:dyDescent="0.25">
      <c r="A304" s="6">
        <v>32313</v>
      </c>
      <c r="B304" s="392" t="s">
        <v>126</v>
      </c>
      <c r="C304" s="92">
        <v>23231</v>
      </c>
      <c r="D304" s="181">
        <v>12000</v>
      </c>
      <c r="E304" s="181">
        <f t="shared" si="68"/>
        <v>14000</v>
      </c>
      <c r="F304" s="181">
        <v>26000</v>
      </c>
      <c r="G304" s="7"/>
    </row>
    <row r="305" spans="1:7" hidden="1" x14ac:dyDescent="0.25">
      <c r="A305" s="6">
        <v>32321</v>
      </c>
      <c r="B305" s="392" t="s">
        <v>271</v>
      </c>
      <c r="C305" s="92"/>
      <c r="D305" s="181">
        <v>60000</v>
      </c>
      <c r="E305" s="181">
        <f t="shared" si="68"/>
        <v>10000</v>
      </c>
      <c r="F305" s="181">
        <v>70000</v>
      </c>
      <c r="G305" s="7"/>
    </row>
    <row r="306" spans="1:7" hidden="1" x14ac:dyDescent="0.25">
      <c r="A306" s="6">
        <v>32322</v>
      </c>
      <c r="B306" s="392" t="s">
        <v>142</v>
      </c>
      <c r="C306" s="92"/>
      <c r="D306" s="181">
        <v>20000</v>
      </c>
      <c r="E306" s="181">
        <f t="shared" si="68"/>
        <v>15000</v>
      </c>
      <c r="F306" s="181">
        <v>35000</v>
      </c>
      <c r="G306" s="7"/>
    </row>
    <row r="307" spans="1:7" hidden="1" x14ac:dyDescent="0.25">
      <c r="A307" s="6">
        <v>32341</v>
      </c>
      <c r="B307" s="392" t="s">
        <v>127</v>
      </c>
      <c r="C307" s="92">
        <v>232341</v>
      </c>
      <c r="D307" s="181">
        <v>15000</v>
      </c>
      <c r="E307" s="181">
        <f t="shared" si="68"/>
        <v>0</v>
      </c>
      <c r="F307" s="181">
        <v>15000</v>
      </c>
      <c r="G307" s="43"/>
    </row>
    <row r="308" spans="1:7" hidden="1" x14ac:dyDescent="0.25">
      <c r="A308" s="6">
        <v>323440</v>
      </c>
      <c r="B308" s="392" t="s">
        <v>165</v>
      </c>
      <c r="C308" s="92">
        <v>232344</v>
      </c>
      <c r="D308" s="181">
        <v>65000</v>
      </c>
      <c r="E308" s="181">
        <f t="shared" si="68"/>
        <v>5000</v>
      </c>
      <c r="F308" s="181">
        <v>70000</v>
      </c>
      <c r="G308" s="8"/>
    </row>
    <row r="309" spans="1:7" hidden="1" x14ac:dyDescent="0.25">
      <c r="A309" s="6">
        <v>323444</v>
      </c>
      <c r="B309" s="392" t="s">
        <v>173</v>
      </c>
      <c r="C309" s="92">
        <v>232344</v>
      </c>
      <c r="D309" s="181">
        <v>4000</v>
      </c>
      <c r="E309" s="181">
        <f t="shared" si="68"/>
        <v>0</v>
      </c>
      <c r="F309" s="181">
        <v>4000</v>
      </c>
      <c r="G309" s="8"/>
    </row>
    <row r="310" spans="1:7" hidden="1" x14ac:dyDescent="0.25">
      <c r="A310" s="6">
        <v>32361</v>
      </c>
      <c r="B310" s="392" t="s">
        <v>272</v>
      </c>
      <c r="C310" s="92"/>
      <c r="D310" s="181">
        <v>11500</v>
      </c>
      <c r="E310" s="181">
        <f t="shared" si="68"/>
        <v>0</v>
      </c>
      <c r="F310" s="181">
        <v>11500</v>
      </c>
      <c r="G310" s="8"/>
    </row>
    <row r="311" spans="1:7" hidden="1" x14ac:dyDescent="0.25">
      <c r="A311" s="6">
        <v>32389</v>
      </c>
      <c r="B311" s="392" t="s">
        <v>128</v>
      </c>
      <c r="C311" s="92">
        <v>23238</v>
      </c>
      <c r="D311" s="181">
        <v>60000</v>
      </c>
      <c r="E311" s="181">
        <f t="shared" si="68"/>
        <v>0</v>
      </c>
      <c r="F311" s="181">
        <v>60000</v>
      </c>
      <c r="G311" s="8"/>
    </row>
    <row r="312" spans="1:7" hidden="1" x14ac:dyDescent="0.25">
      <c r="A312" s="6">
        <v>32395</v>
      </c>
      <c r="B312" s="392" t="s">
        <v>174</v>
      </c>
      <c r="C312" s="92">
        <v>232391</v>
      </c>
      <c r="D312" s="181">
        <v>2000</v>
      </c>
      <c r="E312" s="181">
        <f t="shared" si="68"/>
        <v>-1000</v>
      </c>
      <c r="F312" s="181">
        <v>1000</v>
      </c>
      <c r="G312" s="8"/>
    </row>
    <row r="313" spans="1:7" hidden="1" x14ac:dyDescent="0.25">
      <c r="A313" s="6">
        <v>32399</v>
      </c>
      <c r="B313" s="392" t="s">
        <v>176</v>
      </c>
      <c r="C313" s="92">
        <v>232391</v>
      </c>
      <c r="D313" s="181">
        <v>30000</v>
      </c>
      <c r="E313" s="181">
        <f>F313-D313</f>
        <v>0</v>
      </c>
      <c r="F313" s="181">
        <v>30000</v>
      </c>
      <c r="G313" s="8"/>
    </row>
    <row r="314" spans="1:7" s="394" customFormat="1" x14ac:dyDescent="0.25">
      <c r="A314" s="6">
        <v>329</v>
      </c>
      <c r="B314" s="392" t="s">
        <v>32</v>
      </c>
      <c r="C314" s="92"/>
      <c r="D314" s="181">
        <f>D315+D316+D317+D318+D319+D320+D321</f>
        <v>34000</v>
      </c>
      <c r="E314" s="181">
        <f t="shared" ref="E314" si="69">F314-D314</f>
        <v>36000</v>
      </c>
      <c r="F314" s="181">
        <f>F315+F316+F317+F318+F319+F321+F320+F322+F324+F323+F325</f>
        <v>70000</v>
      </c>
      <c r="G314" s="393"/>
    </row>
    <row r="315" spans="1:7" hidden="1" x14ac:dyDescent="0.25">
      <c r="A315" s="6">
        <v>32922</v>
      </c>
      <c r="B315" s="392" t="s">
        <v>301</v>
      </c>
      <c r="C315" s="410"/>
      <c r="D315" s="181">
        <v>10000</v>
      </c>
      <c r="E315" s="181">
        <f t="shared" ref="E315:E320" si="70">F315-D315</f>
        <v>0</v>
      </c>
      <c r="F315" s="181">
        <v>10000</v>
      </c>
      <c r="G315" s="8"/>
    </row>
    <row r="316" spans="1:7" hidden="1" x14ac:dyDescent="0.25">
      <c r="A316" s="6">
        <v>32923</v>
      </c>
      <c r="B316" s="392" t="s">
        <v>302</v>
      </c>
      <c r="C316" s="410"/>
      <c r="D316" s="181">
        <v>1000</v>
      </c>
      <c r="E316" s="181">
        <f t="shared" si="70"/>
        <v>0</v>
      </c>
      <c r="F316" s="181">
        <v>1000</v>
      </c>
      <c r="G316" s="8"/>
    </row>
    <row r="317" spans="1:7" hidden="1" x14ac:dyDescent="0.25">
      <c r="A317" s="6">
        <v>32951</v>
      </c>
      <c r="B317" s="392" t="s">
        <v>130</v>
      </c>
      <c r="C317" s="92">
        <v>232950</v>
      </c>
      <c r="D317" s="181">
        <v>1000</v>
      </c>
      <c r="E317" s="181">
        <f t="shared" si="70"/>
        <v>0</v>
      </c>
      <c r="F317" s="181">
        <v>1000</v>
      </c>
      <c r="G317" s="8"/>
    </row>
    <row r="318" spans="1:7" hidden="1" x14ac:dyDescent="0.25">
      <c r="A318" s="6">
        <v>32952</v>
      </c>
      <c r="B318" s="392" t="s">
        <v>131</v>
      </c>
      <c r="C318" s="92">
        <v>232951</v>
      </c>
      <c r="D318" s="181">
        <v>5000</v>
      </c>
      <c r="E318" s="181">
        <f t="shared" si="70"/>
        <v>0</v>
      </c>
      <c r="F318" s="181">
        <v>5000</v>
      </c>
      <c r="G318" s="8"/>
    </row>
    <row r="319" spans="1:7" hidden="1" x14ac:dyDescent="0.25">
      <c r="A319" s="36">
        <v>32953</v>
      </c>
      <c r="B319" s="91" t="s">
        <v>132</v>
      </c>
      <c r="C319" s="77">
        <v>232953</v>
      </c>
      <c r="D319" s="154">
        <v>7000</v>
      </c>
      <c r="E319" s="154">
        <f t="shared" si="70"/>
        <v>0</v>
      </c>
      <c r="F319" s="154">
        <v>7000</v>
      </c>
      <c r="G319" s="8"/>
    </row>
    <row r="320" spans="1:7" hidden="1" x14ac:dyDescent="0.25">
      <c r="A320" s="36">
        <v>32959</v>
      </c>
      <c r="B320" s="143" t="s">
        <v>175</v>
      </c>
      <c r="C320" s="77">
        <v>232954</v>
      </c>
      <c r="D320" s="154">
        <v>9000</v>
      </c>
      <c r="E320" s="154">
        <f t="shared" si="70"/>
        <v>0</v>
      </c>
      <c r="F320" s="154">
        <v>9000</v>
      </c>
      <c r="G320" s="8"/>
    </row>
    <row r="321" spans="1:7" hidden="1" x14ac:dyDescent="0.25">
      <c r="A321" s="54">
        <v>329991</v>
      </c>
      <c r="B321" s="95" t="s">
        <v>146</v>
      </c>
      <c r="C321" s="93"/>
      <c r="D321" s="154">
        <v>1000</v>
      </c>
      <c r="E321" s="154">
        <f>F321-D321</f>
        <v>0</v>
      </c>
      <c r="F321" s="154">
        <v>1000</v>
      </c>
      <c r="G321" s="8"/>
    </row>
    <row r="322" spans="1:7" x14ac:dyDescent="0.25">
      <c r="A322" s="4">
        <v>34</v>
      </c>
      <c r="B322" s="417" t="s">
        <v>33</v>
      </c>
      <c r="C322" s="418"/>
      <c r="D322" s="153">
        <f>D323</f>
        <v>13800</v>
      </c>
      <c r="E322" s="153">
        <f t="shared" ref="E322:F322" si="71">E323</f>
        <v>-1800</v>
      </c>
      <c r="F322" s="153">
        <f t="shared" si="71"/>
        <v>12000</v>
      </c>
      <c r="G322" s="8"/>
    </row>
    <row r="323" spans="1:7" x14ac:dyDescent="0.25">
      <c r="A323" s="313">
        <v>343</v>
      </c>
      <c r="B323" s="425" t="s">
        <v>34</v>
      </c>
      <c r="C323" s="426"/>
      <c r="D323" s="61">
        <f>D324+D325</f>
        <v>13800</v>
      </c>
      <c r="E323" s="154">
        <f t="shared" ref="E323:E324" si="72">F323-D323</f>
        <v>-1800</v>
      </c>
      <c r="F323" s="61">
        <f t="shared" ref="F323" si="73">F324+F325</f>
        <v>12000</v>
      </c>
      <c r="G323" s="8"/>
    </row>
    <row r="324" spans="1:7" hidden="1" x14ac:dyDescent="0.25">
      <c r="A324" s="36">
        <v>34311</v>
      </c>
      <c r="B324" s="460" t="s">
        <v>143</v>
      </c>
      <c r="C324" s="420"/>
      <c r="D324" s="154">
        <v>12000</v>
      </c>
      <c r="E324" s="154">
        <f t="shared" si="72"/>
        <v>-2000</v>
      </c>
      <c r="F324" s="154">
        <v>10000</v>
      </c>
      <c r="G324" s="8"/>
    </row>
    <row r="325" spans="1:7" hidden="1" x14ac:dyDescent="0.25">
      <c r="A325" s="36">
        <v>34312</v>
      </c>
      <c r="B325" s="91" t="s">
        <v>133</v>
      </c>
      <c r="C325" s="77">
        <v>23431</v>
      </c>
      <c r="D325" s="154">
        <v>1800</v>
      </c>
      <c r="E325" s="154">
        <f>F325-D325</f>
        <v>200</v>
      </c>
      <c r="F325" s="154">
        <v>2000</v>
      </c>
      <c r="G325" s="8"/>
    </row>
    <row r="326" spans="1:7" x14ac:dyDescent="0.25">
      <c r="A326" s="4">
        <v>4</v>
      </c>
      <c r="B326" s="417" t="s">
        <v>4</v>
      </c>
      <c r="C326" s="418"/>
      <c r="D326" s="153">
        <f>D327+D330</f>
        <v>131125</v>
      </c>
      <c r="E326" s="153">
        <f t="shared" ref="E326:F326" si="74">E327+E330</f>
        <v>-6000</v>
      </c>
      <c r="F326" s="153">
        <f t="shared" si="74"/>
        <v>125125</v>
      </c>
      <c r="G326" s="8"/>
    </row>
    <row r="327" spans="1:7" x14ac:dyDescent="0.25">
      <c r="A327" s="4">
        <v>41</v>
      </c>
      <c r="B327" s="29" t="s">
        <v>70</v>
      </c>
      <c r="C327" s="30"/>
      <c r="D327" s="153">
        <f>D328</f>
        <v>20000</v>
      </c>
      <c r="E327" s="153">
        <f t="shared" ref="E327:F328" si="75">E328</f>
        <v>0</v>
      </c>
      <c r="F327" s="153">
        <f t="shared" si="75"/>
        <v>20000</v>
      </c>
      <c r="G327" s="8"/>
    </row>
    <row r="328" spans="1:7" x14ac:dyDescent="0.25">
      <c r="A328" s="313">
        <v>411</v>
      </c>
      <c r="B328" s="314" t="s">
        <v>291</v>
      </c>
      <c r="C328" s="315"/>
      <c r="D328" s="61">
        <f>D329</f>
        <v>20000</v>
      </c>
      <c r="E328" s="61">
        <f t="shared" si="75"/>
        <v>0</v>
      </c>
      <c r="F328" s="61">
        <v>20000</v>
      </c>
      <c r="G328" s="8"/>
    </row>
    <row r="329" spans="1:7" hidden="1" x14ac:dyDescent="0.25">
      <c r="A329" s="270">
        <v>41112</v>
      </c>
      <c r="B329" s="266" t="s">
        <v>292</v>
      </c>
      <c r="C329" s="273"/>
      <c r="D329" s="61">
        <v>20000</v>
      </c>
      <c r="E329" s="61">
        <f>F329-D329</f>
        <v>0</v>
      </c>
      <c r="F329" s="61">
        <v>20000</v>
      </c>
      <c r="G329" s="8"/>
    </row>
    <row r="330" spans="1:7" x14ac:dyDescent="0.25">
      <c r="A330" s="4">
        <v>42</v>
      </c>
      <c r="B330" s="417" t="s">
        <v>45</v>
      </c>
      <c r="C330" s="418"/>
      <c r="D330" s="153">
        <f>D331+D335</f>
        <v>111125</v>
      </c>
      <c r="E330" s="153">
        <f>F330-D330</f>
        <v>-6000</v>
      </c>
      <c r="F330" s="153">
        <f>F331+F335</f>
        <v>105125</v>
      </c>
      <c r="G330" s="8"/>
    </row>
    <row r="331" spans="1:7" x14ac:dyDescent="0.25">
      <c r="A331" s="313">
        <v>422</v>
      </c>
      <c r="B331" s="425" t="s">
        <v>177</v>
      </c>
      <c r="C331" s="426"/>
      <c r="D331" s="61">
        <f>D332+D333+D334</f>
        <v>80000</v>
      </c>
      <c r="E331" s="158">
        <f t="shared" ref="E331:E333" si="76">F331-D331</f>
        <v>-6000</v>
      </c>
      <c r="F331" s="61">
        <v>74000</v>
      </c>
      <c r="G331" s="8"/>
    </row>
    <row r="332" spans="1:7" hidden="1" x14ac:dyDescent="0.25">
      <c r="A332" s="36">
        <v>42211</v>
      </c>
      <c r="B332" s="462" t="s">
        <v>274</v>
      </c>
      <c r="C332" s="463"/>
      <c r="D332" s="154">
        <v>25000</v>
      </c>
      <c r="E332" s="158">
        <f t="shared" si="76"/>
        <v>-23000</v>
      </c>
      <c r="F332" s="154">
        <v>2000</v>
      </c>
      <c r="G332" s="8"/>
    </row>
    <row r="333" spans="1:7" hidden="1" x14ac:dyDescent="0.25">
      <c r="A333" s="36">
        <v>42212</v>
      </c>
      <c r="B333" s="243" t="s">
        <v>273</v>
      </c>
      <c r="C333" s="241">
        <v>24221</v>
      </c>
      <c r="D333" s="158">
        <v>5000</v>
      </c>
      <c r="E333" s="158">
        <f t="shared" si="76"/>
        <v>-1000</v>
      </c>
      <c r="F333" s="158">
        <v>4000</v>
      </c>
      <c r="G333" s="8"/>
    </row>
    <row r="334" spans="1:7" hidden="1" x14ac:dyDescent="0.25">
      <c r="A334" s="36">
        <v>42273</v>
      </c>
      <c r="B334" s="91" t="s">
        <v>134</v>
      </c>
      <c r="C334" s="77">
        <v>24227</v>
      </c>
      <c r="D334" s="158">
        <v>50000</v>
      </c>
      <c r="E334" s="158">
        <f>F334-D334</f>
        <v>0</v>
      </c>
      <c r="F334" s="158">
        <v>50000</v>
      </c>
      <c r="G334" s="8"/>
    </row>
    <row r="335" spans="1:7" x14ac:dyDescent="0.25">
      <c r="A335" s="36">
        <v>426</v>
      </c>
      <c r="B335" s="362" t="s">
        <v>366</v>
      </c>
      <c r="C335" s="77"/>
      <c r="D335" s="158">
        <v>31125</v>
      </c>
      <c r="E335" s="154">
        <f>F335-D335</f>
        <v>0</v>
      </c>
      <c r="F335" s="158">
        <v>31125</v>
      </c>
      <c r="G335" s="8"/>
    </row>
    <row r="336" spans="1:7" hidden="1" x14ac:dyDescent="0.25">
      <c r="A336" s="36">
        <v>42621</v>
      </c>
      <c r="B336" s="362" t="s">
        <v>365</v>
      </c>
      <c r="C336" s="77"/>
      <c r="D336" s="158">
        <v>0</v>
      </c>
      <c r="E336" s="154">
        <f>F336-D336</f>
        <v>0</v>
      </c>
      <c r="F336" s="158">
        <v>0</v>
      </c>
      <c r="G336" s="8"/>
    </row>
    <row r="337" spans="1:96" x14ac:dyDescent="0.25">
      <c r="A337" s="36"/>
      <c r="B337" s="98"/>
      <c r="C337" s="77"/>
      <c r="D337" s="158"/>
      <c r="E337" s="49"/>
      <c r="F337" s="56"/>
      <c r="G337" s="7"/>
    </row>
    <row r="338" spans="1:96" x14ac:dyDescent="0.25">
      <c r="A338" s="110"/>
      <c r="B338" s="449" t="s">
        <v>178</v>
      </c>
      <c r="C338" s="464"/>
      <c r="D338" s="157">
        <f>D339</f>
        <v>96000</v>
      </c>
      <c r="E338" s="157">
        <f t="shared" ref="E338:F338" si="77">E339</f>
        <v>0</v>
      </c>
      <c r="F338" s="157">
        <f t="shared" si="77"/>
        <v>96000</v>
      </c>
      <c r="G338" s="41"/>
    </row>
    <row r="339" spans="1:96" x14ac:dyDescent="0.25">
      <c r="A339" s="4"/>
      <c r="B339" s="29" t="s">
        <v>187</v>
      </c>
      <c r="C339" s="188"/>
      <c r="D339" s="153">
        <f t="shared" ref="D339:F341" si="78">D340</f>
        <v>96000</v>
      </c>
      <c r="E339" s="153">
        <f t="shared" si="78"/>
        <v>0</v>
      </c>
      <c r="F339" s="153">
        <f t="shared" si="78"/>
        <v>96000</v>
      </c>
      <c r="G339" s="41"/>
    </row>
    <row r="340" spans="1:96" x14ac:dyDescent="0.25">
      <c r="A340" s="4"/>
      <c r="B340" s="29" t="s">
        <v>150</v>
      </c>
      <c r="C340" s="173"/>
      <c r="D340" s="153">
        <f t="shared" si="78"/>
        <v>96000</v>
      </c>
      <c r="E340" s="153">
        <f t="shared" si="78"/>
        <v>0</v>
      </c>
      <c r="F340" s="153">
        <f t="shared" si="78"/>
        <v>96000</v>
      </c>
      <c r="G340" s="7"/>
    </row>
    <row r="341" spans="1:96" x14ac:dyDescent="0.25">
      <c r="A341" s="4">
        <v>3</v>
      </c>
      <c r="B341" s="417" t="s">
        <v>48</v>
      </c>
      <c r="C341" s="423"/>
      <c r="D341" s="153">
        <f>D342</f>
        <v>96000</v>
      </c>
      <c r="E341" s="153">
        <f t="shared" si="78"/>
        <v>0</v>
      </c>
      <c r="F341" s="153">
        <f t="shared" si="78"/>
        <v>96000</v>
      </c>
      <c r="G341" s="7"/>
    </row>
    <row r="342" spans="1:96" x14ac:dyDescent="0.25">
      <c r="A342" s="4">
        <v>31</v>
      </c>
      <c r="B342" s="417" t="s">
        <v>24</v>
      </c>
      <c r="C342" s="423"/>
      <c r="D342" s="153">
        <f>D344+D343</f>
        <v>96000</v>
      </c>
      <c r="E342" s="153">
        <f t="shared" ref="E342:F342" si="79">E344+E343</f>
        <v>0</v>
      </c>
      <c r="F342" s="153">
        <f t="shared" si="79"/>
        <v>96000</v>
      </c>
      <c r="G342" s="7"/>
    </row>
    <row r="343" spans="1:96" s="16" customFormat="1" ht="15" customHeight="1" x14ac:dyDescent="0.25">
      <c r="A343" s="36">
        <v>311</v>
      </c>
      <c r="B343" s="459" t="s">
        <v>25</v>
      </c>
      <c r="C343" s="420"/>
      <c r="D343" s="154">
        <v>77000</v>
      </c>
      <c r="E343" s="154">
        <f>F343-D343</f>
        <v>0</v>
      </c>
      <c r="F343" s="154">
        <v>77000</v>
      </c>
      <c r="G343" s="7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</row>
    <row r="344" spans="1:96" s="16" customFormat="1" ht="15" customHeight="1" x14ac:dyDescent="0.25">
      <c r="A344" s="36">
        <v>313</v>
      </c>
      <c r="B344" s="100" t="s">
        <v>27</v>
      </c>
      <c r="C344" s="77"/>
      <c r="D344" s="154">
        <v>19000</v>
      </c>
      <c r="E344" s="154">
        <f>F344-D344</f>
        <v>0</v>
      </c>
      <c r="F344" s="154">
        <v>19000</v>
      </c>
      <c r="G344" s="7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</row>
    <row r="345" spans="1:96" x14ac:dyDescent="0.25">
      <c r="A345" s="36"/>
      <c r="B345" s="100"/>
      <c r="C345" s="77"/>
      <c r="D345" s="154"/>
      <c r="E345" s="48"/>
      <c r="F345" s="56"/>
      <c r="G345" s="57"/>
    </row>
    <row r="346" spans="1:96" x14ac:dyDescent="0.25">
      <c r="A346" s="104"/>
      <c r="B346" s="252" t="s">
        <v>157</v>
      </c>
      <c r="C346" s="106"/>
      <c r="D346" s="116">
        <f>D347+D354+D361+D369+D380+D391</f>
        <v>3869000</v>
      </c>
      <c r="E346" s="116">
        <f>F346-D346</f>
        <v>-2674000</v>
      </c>
      <c r="F346" s="116">
        <f>F347+F354+F361+F369+F380+F391</f>
        <v>1195000</v>
      </c>
      <c r="G346" s="44"/>
    </row>
    <row r="347" spans="1:96" x14ac:dyDescent="0.25">
      <c r="A347" s="105"/>
      <c r="B347" s="107" t="s">
        <v>346</v>
      </c>
      <c r="C347" s="106"/>
      <c r="D347" s="159">
        <f t="shared" ref="D347:F351" si="80">D348</f>
        <v>60000</v>
      </c>
      <c r="E347" s="159">
        <f t="shared" si="80"/>
        <v>-3000</v>
      </c>
      <c r="F347" s="159">
        <f t="shared" si="80"/>
        <v>57000</v>
      </c>
      <c r="G347" s="44"/>
    </row>
    <row r="348" spans="1:96" x14ac:dyDescent="0.25">
      <c r="A348" s="4"/>
      <c r="B348" s="429" t="s">
        <v>188</v>
      </c>
      <c r="C348" s="430"/>
      <c r="D348" s="153">
        <f t="shared" si="80"/>
        <v>60000</v>
      </c>
      <c r="E348" s="153">
        <f t="shared" si="80"/>
        <v>-3000</v>
      </c>
      <c r="F348" s="153">
        <f t="shared" si="80"/>
        <v>57000</v>
      </c>
      <c r="G348" s="44"/>
    </row>
    <row r="349" spans="1:96" x14ac:dyDescent="0.25">
      <c r="A349" s="4"/>
      <c r="B349" s="29" t="s">
        <v>67</v>
      </c>
      <c r="C349" s="30"/>
      <c r="D349" s="153">
        <f t="shared" si="80"/>
        <v>60000</v>
      </c>
      <c r="E349" s="153">
        <f t="shared" si="80"/>
        <v>-3000</v>
      </c>
      <c r="F349" s="153">
        <f t="shared" si="80"/>
        <v>57000</v>
      </c>
      <c r="G349" s="44"/>
    </row>
    <row r="350" spans="1:96" x14ac:dyDescent="0.25">
      <c r="A350" s="4">
        <v>3</v>
      </c>
      <c r="B350" s="29" t="s">
        <v>3</v>
      </c>
      <c r="C350" s="30"/>
      <c r="D350" s="153">
        <f t="shared" si="80"/>
        <v>60000</v>
      </c>
      <c r="E350" s="153">
        <f t="shared" si="80"/>
        <v>-3000</v>
      </c>
      <c r="F350" s="153">
        <f t="shared" si="80"/>
        <v>57000</v>
      </c>
      <c r="G350" s="44"/>
    </row>
    <row r="351" spans="1:96" x14ac:dyDescent="0.25">
      <c r="A351" s="4">
        <v>32</v>
      </c>
      <c r="B351" s="29" t="s">
        <v>28</v>
      </c>
      <c r="C351" s="30"/>
      <c r="D351" s="153">
        <f>D352</f>
        <v>60000</v>
      </c>
      <c r="E351" s="153">
        <f t="shared" si="80"/>
        <v>-3000</v>
      </c>
      <c r="F351" s="153">
        <f t="shared" si="80"/>
        <v>57000</v>
      </c>
      <c r="G351" s="44"/>
    </row>
    <row r="352" spans="1:96" x14ac:dyDescent="0.25">
      <c r="A352" s="36">
        <v>323</v>
      </c>
      <c r="B352" s="461" t="s">
        <v>317</v>
      </c>
      <c r="C352" s="434"/>
      <c r="D352" s="154">
        <v>60000</v>
      </c>
      <c r="E352" s="154">
        <f>F352-D352</f>
        <v>-3000</v>
      </c>
      <c r="F352" s="154">
        <v>57000</v>
      </c>
      <c r="G352" s="44"/>
    </row>
    <row r="353" spans="1:7" x14ac:dyDescent="0.25">
      <c r="A353" s="36"/>
      <c r="B353" s="74"/>
      <c r="C353" s="77"/>
      <c r="D353" s="154"/>
      <c r="E353" s="48"/>
      <c r="F353" s="56"/>
      <c r="G353" s="44"/>
    </row>
    <row r="354" spans="1:7" x14ac:dyDescent="0.25">
      <c r="A354" s="105"/>
      <c r="B354" s="107" t="s">
        <v>261</v>
      </c>
      <c r="C354" s="106"/>
      <c r="D354" s="159">
        <f t="shared" ref="D354:F358" si="81">D355</f>
        <v>62000</v>
      </c>
      <c r="E354" s="159">
        <f t="shared" si="81"/>
        <v>-57000</v>
      </c>
      <c r="F354" s="159">
        <f t="shared" si="81"/>
        <v>5000</v>
      </c>
      <c r="G354" s="44"/>
    </row>
    <row r="355" spans="1:7" x14ac:dyDescent="0.25">
      <c r="A355" s="4"/>
      <c r="B355" s="429" t="s">
        <v>192</v>
      </c>
      <c r="C355" s="430"/>
      <c r="D355" s="153">
        <f t="shared" si="81"/>
        <v>62000</v>
      </c>
      <c r="E355" s="153">
        <f t="shared" si="81"/>
        <v>-57000</v>
      </c>
      <c r="F355" s="153">
        <f t="shared" si="81"/>
        <v>5000</v>
      </c>
      <c r="G355" s="44"/>
    </row>
    <row r="356" spans="1:7" x14ac:dyDescent="0.25">
      <c r="A356" s="4"/>
      <c r="B356" s="29" t="s">
        <v>66</v>
      </c>
      <c r="C356" s="30"/>
      <c r="D356" s="153">
        <f t="shared" si="81"/>
        <v>62000</v>
      </c>
      <c r="E356" s="153">
        <f t="shared" si="81"/>
        <v>-57000</v>
      </c>
      <c r="F356" s="153">
        <f t="shared" si="81"/>
        <v>5000</v>
      </c>
      <c r="G356" s="44"/>
    </row>
    <row r="357" spans="1:7" x14ac:dyDescent="0.25">
      <c r="A357" s="4">
        <v>4</v>
      </c>
      <c r="B357" s="417" t="s">
        <v>4</v>
      </c>
      <c r="C357" s="418"/>
      <c r="D357" s="153">
        <f t="shared" si="81"/>
        <v>62000</v>
      </c>
      <c r="E357" s="153">
        <f t="shared" si="81"/>
        <v>-57000</v>
      </c>
      <c r="F357" s="153">
        <f t="shared" si="81"/>
        <v>5000</v>
      </c>
      <c r="G357" s="44"/>
    </row>
    <row r="358" spans="1:7" x14ac:dyDescent="0.25">
      <c r="A358" s="4">
        <v>42</v>
      </c>
      <c r="B358" s="417" t="s">
        <v>45</v>
      </c>
      <c r="C358" s="418"/>
      <c r="D358" s="153">
        <f>D359</f>
        <v>62000</v>
      </c>
      <c r="E358" s="153">
        <f t="shared" si="81"/>
        <v>-57000</v>
      </c>
      <c r="F358" s="153">
        <f t="shared" si="81"/>
        <v>5000</v>
      </c>
      <c r="G358" s="44"/>
    </row>
    <row r="359" spans="1:7" x14ac:dyDescent="0.25">
      <c r="A359" s="36">
        <v>426</v>
      </c>
      <c r="B359" s="457" t="s">
        <v>334</v>
      </c>
      <c r="C359" s="458"/>
      <c r="D359" s="154">
        <v>62000</v>
      </c>
      <c r="E359" s="154">
        <f>F359-D359</f>
        <v>-57000</v>
      </c>
      <c r="F359" s="154">
        <v>5000</v>
      </c>
      <c r="G359" s="44"/>
    </row>
    <row r="360" spans="1:7" x14ac:dyDescent="0.25">
      <c r="A360" s="36"/>
      <c r="B360" s="289"/>
      <c r="C360" s="290"/>
      <c r="D360" s="154"/>
      <c r="E360" s="48"/>
      <c r="F360" s="5"/>
      <c r="G360" s="44"/>
    </row>
    <row r="361" spans="1:7" x14ac:dyDescent="0.25">
      <c r="A361" s="104"/>
      <c r="B361" s="353" t="s">
        <v>347</v>
      </c>
      <c r="C361" s="354"/>
      <c r="D361" s="116">
        <f t="shared" ref="D361:F365" si="82">D362</f>
        <v>2500000</v>
      </c>
      <c r="E361" s="355">
        <f>E362</f>
        <v>-2500000</v>
      </c>
      <c r="F361" s="356">
        <f>F362</f>
        <v>0</v>
      </c>
      <c r="G361" s="44"/>
    </row>
    <row r="362" spans="1:7" x14ac:dyDescent="0.25">
      <c r="A362" s="36"/>
      <c r="B362" s="429" t="s">
        <v>192</v>
      </c>
      <c r="C362" s="430"/>
      <c r="D362" s="62">
        <f t="shared" si="82"/>
        <v>2500000</v>
      </c>
      <c r="E362" s="46">
        <f t="shared" si="82"/>
        <v>-2500000</v>
      </c>
      <c r="F362" s="5">
        <f t="shared" si="82"/>
        <v>0</v>
      </c>
      <c r="G362" s="44"/>
    </row>
    <row r="363" spans="1:7" x14ac:dyDescent="0.25">
      <c r="A363" s="36"/>
      <c r="B363" s="29" t="s">
        <v>66</v>
      </c>
      <c r="C363" s="303"/>
      <c r="D363" s="62">
        <f t="shared" si="82"/>
        <v>2500000</v>
      </c>
      <c r="E363" s="46">
        <f t="shared" si="82"/>
        <v>-2500000</v>
      </c>
      <c r="F363" s="5">
        <f t="shared" si="82"/>
        <v>0</v>
      </c>
      <c r="G363" s="44"/>
    </row>
    <row r="364" spans="1:7" x14ac:dyDescent="0.25">
      <c r="A364" s="4">
        <v>4</v>
      </c>
      <c r="B364" s="29" t="s">
        <v>4</v>
      </c>
      <c r="C364" s="290"/>
      <c r="D364" s="62">
        <f t="shared" si="82"/>
        <v>2500000</v>
      </c>
      <c r="E364" s="46">
        <f t="shared" si="82"/>
        <v>-2500000</v>
      </c>
      <c r="F364" s="5">
        <f t="shared" si="82"/>
        <v>0</v>
      </c>
      <c r="G364" s="44"/>
    </row>
    <row r="365" spans="1:7" x14ac:dyDescent="0.25">
      <c r="A365" s="4">
        <v>42</v>
      </c>
      <c r="B365" s="29" t="s">
        <v>45</v>
      </c>
      <c r="C365" s="290"/>
      <c r="D365" s="62">
        <f t="shared" si="82"/>
        <v>2500000</v>
      </c>
      <c r="E365" s="46">
        <f t="shared" si="82"/>
        <v>-2500000</v>
      </c>
      <c r="F365" s="5">
        <f t="shared" si="82"/>
        <v>0</v>
      </c>
      <c r="G365" s="44"/>
    </row>
    <row r="366" spans="1:7" x14ac:dyDescent="0.25">
      <c r="A366" s="313">
        <v>421</v>
      </c>
      <c r="B366" s="314" t="s">
        <v>39</v>
      </c>
      <c r="C366" s="317"/>
      <c r="D366" s="61">
        <f>D367</f>
        <v>2500000</v>
      </c>
      <c r="E366" s="154">
        <f>F366-D366</f>
        <v>-2500000</v>
      </c>
      <c r="F366" s="61">
        <v>0</v>
      </c>
      <c r="G366" s="44"/>
    </row>
    <row r="367" spans="1:7" hidden="1" x14ac:dyDescent="0.25">
      <c r="A367" s="36">
        <v>42124</v>
      </c>
      <c r="B367" s="302" t="s">
        <v>306</v>
      </c>
      <c r="C367" s="290"/>
      <c r="D367" s="154">
        <v>2500000</v>
      </c>
      <c r="E367" s="154">
        <f>F367-D367</f>
        <v>-2500000</v>
      </c>
      <c r="F367" s="154">
        <v>0</v>
      </c>
      <c r="G367" s="296"/>
    </row>
    <row r="368" spans="1:7" x14ac:dyDescent="0.25">
      <c r="A368" s="36"/>
      <c r="B368" s="302"/>
      <c r="C368" s="290"/>
      <c r="D368" s="154"/>
      <c r="E368" s="48"/>
      <c r="F368" s="304"/>
      <c r="G368" s="296"/>
    </row>
    <row r="369" spans="1:7" x14ac:dyDescent="0.25">
      <c r="A369" s="105"/>
      <c r="B369" s="431" t="s">
        <v>348</v>
      </c>
      <c r="C369" s="432"/>
      <c r="D369" s="159">
        <f>D370</f>
        <v>552000</v>
      </c>
      <c r="E369" s="159">
        <f t="shared" ref="E369:F369" si="83">E370</f>
        <v>-19000</v>
      </c>
      <c r="F369" s="159">
        <f t="shared" si="83"/>
        <v>533000</v>
      </c>
      <c r="G369" s="296"/>
    </row>
    <row r="370" spans="1:7" x14ac:dyDescent="0.25">
      <c r="A370" s="4"/>
      <c r="B370" s="29" t="s">
        <v>192</v>
      </c>
      <c r="C370" s="142"/>
      <c r="D370" s="153">
        <f>D371+D375</f>
        <v>552000</v>
      </c>
      <c r="E370" s="153">
        <f t="shared" ref="E370:F370" si="84">E371+E375</f>
        <v>-19000</v>
      </c>
      <c r="F370" s="153">
        <f t="shared" si="84"/>
        <v>533000</v>
      </c>
      <c r="G370" s="296"/>
    </row>
    <row r="371" spans="1:7" x14ac:dyDescent="0.25">
      <c r="A371" s="4"/>
      <c r="B371" s="29" t="s">
        <v>67</v>
      </c>
      <c r="C371" s="97"/>
      <c r="D371" s="153">
        <f t="shared" ref="D371:F373" si="85">D372</f>
        <v>419000</v>
      </c>
      <c r="E371" s="153">
        <f t="shared" si="85"/>
        <v>114000</v>
      </c>
      <c r="F371" s="153">
        <f t="shared" si="85"/>
        <v>533000</v>
      </c>
      <c r="G371" s="296"/>
    </row>
    <row r="372" spans="1:7" x14ac:dyDescent="0.25">
      <c r="A372" s="4">
        <v>4</v>
      </c>
      <c r="B372" s="417" t="s">
        <v>4</v>
      </c>
      <c r="C372" s="418"/>
      <c r="D372" s="153">
        <f t="shared" si="85"/>
        <v>419000</v>
      </c>
      <c r="E372" s="153">
        <f t="shared" si="85"/>
        <v>114000</v>
      </c>
      <c r="F372" s="153">
        <f t="shared" si="85"/>
        <v>533000</v>
      </c>
      <c r="G372" s="296"/>
    </row>
    <row r="373" spans="1:7" x14ac:dyDescent="0.25">
      <c r="A373" s="4">
        <v>42</v>
      </c>
      <c r="B373" s="417" t="s">
        <v>45</v>
      </c>
      <c r="C373" s="418"/>
      <c r="D373" s="153">
        <f>D374</f>
        <v>419000</v>
      </c>
      <c r="E373" s="153">
        <f t="shared" si="85"/>
        <v>114000</v>
      </c>
      <c r="F373" s="153">
        <f t="shared" si="85"/>
        <v>533000</v>
      </c>
      <c r="G373" s="296"/>
    </row>
    <row r="374" spans="1:7" x14ac:dyDescent="0.25">
      <c r="A374" s="36">
        <v>421</v>
      </c>
      <c r="B374" s="424" t="s">
        <v>151</v>
      </c>
      <c r="C374" s="420"/>
      <c r="D374" s="154">
        <v>419000</v>
      </c>
      <c r="E374" s="154">
        <f>F374-D374</f>
        <v>114000</v>
      </c>
      <c r="F374" s="154">
        <v>533000</v>
      </c>
      <c r="G374" s="296"/>
    </row>
    <row r="375" spans="1:7" x14ac:dyDescent="0.25">
      <c r="A375" s="4"/>
      <c r="B375" s="102" t="s">
        <v>66</v>
      </c>
      <c r="C375" s="142"/>
      <c r="D375" s="153">
        <f t="shared" ref="D375:F377" si="86">D376</f>
        <v>133000</v>
      </c>
      <c r="E375" s="153">
        <f t="shared" si="86"/>
        <v>-133000</v>
      </c>
      <c r="F375" s="153">
        <f t="shared" si="86"/>
        <v>0</v>
      </c>
      <c r="G375" s="296"/>
    </row>
    <row r="376" spans="1:7" x14ac:dyDescent="0.25">
      <c r="A376" s="4">
        <v>4</v>
      </c>
      <c r="B376" s="417" t="s">
        <v>4</v>
      </c>
      <c r="C376" s="418"/>
      <c r="D376" s="153">
        <f t="shared" si="86"/>
        <v>133000</v>
      </c>
      <c r="E376" s="153">
        <f t="shared" si="86"/>
        <v>-133000</v>
      </c>
      <c r="F376" s="153">
        <f t="shared" si="86"/>
        <v>0</v>
      </c>
      <c r="G376" s="296"/>
    </row>
    <row r="377" spans="1:7" x14ac:dyDescent="0.25">
      <c r="A377" s="4">
        <v>42</v>
      </c>
      <c r="B377" s="417" t="s">
        <v>45</v>
      </c>
      <c r="C377" s="418"/>
      <c r="D377" s="153">
        <f>D378</f>
        <v>133000</v>
      </c>
      <c r="E377" s="153">
        <f t="shared" si="86"/>
        <v>-133000</v>
      </c>
      <c r="F377" s="153">
        <f t="shared" si="86"/>
        <v>0</v>
      </c>
      <c r="G377" s="296"/>
    </row>
    <row r="378" spans="1:7" x14ac:dyDescent="0.25">
      <c r="A378" s="36">
        <v>421</v>
      </c>
      <c r="B378" s="424" t="s">
        <v>151</v>
      </c>
      <c r="C378" s="420"/>
      <c r="D378" s="154">
        <v>133000</v>
      </c>
      <c r="E378" s="154">
        <f>F378-D378</f>
        <v>-133000</v>
      </c>
      <c r="F378" s="154">
        <v>0</v>
      </c>
      <c r="G378" s="296"/>
    </row>
    <row r="379" spans="1:7" x14ac:dyDescent="0.25">
      <c r="A379" s="36"/>
      <c r="B379" s="302"/>
      <c r="C379" s="290"/>
      <c r="D379" s="154"/>
      <c r="E379" s="48"/>
      <c r="F379" s="304"/>
      <c r="G379" s="296"/>
    </row>
    <row r="380" spans="1:7" x14ac:dyDescent="0.25">
      <c r="A380" s="104"/>
      <c r="B380" s="252" t="s">
        <v>349</v>
      </c>
      <c r="C380" s="358"/>
      <c r="D380" s="116">
        <f>D381</f>
        <v>490000</v>
      </c>
      <c r="E380" s="116">
        <f>E381</f>
        <v>-80000</v>
      </c>
      <c r="F380" s="116">
        <f>F381</f>
        <v>410000</v>
      </c>
      <c r="G380" s="296"/>
    </row>
    <row r="381" spans="1:7" x14ac:dyDescent="0.25">
      <c r="A381" s="4"/>
      <c r="B381" s="29" t="s">
        <v>192</v>
      </c>
      <c r="C381" s="142"/>
      <c r="D381" s="62">
        <f>D382+D386</f>
        <v>490000</v>
      </c>
      <c r="E381" s="62">
        <f>E382+E386</f>
        <v>-80000</v>
      </c>
      <c r="F381" s="62">
        <f>F382+F386</f>
        <v>410000</v>
      </c>
      <c r="G381" s="296"/>
    </row>
    <row r="382" spans="1:7" x14ac:dyDescent="0.25">
      <c r="A382" s="4"/>
      <c r="B382" s="29" t="s">
        <v>67</v>
      </c>
      <c r="C382" s="97"/>
      <c r="D382" s="62">
        <f t="shared" ref="D382:F384" si="87">D383</f>
        <v>261000</v>
      </c>
      <c r="E382" s="62">
        <f t="shared" si="87"/>
        <v>-80000</v>
      </c>
      <c r="F382" s="62">
        <f t="shared" si="87"/>
        <v>181000</v>
      </c>
      <c r="G382" s="296"/>
    </row>
    <row r="383" spans="1:7" x14ac:dyDescent="0.25">
      <c r="A383" s="4">
        <v>4</v>
      </c>
      <c r="B383" s="417" t="s">
        <v>4</v>
      </c>
      <c r="C383" s="418"/>
      <c r="D383" s="62">
        <f t="shared" si="87"/>
        <v>261000</v>
      </c>
      <c r="E383" s="62">
        <f t="shared" si="87"/>
        <v>-80000</v>
      </c>
      <c r="F383" s="62">
        <f t="shared" si="87"/>
        <v>181000</v>
      </c>
      <c r="G383" s="44"/>
    </row>
    <row r="384" spans="1:7" x14ac:dyDescent="0.25">
      <c r="A384" s="4">
        <v>42</v>
      </c>
      <c r="B384" s="417" t="s">
        <v>45</v>
      </c>
      <c r="C384" s="418"/>
      <c r="D384" s="62">
        <f t="shared" si="87"/>
        <v>261000</v>
      </c>
      <c r="E384" s="62">
        <f t="shared" si="87"/>
        <v>-80000</v>
      </c>
      <c r="F384" s="62">
        <f t="shared" si="87"/>
        <v>181000</v>
      </c>
      <c r="G384" s="44"/>
    </row>
    <row r="385" spans="1:96" x14ac:dyDescent="0.25">
      <c r="A385" s="36">
        <v>421</v>
      </c>
      <c r="B385" s="424" t="s">
        <v>151</v>
      </c>
      <c r="C385" s="420"/>
      <c r="D385" s="61">
        <v>261000</v>
      </c>
      <c r="E385" s="154">
        <f>F385-D385</f>
        <v>-80000</v>
      </c>
      <c r="F385" s="61">
        <v>181000</v>
      </c>
      <c r="G385" s="288"/>
    </row>
    <row r="386" spans="1:96" x14ac:dyDescent="0.25">
      <c r="A386" s="4"/>
      <c r="B386" s="29" t="s">
        <v>66</v>
      </c>
      <c r="C386" s="97"/>
      <c r="D386" s="62">
        <f t="shared" ref="D386:F388" si="88">D387</f>
        <v>229000</v>
      </c>
      <c r="E386" s="62">
        <f t="shared" si="88"/>
        <v>0</v>
      </c>
      <c r="F386" s="62">
        <f t="shared" si="88"/>
        <v>229000</v>
      </c>
      <c r="G386" s="44"/>
    </row>
    <row r="387" spans="1:96" x14ac:dyDescent="0.25">
      <c r="A387" s="4">
        <v>4</v>
      </c>
      <c r="B387" s="417" t="s">
        <v>4</v>
      </c>
      <c r="C387" s="418"/>
      <c r="D387" s="62">
        <f t="shared" si="88"/>
        <v>229000</v>
      </c>
      <c r="E387" s="62">
        <f t="shared" si="88"/>
        <v>0</v>
      </c>
      <c r="F387" s="62">
        <f t="shared" si="88"/>
        <v>229000</v>
      </c>
      <c r="G387" s="44"/>
    </row>
    <row r="388" spans="1:96" x14ac:dyDescent="0.25">
      <c r="A388" s="4">
        <v>42</v>
      </c>
      <c r="B388" s="417" t="s">
        <v>45</v>
      </c>
      <c r="C388" s="418"/>
      <c r="D388" s="62">
        <f t="shared" si="88"/>
        <v>229000</v>
      </c>
      <c r="E388" s="62">
        <f t="shared" si="88"/>
        <v>0</v>
      </c>
      <c r="F388" s="62">
        <f t="shared" si="88"/>
        <v>229000</v>
      </c>
      <c r="G388" s="44"/>
    </row>
    <row r="389" spans="1:96" x14ac:dyDescent="0.25">
      <c r="A389" s="36">
        <v>421</v>
      </c>
      <c r="B389" s="424" t="s">
        <v>151</v>
      </c>
      <c r="C389" s="420"/>
      <c r="D389" s="61">
        <v>229000</v>
      </c>
      <c r="E389" s="61">
        <f>F389-D389</f>
        <v>0</v>
      </c>
      <c r="F389" s="61">
        <v>229000</v>
      </c>
      <c r="G389" s="44"/>
    </row>
    <row r="390" spans="1:96" x14ac:dyDescent="0.25">
      <c r="A390" s="36"/>
      <c r="B390" s="101"/>
      <c r="C390" s="77"/>
      <c r="D390" s="61"/>
      <c r="E390" s="63"/>
      <c r="F390" s="61"/>
      <c r="G390" s="44"/>
    </row>
    <row r="391" spans="1:96" x14ac:dyDescent="0.25">
      <c r="A391" s="104"/>
      <c r="B391" s="252" t="s">
        <v>369</v>
      </c>
      <c r="C391" s="358"/>
      <c r="D391" s="116">
        <f t="shared" ref="D391:F392" si="89">D392</f>
        <v>205000</v>
      </c>
      <c r="E391" s="116">
        <f t="shared" si="89"/>
        <v>-15000</v>
      </c>
      <c r="F391" s="116">
        <f t="shared" si="89"/>
        <v>190000</v>
      </c>
      <c r="G391" s="44"/>
    </row>
    <row r="392" spans="1:96" x14ac:dyDescent="0.25">
      <c r="A392" s="4"/>
      <c r="B392" s="29" t="s">
        <v>192</v>
      </c>
      <c r="C392" s="142"/>
      <c r="D392" s="62">
        <f t="shared" si="89"/>
        <v>205000</v>
      </c>
      <c r="E392" s="62">
        <f t="shared" si="89"/>
        <v>-15000</v>
      </c>
      <c r="F392" s="62">
        <f t="shared" si="89"/>
        <v>190000</v>
      </c>
      <c r="G392" s="44"/>
    </row>
    <row r="393" spans="1:96" x14ac:dyDescent="0.25">
      <c r="A393" s="4"/>
      <c r="B393" s="29" t="s">
        <v>67</v>
      </c>
      <c r="C393" s="97"/>
      <c r="D393" s="62">
        <f t="shared" ref="D393:F395" si="90">D394</f>
        <v>205000</v>
      </c>
      <c r="E393" s="62">
        <f t="shared" si="90"/>
        <v>-15000</v>
      </c>
      <c r="F393" s="62">
        <f t="shared" si="90"/>
        <v>190000</v>
      </c>
      <c r="G393" s="44"/>
    </row>
    <row r="394" spans="1:96" x14ac:dyDescent="0.25">
      <c r="A394" s="4">
        <v>4</v>
      </c>
      <c r="B394" s="417" t="s">
        <v>4</v>
      </c>
      <c r="C394" s="418"/>
      <c r="D394" s="62">
        <f t="shared" si="90"/>
        <v>205000</v>
      </c>
      <c r="E394" s="62">
        <f t="shared" si="90"/>
        <v>-15000</v>
      </c>
      <c r="F394" s="62">
        <f t="shared" si="90"/>
        <v>190000</v>
      </c>
      <c r="G394" s="44"/>
    </row>
    <row r="395" spans="1:96" x14ac:dyDescent="0.25">
      <c r="A395" s="4">
        <v>42</v>
      </c>
      <c r="B395" s="417" t="s">
        <v>45</v>
      </c>
      <c r="C395" s="418"/>
      <c r="D395" s="62">
        <f t="shared" si="90"/>
        <v>205000</v>
      </c>
      <c r="E395" s="62">
        <f t="shared" si="90"/>
        <v>-15000</v>
      </c>
      <c r="F395" s="62">
        <f t="shared" si="90"/>
        <v>190000</v>
      </c>
      <c r="G395" s="44"/>
    </row>
    <row r="396" spans="1:96" x14ac:dyDescent="0.25">
      <c r="A396" s="36">
        <v>421</v>
      </c>
      <c r="B396" s="424" t="s">
        <v>151</v>
      </c>
      <c r="C396" s="420"/>
      <c r="D396" s="61">
        <v>205000</v>
      </c>
      <c r="E396" s="61">
        <f>F396-D396</f>
        <v>-15000</v>
      </c>
      <c r="F396" s="61">
        <v>190000</v>
      </c>
      <c r="G396" s="44"/>
    </row>
    <row r="397" spans="1:96" x14ac:dyDescent="0.25">
      <c r="A397" s="36"/>
      <c r="B397" s="74"/>
      <c r="C397" s="77"/>
      <c r="D397" s="154"/>
      <c r="E397" s="48"/>
      <c r="F397" s="56"/>
      <c r="G397" s="44"/>
    </row>
    <row r="398" spans="1:96" s="13" customFormat="1" x14ac:dyDescent="0.25">
      <c r="A398" s="121"/>
      <c r="B398" s="122" t="s">
        <v>209</v>
      </c>
      <c r="C398" s="123"/>
      <c r="D398" s="171">
        <f>D399+D412+D424+D435+D457+D468+D479+D450+D486</f>
        <v>3485000</v>
      </c>
      <c r="E398" s="171">
        <f>E399+E412+E424+E435+E457+E468+E479+E450+E486</f>
        <v>-710000</v>
      </c>
      <c r="F398" s="171">
        <f>F399+F412+F424+F435+F457+F468+F479+F486+F450</f>
        <v>2775000</v>
      </c>
      <c r="G398" s="42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</row>
    <row r="399" spans="1:96" x14ac:dyDescent="0.25">
      <c r="A399" s="124"/>
      <c r="B399" s="185" t="s">
        <v>386</v>
      </c>
      <c r="C399" s="125"/>
      <c r="D399" s="161">
        <f>D400</f>
        <v>500000</v>
      </c>
      <c r="E399" s="161">
        <f t="shared" ref="E399:F399" si="91">E400</f>
        <v>-500000</v>
      </c>
      <c r="F399" s="161">
        <f t="shared" si="91"/>
        <v>0</v>
      </c>
      <c r="G399" s="7"/>
    </row>
    <row r="400" spans="1:96" x14ac:dyDescent="0.25">
      <c r="A400" s="4"/>
      <c r="B400" s="29" t="s">
        <v>190</v>
      </c>
      <c r="C400" s="92"/>
      <c r="D400" s="153">
        <f>D401+D406</f>
        <v>500000</v>
      </c>
      <c r="E400" s="153">
        <f t="shared" ref="E400:F400" si="92">E401+E406</f>
        <v>-500000</v>
      </c>
      <c r="F400" s="153">
        <f t="shared" si="92"/>
        <v>0</v>
      </c>
      <c r="G400" s="7"/>
    </row>
    <row r="401" spans="1:7" x14ac:dyDescent="0.25">
      <c r="A401" s="4"/>
      <c r="B401" s="29" t="s">
        <v>67</v>
      </c>
      <c r="C401" s="92"/>
      <c r="D401" s="153">
        <f t="shared" ref="D401:F403" si="93">D402</f>
        <v>100000</v>
      </c>
      <c r="E401" s="153">
        <f t="shared" si="93"/>
        <v>-100000</v>
      </c>
      <c r="F401" s="153">
        <f t="shared" si="93"/>
        <v>0</v>
      </c>
      <c r="G401" s="7"/>
    </row>
    <row r="402" spans="1:7" x14ac:dyDescent="0.25">
      <c r="A402" s="4">
        <v>4</v>
      </c>
      <c r="B402" s="29" t="s">
        <v>4</v>
      </c>
      <c r="C402" s="92"/>
      <c r="D402" s="153">
        <f t="shared" si="93"/>
        <v>100000</v>
      </c>
      <c r="E402" s="153">
        <f t="shared" si="93"/>
        <v>-100000</v>
      </c>
      <c r="F402" s="153">
        <f t="shared" si="93"/>
        <v>0</v>
      </c>
      <c r="G402" s="7"/>
    </row>
    <row r="403" spans="1:7" x14ac:dyDescent="0.25">
      <c r="A403" s="4">
        <v>42</v>
      </c>
      <c r="B403" s="29" t="s">
        <v>45</v>
      </c>
      <c r="C403" s="92"/>
      <c r="D403" s="153">
        <f t="shared" si="93"/>
        <v>100000</v>
      </c>
      <c r="E403" s="153">
        <f t="shared" si="93"/>
        <v>-100000</v>
      </c>
      <c r="F403" s="153">
        <f t="shared" si="93"/>
        <v>0</v>
      </c>
      <c r="G403" s="7"/>
    </row>
    <row r="404" spans="1:7" x14ac:dyDescent="0.25">
      <c r="A404" s="313">
        <v>421</v>
      </c>
      <c r="B404" s="314" t="s">
        <v>39</v>
      </c>
      <c r="C404" s="315"/>
      <c r="D404" s="61">
        <f>D405</f>
        <v>100000</v>
      </c>
      <c r="E404" s="154">
        <f>F404-D404</f>
        <v>-100000</v>
      </c>
      <c r="F404" s="61">
        <v>0</v>
      </c>
      <c r="G404" s="7"/>
    </row>
    <row r="405" spans="1:7" hidden="1" x14ac:dyDescent="0.25">
      <c r="A405" s="36">
        <v>421394</v>
      </c>
      <c r="B405" s="101" t="s">
        <v>117</v>
      </c>
      <c r="C405" s="77"/>
      <c r="D405" s="154">
        <v>100000</v>
      </c>
      <c r="E405" s="154">
        <f>F405-D405</f>
        <v>-100000</v>
      </c>
      <c r="F405" s="154">
        <v>0</v>
      </c>
      <c r="G405" s="7"/>
    </row>
    <row r="406" spans="1:7" x14ac:dyDescent="0.25">
      <c r="A406" s="4"/>
      <c r="B406" s="29" t="s">
        <v>66</v>
      </c>
      <c r="C406" s="173"/>
      <c r="D406" s="153">
        <f t="shared" ref="D406:F408" si="94">D407</f>
        <v>400000</v>
      </c>
      <c r="E406" s="153">
        <f t="shared" si="94"/>
        <v>-400000</v>
      </c>
      <c r="F406" s="153">
        <f t="shared" si="94"/>
        <v>0</v>
      </c>
      <c r="G406" s="7"/>
    </row>
    <row r="407" spans="1:7" x14ac:dyDescent="0.25">
      <c r="A407" s="4">
        <v>4</v>
      </c>
      <c r="B407" s="29" t="s">
        <v>4</v>
      </c>
      <c r="C407" s="92"/>
      <c r="D407" s="153">
        <f t="shared" si="94"/>
        <v>400000</v>
      </c>
      <c r="E407" s="153">
        <f t="shared" si="94"/>
        <v>-400000</v>
      </c>
      <c r="F407" s="153">
        <f t="shared" si="94"/>
        <v>0</v>
      </c>
      <c r="G407" s="7"/>
    </row>
    <row r="408" spans="1:7" x14ac:dyDescent="0.25">
      <c r="A408" s="4">
        <v>42</v>
      </c>
      <c r="B408" s="29" t="s">
        <v>45</v>
      </c>
      <c r="C408" s="92"/>
      <c r="D408" s="153">
        <f t="shared" si="94"/>
        <v>400000</v>
      </c>
      <c r="E408" s="153">
        <f t="shared" si="94"/>
        <v>-400000</v>
      </c>
      <c r="F408" s="153">
        <f t="shared" si="94"/>
        <v>0</v>
      </c>
      <c r="G408" s="7"/>
    </row>
    <row r="409" spans="1:7" x14ac:dyDescent="0.25">
      <c r="A409" s="313">
        <v>421</v>
      </c>
      <c r="B409" s="314" t="s">
        <v>39</v>
      </c>
      <c r="C409" s="315"/>
      <c r="D409" s="61">
        <f>D410</f>
        <v>400000</v>
      </c>
      <c r="E409" s="154">
        <f>F409-D409</f>
        <v>-400000</v>
      </c>
      <c r="F409" s="61">
        <v>0</v>
      </c>
      <c r="G409" s="7"/>
    </row>
    <row r="410" spans="1:7" hidden="1" x14ac:dyDescent="0.25">
      <c r="A410" s="36">
        <v>421394</v>
      </c>
      <c r="B410" s="101" t="s">
        <v>117</v>
      </c>
      <c r="C410" s="77"/>
      <c r="D410" s="154">
        <v>400000</v>
      </c>
      <c r="E410" s="154">
        <f>F410-D410</f>
        <v>-400000</v>
      </c>
      <c r="F410" s="154">
        <v>0</v>
      </c>
      <c r="G410" s="7"/>
    </row>
    <row r="411" spans="1:7" x14ac:dyDescent="0.25">
      <c r="A411" s="36"/>
      <c r="B411" s="86"/>
      <c r="C411" s="103"/>
      <c r="D411" s="154"/>
      <c r="E411" s="48"/>
      <c r="F411" s="56"/>
      <c r="G411" s="7"/>
    </row>
    <row r="412" spans="1:7" x14ac:dyDescent="0.25">
      <c r="A412" s="124"/>
      <c r="B412" s="185" t="s">
        <v>258</v>
      </c>
      <c r="C412" s="127"/>
      <c r="D412" s="276">
        <f t="shared" ref="D412:F416" si="95">D413</f>
        <v>325000</v>
      </c>
      <c r="E412" s="276">
        <f t="shared" si="95"/>
        <v>0</v>
      </c>
      <c r="F412" s="276">
        <f t="shared" si="95"/>
        <v>325000</v>
      </c>
      <c r="G412" s="7"/>
    </row>
    <row r="413" spans="1:7" x14ac:dyDescent="0.25">
      <c r="A413" s="4"/>
      <c r="B413" s="29" t="s">
        <v>190</v>
      </c>
      <c r="C413" s="30"/>
      <c r="D413" s="153">
        <f>D414+D418</f>
        <v>325000</v>
      </c>
      <c r="E413" s="153">
        <f t="shared" ref="E413:F413" si="96">E414+E418</f>
        <v>0</v>
      </c>
      <c r="F413" s="153">
        <f t="shared" si="96"/>
        <v>325000</v>
      </c>
      <c r="G413" s="7"/>
    </row>
    <row r="414" spans="1:7" x14ac:dyDescent="0.25">
      <c r="A414" s="4"/>
      <c r="B414" s="29" t="s">
        <v>67</v>
      </c>
      <c r="C414" s="30"/>
      <c r="D414" s="153">
        <f t="shared" si="95"/>
        <v>325000</v>
      </c>
      <c r="E414" s="153">
        <f t="shared" si="95"/>
        <v>0</v>
      </c>
      <c r="F414" s="153">
        <f t="shared" si="95"/>
        <v>325000</v>
      </c>
      <c r="G414" s="7"/>
    </row>
    <row r="415" spans="1:7" x14ac:dyDescent="0.25">
      <c r="A415" s="4">
        <v>4</v>
      </c>
      <c r="B415" s="417" t="s">
        <v>4</v>
      </c>
      <c r="C415" s="418"/>
      <c r="D415" s="153">
        <f t="shared" si="95"/>
        <v>325000</v>
      </c>
      <c r="E415" s="153">
        <f t="shared" si="95"/>
        <v>0</v>
      </c>
      <c r="F415" s="153">
        <f t="shared" si="95"/>
        <v>325000</v>
      </c>
      <c r="G415" s="7"/>
    </row>
    <row r="416" spans="1:7" x14ac:dyDescent="0.25">
      <c r="A416" s="4">
        <v>42</v>
      </c>
      <c r="B416" s="417" t="s">
        <v>45</v>
      </c>
      <c r="C416" s="418"/>
      <c r="D416" s="153">
        <f>D417</f>
        <v>325000</v>
      </c>
      <c r="E416" s="153">
        <f t="shared" si="95"/>
        <v>0</v>
      </c>
      <c r="F416" s="153">
        <f t="shared" si="95"/>
        <v>325000</v>
      </c>
      <c r="G416" s="7"/>
    </row>
    <row r="417" spans="1:7" x14ac:dyDescent="0.25">
      <c r="A417" s="36">
        <v>421</v>
      </c>
      <c r="B417" s="433" t="s">
        <v>331</v>
      </c>
      <c r="C417" s="434"/>
      <c r="D417" s="154">
        <v>325000</v>
      </c>
      <c r="E417" s="154">
        <f>F417-D417</f>
        <v>0</v>
      </c>
      <c r="F417" s="154">
        <v>325000</v>
      </c>
      <c r="G417" s="7"/>
    </row>
    <row r="418" spans="1:7" x14ac:dyDescent="0.25">
      <c r="A418" s="36"/>
      <c r="B418" s="29" t="s">
        <v>66</v>
      </c>
      <c r="C418" s="248"/>
      <c r="D418" s="62">
        <f t="shared" ref="D418:F420" si="97">D419</f>
        <v>0</v>
      </c>
      <c r="E418" s="62">
        <f t="shared" si="97"/>
        <v>0</v>
      </c>
      <c r="F418" s="62">
        <f t="shared" si="97"/>
        <v>0</v>
      </c>
      <c r="G418" s="7"/>
    </row>
    <row r="419" spans="1:7" x14ac:dyDescent="0.25">
      <c r="A419" s="4">
        <v>4</v>
      </c>
      <c r="B419" s="417" t="s">
        <v>4</v>
      </c>
      <c r="C419" s="418"/>
      <c r="D419" s="62">
        <f t="shared" si="97"/>
        <v>0</v>
      </c>
      <c r="E419" s="62">
        <f t="shared" si="97"/>
        <v>0</v>
      </c>
      <c r="F419" s="62">
        <f t="shared" si="97"/>
        <v>0</v>
      </c>
      <c r="G419" s="7"/>
    </row>
    <row r="420" spans="1:7" x14ac:dyDescent="0.25">
      <c r="A420" s="4">
        <v>42</v>
      </c>
      <c r="B420" s="417" t="s">
        <v>45</v>
      </c>
      <c r="C420" s="418"/>
      <c r="D420" s="62">
        <f>D421</f>
        <v>0</v>
      </c>
      <c r="E420" s="62">
        <f t="shared" si="97"/>
        <v>0</v>
      </c>
      <c r="F420" s="62">
        <f t="shared" si="97"/>
        <v>0</v>
      </c>
      <c r="G420" s="7"/>
    </row>
    <row r="421" spans="1:7" x14ac:dyDescent="0.25">
      <c r="A421" s="36">
        <v>421</v>
      </c>
      <c r="B421" s="433" t="s">
        <v>331</v>
      </c>
      <c r="C421" s="434"/>
      <c r="D421" s="154">
        <v>0</v>
      </c>
      <c r="E421" s="154">
        <f>F421-D421</f>
        <v>0</v>
      </c>
      <c r="F421" s="154">
        <v>0</v>
      </c>
      <c r="G421" s="7"/>
    </row>
    <row r="422" spans="1:7" x14ac:dyDescent="0.25">
      <c r="A422" s="36"/>
      <c r="B422" s="94"/>
      <c r="C422" s="77"/>
      <c r="D422" s="154"/>
      <c r="E422" s="48"/>
      <c r="F422" s="56"/>
      <c r="G422" s="7"/>
    </row>
    <row r="423" spans="1:7" x14ac:dyDescent="0.25">
      <c r="A423" s="36"/>
      <c r="B423" s="98"/>
      <c r="C423" s="77"/>
      <c r="D423" s="154"/>
      <c r="E423" s="48"/>
      <c r="F423" s="56"/>
      <c r="G423" s="7"/>
    </row>
    <row r="424" spans="1:7" x14ac:dyDescent="0.25">
      <c r="A424" s="124"/>
      <c r="B424" s="185" t="s">
        <v>350</v>
      </c>
      <c r="C424" s="127"/>
      <c r="D424" s="276">
        <f>D425</f>
        <v>1350000</v>
      </c>
      <c r="E424" s="161">
        <f>E427+E431</f>
        <v>0</v>
      </c>
      <c r="F424" s="161">
        <f>F427+F431</f>
        <v>1350000</v>
      </c>
      <c r="G424" s="7"/>
    </row>
    <row r="425" spans="1:7" x14ac:dyDescent="0.25">
      <c r="A425" s="4"/>
      <c r="B425" s="29" t="s">
        <v>190</v>
      </c>
      <c r="C425" s="30"/>
      <c r="D425" s="153">
        <f>D426+D430</f>
        <v>1350000</v>
      </c>
      <c r="E425" s="46">
        <f t="shared" ref="E425:E427" si="98">E426</f>
        <v>0</v>
      </c>
      <c r="F425" s="153">
        <f t="shared" ref="F425" si="99">F424</f>
        <v>1350000</v>
      </c>
      <c r="G425" s="7"/>
    </row>
    <row r="426" spans="1:7" x14ac:dyDescent="0.25">
      <c r="A426" s="4"/>
      <c r="B426" s="29" t="s">
        <v>67</v>
      </c>
      <c r="C426" s="30"/>
      <c r="D426" s="153">
        <f t="shared" ref="D426:D427" si="100">D427</f>
        <v>900000</v>
      </c>
      <c r="E426" s="46">
        <f t="shared" si="98"/>
        <v>0</v>
      </c>
      <c r="F426" s="153">
        <f t="shared" ref="F426:F427" si="101">F427</f>
        <v>900000</v>
      </c>
      <c r="G426" s="7"/>
    </row>
    <row r="427" spans="1:7" x14ac:dyDescent="0.25">
      <c r="A427" s="4">
        <v>4</v>
      </c>
      <c r="B427" s="29" t="s">
        <v>4</v>
      </c>
      <c r="C427" s="30"/>
      <c r="D427" s="153">
        <f t="shared" si="100"/>
        <v>900000</v>
      </c>
      <c r="E427" s="46">
        <f t="shared" si="98"/>
        <v>0</v>
      </c>
      <c r="F427" s="153">
        <f t="shared" si="101"/>
        <v>900000</v>
      </c>
      <c r="G427" s="7"/>
    </row>
    <row r="428" spans="1:7" x14ac:dyDescent="0.25">
      <c r="A428" s="4">
        <v>42</v>
      </c>
      <c r="B428" s="29" t="s">
        <v>45</v>
      </c>
      <c r="C428" s="30"/>
      <c r="D428" s="153">
        <f>D429</f>
        <v>900000</v>
      </c>
      <c r="E428" s="46">
        <f>E429</f>
        <v>0</v>
      </c>
      <c r="F428" s="5">
        <f>F429</f>
        <v>900000</v>
      </c>
      <c r="G428" s="7"/>
    </row>
    <row r="429" spans="1:7" x14ac:dyDescent="0.25">
      <c r="A429" s="36">
        <v>421</v>
      </c>
      <c r="B429" s="120" t="s">
        <v>117</v>
      </c>
      <c r="C429" s="77"/>
      <c r="D429" s="154">
        <v>900000</v>
      </c>
      <c r="E429" s="154">
        <f>F429-D429</f>
        <v>0</v>
      </c>
      <c r="F429" s="154">
        <v>900000</v>
      </c>
      <c r="G429" s="7"/>
    </row>
    <row r="430" spans="1:7" x14ac:dyDescent="0.25">
      <c r="A430" s="4"/>
      <c r="B430" s="29" t="s">
        <v>66</v>
      </c>
      <c r="C430" s="173"/>
      <c r="D430" s="153">
        <f t="shared" ref="D430:D431" si="102">D431</f>
        <v>450000</v>
      </c>
      <c r="E430" s="46">
        <f t="shared" ref="E430:E431" si="103">E431</f>
        <v>0</v>
      </c>
      <c r="F430" s="153">
        <f t="shared" ref="F430:F431" si="104">F431</f>
        <v>450000</v>
      </c>
      <c r="G430" s="7"/>
    </row>
    <row r="431" spans="1:7" x14ac:dyDescent="0.25">
      <c r="A431" s="4">
        <v>4</v>
      </c>
      <c r="B431" s="29" t="s">
        <v>4</v>
      </c>
      <c r="C431" s="30"/>
      <c r="D431" s="153">
        <f t="shared" si="102"/>
        <v>450000</v>
      </c>
      <c r="E431" s="46">
        <f t="shared" si="103"/>
        <v>0</v>
      </c>
      <c r="F431" s="153">
        <f t="shared" si="104"/>
        <v>450000</v>
      </c>
      <c r="G431" s="7"/>
    </row>
    <row r="432" spans="1:7" x14ac:dyDescent="0.25">
      <c r="A432" s="4">
        <v>42</v>
      </c>
      <c r="B432" s="29" t="s">
        <v>45</v>
      </c>
      <c r="C432" s="30"/>
      <c r="D432" s="153">
        <f>D433</f>
        <v>450000</v>
      </c>
      <c r="E432" s="46">
        <f>E433</f>
        <v>0</v>
      </c>
      <c r="F432" s="5">
        <f>F433</f>
        <v>450000</v>
      </c>
      <c r="G432" s="7"/>
    </row>
    <row r="433" spans="1:7" x14ac:dyDescent="0.25">
      <c r="A433" s="36">
        <v>421</v>
      </c>
      <c r="B433" s="120" t="s">
        <v>117</v>
      </c>
      <c r="C433" s="77"/>
      <c r="D433" s="154">
        <v>450000</v>
      </c>
      <c r="E433" s="154">
        <f>F433-D433</f>
        <v>0</v>
      </c>
      <c r="F433" s="154">
        <v>450000</v>
      </c>
      <c r="G433" s="7"/>
    </row>
    <row r="434" spans="1:7" x14ac:dyDescent="0.25">
      <c r="A434" s="36"/>
      <c r="B434" s="98"/>
      <c r="C434" s="77"/>
      <c r="D434" s="154"/>
      <c r="E434" s="48"/>
      <c r="F434" s="5"/>
      <c r="G434" s="7"/>
    </row>
    <row r="435" spans="1:7" x14ac:dyDescent="0.25">
      <c r="A435" s="124"/>
      <c r="B435" s="185" t="s">
        <v>351</v>
      </c>
      <c r="C435" s="127"/>
      <c r="D435" s="161">
        <f>D436</f>
        <v>340000</v>
      </c>
      <c r="E435" s="161">
        <f t="shared" ref="E435:F435" si="105">E436</f>
        <v>0</v>
      </c>
      <c r="F435" s="161">
        <f t="shared" si="105"/>
        <v>340000</v>
      </c>
      <c r="G435" s="7"/>
    </row>
    <row r="436" spans="1:7" x14ac:dyDescent="0.25">
      <c r="A436" s="4"/>
      <c r="B436" s="29" t="s">
        <v>189</v>
      </c>
      <c r="C436" s="30"/>
      <c r="D436" s="153">
        <f>D437+D445+D441</f>
        <v>340000</v>
      </c>
      <c r="E436" s="153">
        <f t="shared" ref="E436:F436" si="106">E437+E445+E441</f>
        <v>0</v>
      </c>
      <c r="F436" s="153">
        <f t="shared" si="106"/>
        <v>340000</v>
      </c>
      <c r="G436" s="7"/>
    </row>
    <row r="437" spans="1:7" x14ac:dyDescent="0.25">
      <c r="A437" s="4"/>
      <c r="B437" s="29" t="s">
        <v>67</v>
      </c>
      <c r="C437" s="30"/>
      <c r="D437" s="153">
        <f t="shared" ref="D437:D438" si="107">D438</f>
        <v>340000</v>
      </c>
      <c r="E437" s="46">
        <f t="shared" ref="E437:F438" si="108">E438</f>
        <v>0</v>
      </c>
      <c r="F437" s="5">
        <f t="shared" si="108"/>
        <v>340000</v>
      </c>
      <c r="G437" s="7"/>
    </row>
    <row r="438" spans="1:7" x14ac:dyDescent="0.25">
      <c r="A438" s="4">
        <v>4</v>
      </c>
      <c r="B438" s="29" t="s">
        <v>4</v>
      </c>
      <c r="C438" s="30"/>
      <c r="D438" s="153">
        <f t="shared" si="107"/>
        <v>340000</v>
      </c>
      <c r="E438" s="46">
        <f t="shared" si="108"/>
        <v>0</v>
      </c>
      <c r="F438" s="5">
        <f t="shared" si="108"/>
        <v>340000</v>
      </c>
      <c r="G438" s="7"/>
    </row>
    <row r="439" spans="1:7" x14ac:dyDescent="0.25">
      <c r="A439" s="4">
        <v>42</v>
      </c>
      <c r="B439" s="29" t="s">
        <v>45</v>
      </c>
      <c r="C439" s="30"/>
      <c r="D439" s="153">
        <f>D440</f>
        <v>340000</v>
      </c>
      <c r="E439" s="46">
        <f>E440</f>
        <v>0</v>
      </c>
      <c r="F439" s="5">
        <f>F440</f>
        <v>340000</v>
      </c>
      <c r="G439" s="7"/>
    </row>
    <row r="440" spans="1:7" x14ac:dyDescent="0.25">
      <c r="A440" s="36">
        <v>421</v>
      </c>
      <c r="B440" s="184" t="s">
        <v>185</v>
      </c>
      <c r="C440" s="77"/>
      <c r="D440" s="154">
        <v>340000</v>
      </c>
      <c r="E440" s="154">
        <f>F440-D440</f>
        <v>0</v>
      </c>
      <c r="F440" s="154">
        <v>340000</v>
      </c>
      <c r="G440" s="7"/>
    </row>
    <row r="441" spans="1:7" x14ac:dyDescent="0.25">
      <c r="A441" s="36"/>
      <c r="B441" s="29" t="s">
        <v>66</v>
      </c>
      <c r="C441" s="77"/>
      <c r="D441" s="62">
        <f t="shared" ref="D441:F443" si="109">D442</f>
        <v>0</v>
      </c>
      <c r="E441" s="62">
        <f t="shared" si="109"/>
        <v>0</v>
      </c>
      <c r="F441" s="62">
        <f t="shared" si="109"/>
        <v>0</v>
      </c>
      <c r="G441" s="7"/>
    </row>
    <row r="442" spans="1:7" x14ac:dyDescent="0.25">
      <c r="A442" s="4">
        <v>4</v>
      </c>
      <c r="B442" s="29" t="s">
        <v>4</v>
      </c>
      <c r="C442" s="77"/>
      <c r="D442" s="62">
        <f t="shared" si="109"/>
        <v>0</v>
      </c>
      <c r="E442" s="62">
        <f t="shared" si="109"/>
        <v>0</v>
      </c>
      <c r="F442" s="62">
        <f t="shared" si="109"/>
        <v>0</v>
      </c>
      <c r="G442" s="7"/>
    </row>
    <row r="443" spans="1:7" x14ac:dyDescent="0.25">
      <c r="A443" s="4">
        <v>42</v>
      </c>
      <c r="B443" s="29" t="s">
        <v>45</v>
      </c>
      <c r="C443" s="77"/>
      <c r="D443" s="62">
        <f>D444</f>
        <v>0</v>
      </c>
      <c r="E443" s="62">
        <f t="shared" si="109"/>
        <v>0</v>
      </c>
      <c r="F443" s="62">
        <f t="shared" si="109"/>
        <v>0</v>
      </c>
      <c r="G443" s="7"/>
    </row>
    <row r="444" spans="1:7" x14ac:dyDescent="0.25">
      <c r="A444" s="36">
        <v>421</v>
      </c>
      <c r="B444" s="184" t="s">
        <v>185</v>
      </c>
      <c r="C444" s="77"/>
      <c r="D444" s="154">
        <v>0</v>
      </c>
      <c r="E444" s="154">
        <f>F444-D444</f>
        <v>0</v>
      </c>
      <c r="F444" s="154">
        <v>0</v>
      </c>
      <c r="G444" s="7"/>
    </row>
    <row r="445" spans="1:7" x14ac:dyDescent="0.25">
      <c r="A445" s="36"/>
      <c r="B445" s="29" t="s">
        <v>303</v>
      </c>
      <c r="C445" s="77"/>
      <c r="D445" s="62">
        <f t="shared" ref="D445:F447" si="110">D446</f>
        <v>0</v>
      </c>
      <c r="E445" s="62">
        <f t="shared" si="110"/>
        <v>0</v>
      </c>
      <c r="F445" s="62">
        <f t="shared" si="110"/>
        <v>0</v>
      </c>
      <c r="G445" s="7"/>
    </row>
    <row r="446" spans="1:7" x14ac:dyDescent="0.25">
      <c r="A446" s="4">
        <v>4</v>
      </c>
      <c r="B446" s="29" t="s">
        <v>4</v>
      </c>
      <c r="C446" s="30"/>
      <c r="D446" s="62">
        <f t="shared" si="110"/>
        <v>0</v>
      </c>
      <c r="E446" s="62">
        <f t="shared" si="110"/>
        <v>0</v>
      </c>
      <c r="F446" s="62">
        <f t="shared" si="110"/>
        <v>0</v>
      </c>
      <c r="G446" s="7"/>
    </row>
    <row r="447" spans="1:7" x14ac:dyDescent="0.25">
      <c r="A447" s="4">
        <v>42</v>
      </c>
      <c r="B447" s="29" t="s">
        <v>45</v>
      </c>
      <c r="C447" s="30"/>
      <c r="D447" s="62">
        <f>D448</f>
        <v>0</v>
      </c>
      <c r="E447" s="62">
        <f t="shared" si="110"/>
        <v>0</v>
      </c>
      <c r="F447" s="62">
        <f t="shared" si="110"/>
        <v>0</v>
      </c>
      <c r="G447" s="7"/>
    </row>
    <row r="448" spans="1:7" x14ac:dyDescent="0.25">
      <c r="A448" s="36">
        <v>421</v>
      </c>
      <c r="B448" s="184" t="s">
        <v>185</v>
      </c>
      <c r="C448" s="77"/>
      <c r="D448" s="154">
        <v>0</v>
      </c>
      <c r="E448" s="154">
        <f>F448-D448</f>
        <v>0</v>
      </c>
      <c r="F448" s="154">
        <v>0</v>
      </c>
      <c r="G448" s="7"/>
    </row>
    <row r="449" spans="1:96" x14ac:dyDescent="0.25">
      <c r="A449" s="36"/>
      <c r="B449" s="184"/>
      <c r="C449" s="77"/>
      <c r="D449" s="154"/>
      <c r="E449" s="312"/>
      <c r="F449" s="154"/>
      <c r="G449" s="7"/>
    </row>
    <row r="450" spans="1:96" s="373" customFormat="1" x14ac:dyDescent="0.25">
      <c r="A450" s="124"/>
      <c r="B450" s="185" t="s">
        <v>377</v>
      </c>
      <c r="C450" s="127"/>
      <c r="D450" s="171">
        <f>D453</f>
        <v>80000</v>
      </c>
      <c r="E450" s="126">
        <f t="shared" ref="E450:E455" si="111">F450-D450</f>
        <v>0</v>
      </c>
      <c r="F450" s="374">
        <f>F451</f>
        <v>80000</v>
      </c>
      <c r="G450" s="371"/>
      <c r="H450" s="372"/>
      <c r="I450" s="372"/>
      <c r="J450" s="372"/>
      <c r="K450" s="372"/>
      <c r="L450" s="372"/>
      <c r="M450" s="372"/>
      <c r="N450" s="372"/>
      <c r="O450" s="372"/>
      <c r="P450" s="372"/>
      <c r="Q450" s="372"/>
      <c r="R450" s="372"/>
      <c r="S450" s="372"/>
      <c r="T450" s="372"/>
      <c r="U450" s="372"/>
      <c r="V450" s="372"/>
      <c r="W450" s="372"/>
      <c r="X450" s="372"/>
      <c r="Y450" s="372"/>
      <c r="Z450" s="372"/>
      <c r="AA450" s="372"/>
      <c r="AB450" s="372"/>
      <c r="AC450" s="372"/>
      <c r="AD450" s="372"/>
      <c r="AE450" s="372"/>
      <c r="AF450" s="372"/>
      <c r="AG450" s="372"/>
      <c r="AH450" s="372"/>
      <c r="AI450" s="372"/>
      <c r="AJ450" s="372"/>
      <c r="AK450" s="372"/>
      <c r="AL450" s="372"/>
      <c r="AM450" s="372"/>
      <c r="AN450" s="372"/>
      <c r="AO450" s="372"/>
      <c r="AP450" s="372"/>
      <c r="AQ450" s="372"/>
      <c r="AR450" s="372"/>
      <c r="AS450" s="372"/>
      <c r="AT450" s="372"/>
      <c r="AU450" s="372"/>
      <c r="AV450" s="372"/>
      <c r="AW450" s="372"/>
      <c r="AX450" s="372"/>
      <c r="AY450" s="372"/>
      <c r="AZ450" s="372"/>
      <c r="BA450" s="372"/>
      <c r="BB450" s="372"/>
      <c r="BC450" s="372"/>
      <c r="BD450" s="372"/>
      <c r="BE450" s="372"/>
      <c r="BF450" s="372"/>
      <c r="BG450" s="372"/>
      <c r="BH450" s="372"/>
      <c r="BI450" s="372"/>
      <c r="BJ450" s="372"/>
      <c r="BK450" s="372"/>
      <c r="BL450" s="372"/>
      <c r="BM450" s="372"/>
      <c r="BN450" s="372"/>
      <c r="BO450" s="372"/>
      <c r="BP450" s="372"/>
      <c r="BQ450" s="372"/>
      <c r="BR450" s="372"/>
      <c r="BS450" s="372"/>
      <c r="BT450" s="372"/>
      <c r="BU450" s="372"/>
      <c r="BV450" s="372"/>
      <c r="BW450" s="372"/>
      <c r="BX450" s="372"/>
      <c r="BY450" s="372"/>
      <c r="BZ450" s="372"/>
      <c r="CA450" s="372"/>
      <c r="CB450" s="372"/>
      <c r="CC450" s="372"/>
      <c r="CD450" s="372"/>
      <c r="CE450" s="372"/>
      <c r="CF450" s="372"/>
      <c r="CG450" s="372"/>
      <c r="CH450" s="372"/>
      <c r="CI450" s="372"/>
      <c r="CJ450" s="372"/>
      <c r="CK450" s="372"/>
      <c r="CL450" s="372"/>
      <c r="CM450" s="372"/>
      <c r="CN450" s="372"/>
      <c r="CO450" s="372"/>
      <c r="CP450" s="372"/>
      <c r="CQ450" s="372"/>
      <c r="CR450" s="372"/>
    </row>
    <row r="451" spans="1:96" s="372" customFormat="1" x14ac:dyDescent="0.25">
      <c r="A451" s="4"/>
      <c r="B451" s="29" t="s">
        <v>190</v>
      </c>
      <c r="C451" s="30"/>
      <c r="D451" s="62">
        <f>D450</f>
        <v>80000</v>
      </c>
      <c r="E451" s="46">
        <f t="shared" si="111"/>
        <v>0</v>
      </c>
      <c r="F451" s="5">
        <f>F452</f>
        <v>80000</v>
      </c>
      <c r="G451" s="371"/>
    </row>
    <row r="452" spans="1:96" s="372" customFormat="1" x14ac:dyDescent="0.25">
      <c r="A452" s="4"/>
      <c r="B452" s="29" t="s">
        <v>67</v>
      </c>
      <c r="C452" s="30"/>
      <c r="D452" s="62">
        <f>D453</f>
        <v>80000</v>
      </c>
      <c r="E452" s="46">
        <f t="shared" si="111"/>
        <v>0</v>
      </c>
      <c r="F452" s="5">
        <f>F453</f>
        <v>80000</v>
      </c>
      <c r="G452" s="371"/>
    </row>
    <row r="453" spans="1:96" s="372" customFormat="1" x14ac:dyDescent="0.25">
      <c r="A453" s="4">
        <v>4</v>
      </c>
      <c r="B453" s="29" t="s">
        <v>4</v>
      </c>
      <c r="C453" s="30"/>
      <c r="D453" s="62">
        <f>D454</f>
        <v>80000</v>
      </c>
      <c r="E453" s="46">
        <f t="shared" si="111"/>
        <v>0</v>
      </c>
      <c r="F453" s="5">
        <f>F454</f>
        <v>80000</v>
      </c>
      <c r="G453" s="371"/>
    </row>
    <row r="454" spans="1:96" s="372" customFormat="1" x14ac:dyDescent="0.25">
      <c r="A454" s="4">
        <v>42</v>
      </c>
      <c r="B454" s="29" t="s">
        <v>45</v>
      </c>
      <c r="C454" s="30"/>
      <c r="D454" s="62">
        <f>D455</f>
        <v>80000</v>
      </c>
      <c r="E454" s="46">
        <f t="shared" si="111"/>
        <v>0</v>
      </c>
      <c r="F454" s="5">
        <f>F455</f>
        <v>80000</v>
      </c>
      <c r="G454" s="371"/>
    </row>
    <row r="455" spans="1:96" s="372" customFormat="1" x14ac:dyDescent="0.25">
      <c r="A455" s="375">
        <v>426</v>
      </c>
      <c r="B455" s="376" t="s">
        <v>376</v>
      </c>
      <c r="C455" s="377"/>
      <c r="D455" s="61">
        <v>80000</v>
      </c>
      <c r="E455" s="378">
        <f t="shared" si="111"/>
        <v>0</v>
      </c>
      <c r="F455" s="379">
        <v>80000</v>
      </c>
      <c r="G455" s="371"/>
    </row>
    <row r="456" spans="1:96" x14ac:dyDescent="0.25">
      <c r="A456" s="36"/>
      <c r="B456" s="184"/>
      <c r="C456" s="77"/>
      <c r="D456" s="154"/>
      <c r="E456" s="48"/>
      <c r="F456" s="5"/>
      <c r="G456" s="7"/>
    </row>
    <row r="457" spans="1:96" x14ac:dyDescent="0.25">
      <c r="A457" s="124"/>
      <c r="B457" s="185" t="s">
        <v>352</v>
      </c>
      <c r="C457" s="277"/>
      <c r="D457" s="171">
        <f t="shared" ref="D457:F465" si="112">D458</f>
        <v>550000</v>
      </c>
      <c r="E457" s="171">
        <f t="shared" si="112"/>
        <v>0</v>
      </c>
      <c r="F457" s="171">
        <f t="shared" si="112"/>
        <v>550000</v>
      </c>
      <c r="G457" s="44"/>
    </row>
    <row r="458" spans="1:96" x14ac:dyDescent="0.25">
      <c r="A458" s="4"/>
      <c r="B458" s="29" t="s">
        <v>190</v>
      </c>
      <c r="C458" s="273"/>
      <c r="D458" s="62">
        <f>D459+D463</f>
        <v>550000</v>
      </c>
      <c r="E458" s="62">
        <f t="shared" ref="E458:F458" si="113">E459+E463</f>
        <v>0</v>
      </c>
      <c r="F458" s="62">
        <f t="shared" si="113"/>
        <v>550000</v>
      </c>
      <c r="G458" s="44"/>
    </row>
    <row r="459" spans="1:96" x14ac:dyDescent="0.25">
      <c r="A459" s="4"/>
      <c r="B459" s="29" t="s">
        <v>67</v>
      </c>
      <c r="C459" s="273"/>
      <c r="D459" s="62">
        <f>D460</f>
        <v>320000</v>
      </c>
      <c r="E459" s="62">
        <f t="shared" ref="E459:F459" si="114">E460</f>
        <v>0</v>
      </c>
      <c r="F459" s="62">
        <f t="shared" si="114"/>
        <v>320000</v>
      </c>
      <c r="G459" s="44"/>
    </row>
    <row r="460" spans="1:96" x14ac:dyDescent="0.25">
      <c r="A460" s="4">
        <v>4</v>
      </c>
      <c r="B460" s="29" t="s">
        <v>4</v>
      </c>
      <c r="C460" s="273"/>
      <c r="D460" s="62">
        <f t="shared" si="112"/>
        <v>320000</v>
      </c>
      <c r="E460" s="62">
        <f t="shared" si="112"/>
        <v>0</v>
      </c>
      <c r="F460" s="62">
        <f t="shared" si="112"/>
        <v>320000</v>
      </c>
      <c r="G460" s="44"/>
    </row>
    <row r="461" spans="1:96" x14ac:dyDescent="0.25">
      <c r="A461" s="4">
        <v>42</v>
      </c>
      <c r="B461" s="29" t="s">
        <v>45</v>
      </c>
      <c r="C461" s="273"/>
      <c r="D461" s="62">
        <f>D462</f>
        <v>320000</v>
      </c>
      <c r="E461" s="62">
        <f t="shared" si="112"/>
        <v>0</v>
      </c>
      <c r="F461" s="62">
        <f t="shared" si="112"/>
        <v>320000</v>
      </c>
      <c r="G461" s="44"/>
    </row>
    <row r="462" spans="1:96" x14ac:dyDescent="0.25">
      <c r="A462" s="36">
        <v>421</v>
      </c>
      <c r="B462" s="101" t="s">
        <v>117</v>
      </c>
      <c r="C462" s="77"/>
      <c r="D462" s="61">
        <v>320000</v>
      </c>
      <c r="E462" s="61">
        <f>F462-D462</f>
        <v>0</v>
      </c>
      <c r="F462" s="61">
        <v>320000</v>
      </c>
      <c r="G462" s="44"/>
    </row>
    <row r="463" spans="1:96" x14ac:dyDescent="0.25">
      <c r="A463" s="4"/>
      <c r="B463" s="29" t="s">
        <v>66</v>
      </c>
      <c r="C463" s="173"/>
      <c r="D463" s="62">
        <f t="shared" si="112"/>
        <v>230000</v>
      </c>
      <c r="E463" s="62">
        <f t="shared" si="112"/>
        <v>0</v>
      </c>
      <c r="F463" s="62">
        <f t="shared" si="112"/>
        <v>230000</v>
      </c>
      <c r="G463" s="44"/>
    </row>
    <row r="464" spans="1:96" x14ac:dyDescent="0.25">
      <c r="A464" s="4">
        <v>4</v>
      </c>
      <c r="B464" s="29" t="s">
        <v>4</v>
      </c>
      <c r="C464" s="273"/>
      <c r="D464" s="62">
        <f t="shared" si="112"/>
        <v>230000</v>
      </c>
      <c r="E464" s="62">
        <f t="shared" si="112"/>
        <v>0</v>
      </c>
      <c r="F464" s="62">
        <f t="shared" si="112"/>
        <v>230000</v>
      </c>
      <c r="G464" s="44"/>
    </row>
    <row r="465" spans="1:7" ht="13.9" customHeight="1" x14ac:dyDescent="0.25">
      <c r="A465" s="4">
        <v>42</v>
      </c>
      <c r="B465" s="29" t="s">
        <v>45</v>
      </c>
      <c r="C465" s="273"/>
      <c r="D465" s="62">
        <f>D466</f>
        <v>230000</v>
      </c>
      <c r="E465" s="62">
        <f t="shared" si="112"/>
        <v>0</v>
      </c>
      <c r="F465" s="62">
        <f t="shared" si="112"/>
        <v>230000</v>
      </c>
      <c r="G465" s="44"/>
    </row>
    <row r="466" spans="1:7" x14ac:dyDescent="0.25">
      <c r="A466" s="36">
        <v>421</v>
      </c>
      <c r="B466" s="101" t="s">
        <v>117</v>
      </c>
      <c r="C466" s="77"/>
      <c r="D466" s="61">
        <v>230000</v>
      </c>
      <c r="E466" s="61">
        <f>F466-D466</f>
        <v>0</v>
      </c>
      <c r="F466" s="61">
        <v>230000</v>
      </c>
      <c r="G466" s="265"/>
    </row>
    <row r="467" spans="1:7" x14ac:dyDescent="0.25">
      <c r="A467" s="36"/>
      <c r="B467" s="101"/>
      <c r="C467" s="77"/>
      <c r="D467" s="61"/>
      <c r="E467" s="48"/>
      <c r="F467" s="389" t="s">
        <v>387</v>
      </c>
      <c r="G467" s="265"/>
    </row>
    <row r="468" spans="1:7" x14ac:dyDescent="0.25">
      <c r="A468" s="291"/>
      <c r="B468" s="292" t="s">
        <v>353</v>
      </c>
      <c r="C468" s="293"/>
      <c r="D468" s="171">
        <f t="shared" ref="D468:F471" si="115">D469</f>
        <v>225000</v>
      </c>
      <c r="E468" s="171">
        <f t="shared" si="115"/>
        <v>-225000</v>
      </c>
      <c r="F468" s="171">
        <f t="shared" si="115"/>
        <v>0</v>
      </c>
      <c r="G468" s="265"/>
    </row>
    <row r="469" spans="1:7" x14ac:dyDescent="0.25">
      <c r="A469" s="36"/>
      <c r="B469" s="429" t="s">
        <v>192</v>
      </c>
      <c r="C469" s="430"/>
      <c r="D469" s="62">
        <f>D470+D474</f>
        <v>225000</v>
      </c>
      <c r="E469" s="62">
        <f>E470+E474</f>
        <v>-225000</v>
      </c>
      <c r="F469" s="62">
        <f>F470+F474</f>
        <v>0</v>
      </c>
      <c r="G469" s="265"/>
    </row>
    <row r="470" spans="1:7" x14ac:dyDescent="0.25">
      <c r="A470" s="4"/>
      <c r="B470" s="29" t="s">
        <v>67</v>
      </c>
      <c r="C470" s="273"/>
      <c r="D470" s="62">
        <f t="shared" si="115"/>
        <v>75000</v>
      </c>
      <c r="E470" s="62">
        <f t="shared" si="115"/>
        <v>-75000</v>
      </c>
      <c r="F470" s="62">
        <f t="shared" si="115"/>
        <v>0</v>
      </c>
      <c r="G470" s="265"/>
    </row>
    <row r="471" spans="1:7" x14ac:dyDescent="0.25">
      <c r="A471" s="4">
        <v>4</v>
      </c>
      <c r="B471" s="29" t="s">
        <v>4</v>
      </c>
      <c r="C471" s="273"/>
      <c r="D471" s="62">
        <f t="shared" si="115"/>
        <v>75000</v>
      </c>
      <c r="E471" s="62">
        <f t="shared" si="115"/>
        <v>-75000</v>
      </c>
      <c r="F471" s="62">
        <f t="shared" si="115"/>
        <v>0</v>
      </c>
      <c r="G471" s="265"/>
    </row>
    <row r="472" spans="1:7" ht="15" customHeight="1" x14ac:dyDescent="0.25">
      <c r="A472" s="4">
        <v>42</v>
      </c>
      <c r="B472" s="29" t="s">
        <v>45</v>
      </c>
      <c r="C472" s="273"/>
      <c r="D472" s="62">
        <f>D473</f>
        <v>75000</v>
      </c>
      <c r="E472" s="62">
        <f>E473</f>
        <v>-75000</v>
      </c>
      <c r="F472" s="62">
        <f>F473</f>
        <v>0</v>
      </c>
      <c r="G472" s="265"/>
    </row>
    <row r="473" spans="1:7" ht="13.9" customHeight="1" x14ac:dyDescent="0.25">
      <c r="A473" s="36">
        <v>421</v>
      </c>
      <c r="B473" s="101" t="s">
        <v>117</v>
      </c>
      <c r="C473" s="241"/>
      <c r="D473" s="61">
        <v>75000</v>
      </c>
      <c r="E473" s="61">
        <f>F473-D473</f>
        <v>-75000</v>
      </c>
      <c r="F473" s="61">
        <v>0</v>
      </c>
      <c r="G473" s="265"/>
    </row>
    <row r="474" spans="1:7" ht="13.9" customHeight="1" x14ac:dyDescent="0.25">
      <c r="A474" s="36"/>
      <c r="B474" s="86" t="s">
        <v>310</v>
      </c>
      <c r="C474" s="60"/>
      <c r="D474" s="62">
        <f t="shared" ref="D474:F475" si="116">D475</f>
        <v>150000</v>
      </c>
      <c r="E474" s="62">
        <f t="shared" si="116"/>
        <v>-150000</v>
      </c>
      <c r="F474" s="62">
        <f t="shared" si="116"/>
        <v>0</v>
      </c>
      <c r="G474" s="265"/>
    </row>
    <row r="475" spans="1:7" ht="13.9" customHeight="1" x14ac:dyDescent="0.25">
      <c r="A475" s="4">
        <v>4</v>
      </c>
      <c r="B475" s="29" t="s">
        <v>4</v>
      </c>
      <c r="C475" s="345"/>
      <c r="D475" s="62">
        <f t="shared" si="116"/>
        <v>150000</v>
      </c>
      <c r="E475" s="62">
        <f t="shared" si="116"/>
        <v>-150000</v>
      </c>
      <c r="F475" s="62">
        <f t="shared" si="116"/>
        <v>0</v>
      </c>
      <c r="G475" s="265"/>
    </row>
    <row r="476" spans="1:7" ht="13.9" customHeight="1" x14ac:dyDescent="0.25">
      <c r="A476" s="4">
        <v>42</v>
      </c>
      <c r="B476" s="29" t="s">
        <v>45</v>
      </c>
      <c r="C476" s="273"/>
      <c r="D476" s="62">
        <f>D477</f>
        <v>150000</v>
      </c>
      <c r="E476" s="62">
        <f>E477</f>
        <v>-150000</v>
      </c>
      <c r="F476" s="62">
        <f>F477</f>
        <v>0</v>
      </c>
      <c r="G476" s="265"/>
    </row>
    <row r="477" spans="1:7" ht="13.9" customHeight="1" x14ac:dyDescent="0.25">
      <c r="A477" s="36">
        <v>421</v>
      </c>
      <c r="B477" s="101" t="s">
        <v>117</v>
      </c>
      <c r="C477" s="77"/>
      <c r="D477" s="61">
        <v>150000</v>
      </c>
      <c r="E477" s="61">
        <f>F477-D477</f>
        <v>-150000</v>
      </c>
      <c r="F477" s="61">
        <v>0</v>
      </c>
      <c r="G477" s="265"/>
    </row>
    <row r="478" spans="1:7" ht="13.15" customHeight="1" x14ac:dyDescent="0.25">
      <c r="A478" s="36"/>
      <c r="B478" s="101"/>
      <c r="C478" s="77"/>
      <c r="D478" s="61"/>
      <c r="E478" s="48"/>
      <c r="F478" s="56"/>
      <c r="G478" s="265"/>
    </row>
    <row r="479" spans="1:7" s="301" customFormat="1" ht="13.9" customHeight="1" x14ac:dyDescent="0.25">
      <c r="A479" s="291"/>
      <c r="B479" s="292" t="s">
        <v>354</v>
      </c>
      <c r="C479" s="293"/>
      <c r="D479" s="171">
        <f t="shared" ref="D479:F482" si="117">D480</f>
        <v>0</v>
      </c>
      <c r="E479" s="171">
        <f t="shared" si="117"/>
        <v>0</v>
      </c>
      <c r="F479" s="171">
        <f t="shared" si="117"/>
        <v>0</v>
      </c>
      <c r="G479" s="300"/>
    </row>
    <row r="480" spans="1:7" s="301" customFormat="1" ht="13.9" customHeight="1" x14ac:dyDescent="0.25">
      <c r="A480" s="65"/>
      <c r="B480" s="429" t="s">
        <v>192</v>
      </c>
      <c r="C480" s="430"/>
      <c r="D480" s="62">
        <f t="shared" si="117"/>
        <v>0</v>
      </c>
      <c r="E480" s="62">
        <f t="shared" si="117"/>
        <v>0</v>
      </c>
      <c r="F480" s="62">
        <f t="shared" si="117"/>
        <v>0</v>
      </c>
      <c r="G480" s="300"/>
    </row>
    <row r="481" spans="1:7" s="301" customFormat="1" ht="13.9" customHeight="1" x14ac:dyDescent="0.25">
      <c r="A481" s="129"/>
      <c r="B481" s="130" t="s">
        <v>67</v>
      </c>
      <c r="C481" s="67"/>
      <c r="D481" s="62">
        <f t="shared" si="117"/>
        <v>0</v>
      </c>
      <c r="E481" s="62">
        <f t="shared" si="117"/>
        <v>0</v>
      </c>
      <c r="F481" s="62">
        <f t="shared" si="117"/>
        <v>0</v>
      </c>
      <c r="G481" s="300"/>
    </row>
    <row r="482" spans="1:7" s="301" customFormat="1" ht="13.9" customHeight="1" x14ac:dyDescent="0.25">
      <c r="A482" s="129">
        <v>4</v>
      </c>
      <c r="B482" s="130" t="s">
        <v>4</v>
      </c>
      <c r="C482" s="67"/>
      <c r="D482" s="62">
        <f t="shared" si="117"/>
        <v>0</v>
      </c>
      <c r="E482" s="62">
        <f t="shared" si="117"/>
        <v>0</v>
      </c>
      <c r="F482" s="62">
        <f t="shared" si="117"/>
        <v>0</v>
      </c>
      <c r="G482" s="300"/>
    </row>
    <row r="483" spans="1:7" s="301" customFormat="1" ht="13.9" customHeight="1" x14ac:dyDescent="0.25">
      <c r="A483" s="129">
        <v>42</v>
      </c>
      <c r="B483" s="130" t="s">
        <v>45</v>
      </c>
      <c r="C483" s="67"/>
      <c r="D483" s="62">
        <f>D484</f>
        <v>0</v>
      </c>
      <c r="E483" s="62">
        <f>E484</f>
        <v>0</v>
      </c>
      <c r="F483" s="62">
        <f>F484</f>
        <v>0</v>
      </c>
      <c r="G483" s="300"/>
    </row>
    <row r="484" spans="1:7" s="301" customFormat="1" ht="13.9" customHeight="1" x14ac:dyDescent="0.25">
      <c r="A484" s="65">
        <v>421</v>
      </c>
      <c r="B484" s="486" t="s">
        <v>300</v>
      </c>
      <c r="C484" s="487"/>
      <c r="D484" s="61">
        <v>0</v>
      </c>
      <c r="E484" s="61">
        <f>F484-D484</f>
        <v>0</v>
      </c>
      <c r="F484" s="61">
        <v>0</v>
      </c>
      <c r="G484" s="300"/>
    </row>
    <row r="485" spans="1:7" s="301" customFormat="1" ht="13.9" customHeight="1" x14ac:dyDescent="0.25">
      <c r="A485" s="65"/>
      <c r="B485" s="66"/>
      <c r="C485" s="67"/>
      <c r="D485" s="61"/>
      <c r="E485" s="63"/>
      <c r="F485" s="61"/>
      <c r="G485" s="300"/>
    </row>
    <row r="486" spans="1:7" s="301" customFormat="1" ht="13.9" customHeight="1" x14ac:dyDescent="0.25">
      <c r="A486" s="363"/>
      <c r="B486" s="185" t="s">
        <v>370</v>
      </c>
      <c r="C486" s="364"/>
      <c r="D486" s="171">
        <f>D487</f>
        <v>115000</v>
      </c>
      <c r="E486" s="171">
        <f t="shared" ref="E486:F486" si="118">E487</f>
        <v>15000</v>
      </c>
      <c r="F486" s="171">
        <f t="shared" si="118"/>
        <v>130000</v>
      </c>
      <c r="G486" s="300"/>
    </row>
    <row r="487" spans="1:7" s="301" customFormat="1" ht="13.9" customHeight="1" x14ac:dyDescent="0.25">
      <c r="A487" s="365"/>
      <c r="B487" s="429" t="s">
        <v>192</v>
      </c>
      <c r="C487" s="430"/>
      <c r="D487" s="62">
        <f>D488+D492</f>
        <v>115000</v>
      </c>
      <c r="E487" s="62">
        <f t="shared" ref="E487:F487" si="119">E488+E492</f>
        <v>15000</v>
      </c>
      <c r="F487" s="62">
        <f t="shared" si="119"/>
        <v>130000</v>
      </c>
      <c r="G487" s="300"/>
    </row>
    <row r="488" spans="1:7" s="301" customFormat="1" ht="13.9" customHeight="1" x14ac:dyDescent="0.25">
      <c r="A488" s="4"/>
      <c r="B488" s="29" t="s">
        <v>67</v>
      </c>
      <c r="C488" s="366"/>
      <c r="D488" s="62">
        <f t="shared" ref="D488:F490" si="120">D489</f>
        <v>40500</v>
      </c>
      <c r="E488" s="62">
        <f t="shared" si="120"/>
        <v>6500</v>
      </c>
      <c r="F488" s="62">
        <f t="shared" si="120"/>
        <v>47000</v>
      </c>
      <c r="G488" s="300"/>
    </row>
    <row r="489" spans="1:7" s="301" customFormat="1" ht="13.9" customHeight="1" x14ac:dyDescent="0.25">
      <c r="A489" s="4">
        <v>4</v>
      </c>
      <c r="B489" s="29" t="s">
        <v>4</v>
      </c>
      <c r="C489" s="366"/>
      <c r="D489" s="62">
        <f t="shared" si="120"/>
        <v>40500</v>
      </c>
      <c r="E489" s="62">
        <f t="shared" si="120"/>
        <v>6500</v>
      </c>
      <c r="F489" s="62">
        <f t="shared" si="120"/>
        <v>47000</v>
      </c>
      <c r="G489" s="300"/>
    </row>
    <row r="490" spans="1:7" s="301" customFormat="1" ht="13.9" customHeight="1" x14ac:dyDescent="0.25">
      <c r="A490" s="4">
        <v>42</v>
      </c>
      <c r="B490" s="29" t="s">
        <v>45</v>
      </c>
      <c r="C490" s="366"/>
      <c r="D490" s="62">
        <f>D491</f>
        <v>40500</v>
      </c>
      <c r="E490" s="62">
        <f t="shared" si="120"/>
        <v>6500</v>
      </c>
      <c r="F490" s="62">
        <f t="shared" si="120"/>
        <v>47000</v>
      </c>
      <c r="G490" s="300"/>
    </row>
    <row r="491" spans="1:7" s="301" customFormat="1" ht="13.9" customHeight="1" x14ac:dyDescent="0.25">
      <c r="A491" s="365">
        <v>421</v>
      </c>
      <c r="B491" s="367" t="s">
        <v>117</v>
      </c>
      <c r="C491" s="366">
        <v>24213</v>
      </c>
      <c r="D491" s="61">
        <v>40500</v>
      </c>
      <c r="E491" s="61">
        <f>F491-D491</f>
        <v>6500</v>
      </c>
      <c r="F491" s="61">
        <v>47000</v>
      </c>
      <c r="G491" s="300"/>
    </row>
    <row r="492" spans="1:7" s="301" customFormat="1" ht="13.9" customHeight="1" x14ac:dyDescent="0.25">
      <c r="A492" s="4"/>
      <c r="B492" s="29" t="s">
        <v>66</v>
      </c>
      <c r="C492" s="173"/>
      <c r="D492" s="62">
        <f t="shared" ref="D492:F494" si="121">D493</f>
        <v>74500</v>
      </c>
      <c r="E492" s="62">
        <f t="shared" si="121"/>
        <v>8500</v>
      </c>
      <c r="F492" s="62">
        <f t="shared" si="121"/>
        <v>83000</v>
      </c>
      <c r="G492" s="300"/>
    </row>
    <row r="493" spans="1:7" s="301" customFormat="1" ht="13.9" customHeight="1" x14ac:dyDescent="0.25">
      <c r="A493" s="4">
        <v>4</v>
      </c>
      <c r="B493" s="29" t="s">
        <v>4</v>
      </c>
      <c r="C493" s="366"/>
      <c r="D493" s="62">
        <f t="shared" si="121"/>
        <v>74500</v>
      </c>
      <c r="E493" s="62">
        <f t="shared" si="121"/>
        <v>8500</v>
      </c>
      <c r="F493" s="62">
        <f t="shared" si="121"/>
        <v>83000</v>
      </c>
      <c r="G493" s="300"/>
    </row>
    <row r="494" spans="1:7" s="301" customFormat="1" ht="13.9" customHeight="1" x14ac:dyDescent="0.25">
      <c r="A494" s="4">
        <v>42</v>
      </c>
      <c r="B494" s="29" t="s">
        <v>45</v>
      </c>
      <c r="C494" s="366"/>
      <c r="D494" s="62">
        <f>D495</f>
        <v>74500</v>
      </c>
      <c r="E494" s="62">
        <f t="shared" si="121"/>
        <v>8500</v>
      </c>
      <c r="F494" s="62">
        <f t="shared" si="121"/>
        <v>83000</v>
      </c>
      <c r="G494" s="300"/>
    </row>
    <row r="495" spans="1:7" s="301" customFormat="1" ht="13.9" customHeight="1" x14ac:dyDescent="0.25">
      <c r="A495" s="365">
        <v>421</v>
      </c>
      <c r="B495" s="367" t="s">
        <v>117</v>
      </c>
      <c r="C495" s="366">
        <v>24213</v>
      </c>
      <c r="D495" s="61">
        <v>74500</v>
      </c>
      <c r="E495" s="61">
        <f>F495-D495</f>
        <v>8500</v>
      </c>
      <c r="F495" s="61">
        <v>83000</v>
      </c>
      <c r="G495" s="300"/>
    </row>
    <row r="496" spans="1:7" s="301" customFormat="1" ht="13.9" customHeight="1" x14ac:dyDescent="0.25">
      <c r="A496" s="365"/>
      <c r="B496" s="367"/>
      <c r="C496" s="366"/>
      <c r="D496" s="61"/>
      <c r="E496" s="63"/>
      <c r="F496" s="61"/>
      <c r="G496" s="300"/>
    </row>
    <row r="497" spans="1:96" x14ac:dyDescent="0.25">
      <c r="A497" s="117"/>
      <c r="B497" s="118" t="s">
        <v>210</v>
      </c>
      <c r="C497" s="119"/>
      <c r="D497" s="160">
        <f>D498+D508+D518+D526+D535+D548+D555+D562+D570+D578+D589+D596+D603+D611+D624</f>
        <v>1044250</v>
      </c>
      <c r="E497" s="160">
        <f>E498+E508+E518+E526+E535+E548+E555+E562+E570+E578+E589+E596+E603+E611+E624</f>
        <v>-36000</v>
      </c>
      <c r="F497" s="160">
        <f>F498+F508+F518+F526+F535+F548+F555+F562+F570+F578+F589+F596+F603+F611+F624</f>
        <v>1008250</v>
      </c>
      <c r="G497" s="44"/>
    </row>
    <row r="498" spans="1:96" x14ac:dyDescent="0.25">
      <c r="A498" s="108"/>
      <c r="B498" s="427" t="s">
        <v>211</v>
      </c>
      <c r="C498" s="428"/>
      <c r="D498" s="160">
        <f t="shared" ref="D498:F501" si="122">D499</f>
        <v>100000</v>
      </c>
      <c r="E498" s="160">
        <f t="shared" si="122"/>
        <v>40000</v>
      </c>
      <c r="F498" s="160">
        <f t="shared" si="122"/>
        <v>140000</v>
      </c>
      <c r="G498" s="44"/>
    </row>
    <row r="499" spans="1:96" s="13" customFormat="1" x14ac:dyDescent="0.25">
      <c r="A499" s="4"/>
      <c r="B499" s="29" t="s">
        <v>189</v>
      </c>
      <c r="C499" s="30"/>
      <c r="D499" s="153">
        <f t="shared" si="122"/>
        <v>100000</v>
      </c>
      <c r="E499" s="153">
        <f t="shared" si="122"/>
        <v>40000</v>
      </c>
      <c r="F499" s="153">
        <f t="shared" si="122"/>
        <v>140000</v>
      </c>
      <c r="G499" s="42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</row>
    <row r="500" spans="1:96" x14ac:dyDescent="0.25">
      <c r="A500" s="4"/>
      <c r="B500" s="29" t="s">
        <v>68</v>
      </c>
      <c r="C500" s="30"/>
      <c r="D500" s="153">
        <f t="shared" si="122"/>
        <v>100000</v>
      </c>
      <c r="E500" s="153">
        <f t="shared" si="122"/>
        <v>40000</v>
      </c>
      <c r="F500" s="153">
        <f t="shared" si="122"/>
        <v>140000</v>
      </c>
      <c r="G500" s="7"/>
    </row>
    <row r="501" spans="1:96" x14ac:dyDescent="0.25">
      <c r="A501" s="4">
        <v>3</v>
      </c>
      <c r="B501" s="417" t="s">
        <v>3</v>
      </c>
      <c r="C501" s="423"/>
      <c r="D501" s="153">
        <f>D502</f>
        <v>100000</v>
      </c>
      <c r="E501" s="153">
        <f t="shared" si="122"/>
        <v>40000</v>
      </c>
      <c r="F501" s="153">
        <f t="shared" si="122"/>
        <v>140000</v>
      </c>
      <c r="G501" s="7"/>
    </row>
    <row r="502" spans="1:96" x14ac:dyDescent="0.25">
      <c r="A502" s="4">
        <v>32</v>
      </c>
      <c r="B502" s="29" t="s">
        <v>59</v>
      </c>
      <c r="C502" s="92"/>
      <c r="D502" s="153">
        <f>D504+D506</f>
        <v>100000</v>
      </c>
      <c r="E502" s="153">
        <f t="shared" ref="E502" si="123">E504+E506</f>
        <v>40000</v>
      </c>
      <c r="F502" s="153">
        <f>F504+F506</f>
        <v>140000</v>
      </c>
      <c r="G502" s="7"/>
    </row>
    <row r="503" spans="1:96" x14ac:dyDescent="0.25">
      <c r="A503" s="313">
        <v>322</v>
      </c>
      <c r="B503" s="425" t="s">
        <v>30</v>
      </c>
      <c r="C503" s="426"/>
      <c r="D503" s="61">
        <f>D504</f>
        <v>70000</v>
      </c>
      <c r="E503" s="154">
        <f t="shared" ref="E503:E505" si="124">F503-D503</f>
        <v>20000</v>
      </c>
      <c r="F503" s="61">
        <v>90000</v>
      </c>
      <c r="G503" s="7"/>
    </row>
    <row r="504" spans="1:96" hidden="1" x14ac:dyDescent="0.25">
      <c r="A504" s="313">
        <v>322311</v>
      </c>
      <c r="B504" s="314" t="s">
        <v>163</v>
      </c>
      <c r="C504" s="315"/>
      <c r="D504" s="61">
        <v>70000</v>
      </c>
      <c r="E504" s="154">
        <f t="shared" si="124"/>
        <v>20000</v>
      </c>
      <c r="F504" s="61">
        <v>90000</v>
      </c>
      <c r="G504" s="7"/>
    </row>
    <row r="505" spans="1:96" x14ac:dyDescent="0.25">
      <c r="A505" s="313">
        <v>323</v>
      </c>
      <c r="B505" s="425" t="s">
        <v>31</v>
      </c>
      <c r="C505" s="426"/>
      <c r="D505" s="61">
        <f>D506</f>
        <v>30000</v>
      </c>
      <c r="E505" s="154">
        <f t="shared" si="124"/>
        <v>20000</v>
      </c>
      <c r="F505" s="61">
        <v>50000</v>
      </c>
      <c r="G505" s="7"/>
    </row>
    <row r="506" spans="1:96" hidden="1" x14ac:dyDescent="0.25">
      <c r="A506" s="36">
        <v>323294</v>
      </c>
      <c r="B506" s="88" t="s">
        <v>115</v>
      </c>
      <c r="C506" s="77">
        <v>2323294</v>
      </c>
      <c r="D506" s="154">
        <v>30000</v>
      </c>
      <c r="E506" s="154">
        <f>F506-D506</f>
        <v>20000</v>
      </c>
      <c r="F506" s="154">
        <v>50000</v>
      </c>
      <c r="G506" s="7"/>
    </row>
    <row r="507" spans="1:96" x14ac:dyDescent="0.25">
      <c r="A507" s="36"/>
      <c r="B507" s="86"/>
      <c r="C507" s="103"/>
      <c r="D507" s="154"/>
      <c r="E507" s="48"/>
      <c r="F507" s="56"/>
      <c r="G507" s="7"/>
    </row>
    <row r="508" spans="1:96" x14ac:dyDescent="0.25">
      <c r="A508" s="108"/>
      <c r="B508" s="427" t="s">
        <v>212</v>
      </c>
      <c r="C508" s="428"/>
      <c r="D508" s="170">
        <f t="shared" ref="D508:F511" si="125">D509</f>
        <v>200000</v>
      </c>
      <c r="E508" s="170">
        <f t="shared" si="125"/>
        <v>0</v>
      </c>
      <c r="F508" s="170">
        <f t="shared" si="125"/>
        <v>200000</v>
      </c>
      <c r="G508" s="7"/>
    </row>
    <row r="509" spans="1:96" s="13" customFormat="1" x14ac:dyDescent="0.25">
      <c r="A509" s="4"/>
      <c r="B509" s="29" t="s">
        <v>190</v>
      </c>
      <c r="C509" s="30"/>
      <c r="D509" s="62">
        <f t="shared" si="125"/>
        <v>200000</v>
      </c>
      <c r="E509" s="62">
        <f t="shared" si="125"/>
        <v>0</v>
      </c>
      <c r="F509" s="62">
        <f t="shared" si="125"/>
        <v>200000</v>
      </c>
      <c r="G509" s="42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</row>
    <row r="510" spans="1:96" x14ac:dyDescent="0.25">
      <c r="A510" s="4"/>
      <c r="B510" s="29" t="s">
        <v>68</v>
      </c>
      <c r="C510" s="30"/>
      <c r="D510" s="62">
        <f t="shared" si="125"/>
        <v>200000</v>
      </c>
      <c r="E510" s="62">
        <f t="shared" si="125"/>
        <v>0</v>
      </c>
      <c r="F510" s="62">
        <f t="shared" si="125"/>
        <v>200000</v>
      </c>
      <c r="G510" s="7"/>
    </row>
    <row r="511" spans="1:96" x14ac:dyDescent="0.25">
      <c r="A511" s="4">
        <v>3</v>
      </c>
      <c r="B511" s="417" t="s">
        <v>3</v>
      </c>
      <c r="C511" s="418"/>
      <c r="D511" s="62">
        <f>D512</f>
        <v>200000</v>
      </c>
      <c r="E511" s="62">
        <f t="shared" si="125"/>
        <v>0</v>
      </c>
      <c r="F511" s="62">
        <f t="shared" si="125"/>
        <v>200000</v>
      </c>
      <c r="G511" s="7"/>
    </row>
    <row r="512" spans="1:96" x14ac:dyDescent="0.25">
      <c r="A512" s="4">
        <v>32</v>
      </c>
      <c r="B512" s="417" t="s">
        <v>28</v>
      </c>
      <c r="C512" s="423"/>
      <c r="D512" s="62">
        <f>D513+D515</f>
        <v>200000</v>
      </c>
      <c r="E512" s="62">
        <f t="shared" ref="E512:F512" si="126">E513+E515</f>
        <v>0</v>
      </c>
      <c r="F512" s="62">
        <f t="shared" si="126"/>
        <v>200000</v>
      </c>
      <c r="G512" s="7"/>
    </row>
    <row r="513" spans="1:96" x14ac:dyDescent="0.25">
      <c r="A513" s="313">
        <v>322</v>
      </c>
      <c r="B513" s="425" t="s">
        <v>30</v>
      </c>
      <c r="C513" s="426"/>
      <c r="D513" s="61">
        <f>D514</f>
        <v>90000</v>
      </c>
      <c r="E513" s="61">
        <f t="shared" ref="E513:E515" si="127">F513-D513</f>
        <v>0</v>
      </c>
      <c r="F513" s="61">
        <v>90000</v>
      </c>
      <c r="G513" s="7"/>
    </row>
    <row r="514" spans="1:96" hidden="1" x14ac:dyDescent="0.25">
      <c r="A514" s="313">
        <v>32244</v>
      </c>
      <c r="B514" s="314" t="s">
        <v>293</v>
      </c>
      <c r="C514" s="315"/>
      <c r="D514" s="61">
        <v>90000</v>
      </c>
      <c r="E514" s="61">
        <f>F514-D514</f>
        <v>0</v>
      </c>
      <c r="F514" s="61">
        <v>90000</v>
      </c>
      <c r="G514" s="7"/>
    </row>
    <row r="515" spans="1:96" x14ac:dyDescent="0.25">
      <c r="A515" s="313">
        <v>323</v>
      </c>
      <c r="B515" s="425" t="s">
        <v>31</v>
      </c>
      <c r="C515" s="426"/>
      <c r="D515" s="61">
        <f>D516</f>
        <v>110000</v>
      </c>
      <c r="E515" s="61">
        <f t="shared" si="127"/>
        <v>0</v>
      </c>
      <c r="F515" s="61">
        <v>110000</v>
      </c>
      <c r="G515" s="7"/>
    </row>
    <row r="516" spans="1:96" hidden="1" x14ac:dyDescent="0.25">
      <c r="A516" s="51">
        <v>323291</v>
      </c>
      <c r="B516" s="88" t="s">
        <v>114</v>
      </c>
      <c r="C516" s="99">
        <v>2323291</v>
      </c>
      <c r="D516" s="61">
        <v>110000</v>
      </c>
      <c r="E516" s="61">
        <f>F516-D516</f>
        <v>0</v>
      </c>
      <c r="F516" s="61">
        <v>110000</v>
      </c>
      <c r="G516" s="7"/>
    </row>
    <row r="517" spans="1:96" x14ac:dyDescent="0.25">
      <c r="A517" s="51"/>
      <c r="B517" s="94"/>
      <c r="C517" s="99"/>
      <c r="D517" s="154"/>
      <c r="E517" s="53"/>
      <c r="F517" s="52"/>
      <c r="G517" s="7"/>
    </row>
    <row r="518" spans="1:96" x14ac:dyDescent="0.25">
      <c r="A518" s="108"/>
      <c r="B518" s="427" t="s">
        <v>213</v>
      </c>
      <c r="C518" s="428"/>
      <c r="D518" s="170">
        <f t="shared" ref="D518:F522" si="128">D519</f>
        <v>90000</v>
      </c>
      <c r="E518" s="170">
        <f t="shared" si="128"/>
        <v>-50000</v>
      </c>
      <c r="F518" s="170">
        <f t="shared" si="128"/>
        <v>40000</v>
      </c>
      <c r="G518" s="44"/>
    </row>
    <row r="519" spans="1:96" s="13" customFormat="1" x14ac:dyDescent="0.25">
      <c r="A519" s="4"/>
      <c r="B519" s="29" t="s">
        <v>190</v>
      </c>
      <c r="C519" s="30"/>
      <c r="D519" s="62">
        <f t="shared" si="128"/>
        <v>90000</v>
      </c>
      <c r="E519" s="62">
        <f t="shared" si="128"/>
        <v>-50000</v>
      </c>
      <c r="F519" s="62">
        <f t="shared" si="128"/>
        <v>40000</v>
      </c>
      <c r="G519" s="42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</row>
    <row r="520" spans="1:96" x14ac:dyDescent="0.25">
      <c r="A520" s="4"/>
      <c r="B520" s="29" t="s">
        <v>68</v>
      </c>
      <c r="C520" s="30"/>
      <c r="D520" s="62">
        <f t="shared" si="128"/>
        <v>90000</v>
      </c>
      <c r="E520" s="62">
        <f t="shared" si="128"/>
        <v>-50000</v>
      </c>
      <c r="F520" s="62">
        <f t="shared" si="128"/>
        <v>40000</v>
      </c>
      <c r="G520" s="45"/>
    </row>
    <row r="521" spans="1:96" x14ac:dyDescent="0.25">
      <c r="A521" s="4">
        <v>3</v>
      </c>
      <c r="B521" s="417" t="s">
        <v>3</v>
      </c>
      <c r="C521" s="418"/>
      <c r="D521" s="62">
        <f t="shared" si="128"/>
        <v>90000</v>
      </c>
      <c r="E521" s="62">
        <f t="shared" si="128"/>
        <v>-50000</v>
      </c>
      <c r="F521" s="62">
        <f t="shared" si="128"/>
        <v>40000</v>
      </c>
      <c r="G521" s="45"/>
    </row>
    <row r="522" spans="1:96" x14ac:dyDescent="0.25">
      <c r="A522" s="4">
        <v>32</v>
      </c>
      <c r="B522" s="417" t="s">
        <v>28</v>
      </c>
      <c r="C522" s="423"/>
      <c r="D522" s="62">
        <f t="shared" si="128"/>
        <v>90000</v>
      </c>
      <c r="E522" s="62">
        <f t="shared" si="128"/>
        <v>-50000</v>
      </c>
      <c r="F522" s="62">
        <f t="shared" si="128"/>
        <v>40000</v>
      </c>
      <c r="G522" s="7"/>
    </row>
    <row r="523" spans="1:96" x14ac:dyDescent="0.25">
      <c r="A523" s="313">
        <v>323</v>
      </c>
      <c r="B523" s="425" t="s">
        <v>31</v>
      </c>
      <c r="C523" s="426"/>
      <c r="D523" s="61">
        <f>D524</f>
        <v>90000</v>
      </c>
      <c r="E523" s="61">
        <f>F523-D523</f>
        <v>-50000</v>
      </c>
      <c r="F523" s="61">
        <v>40000</v>
      </c>
      <c r="G523" s="7"/>
    </row>
    <row r="524" spans="1:96" hidden="1" x14ac:dyDescent="0.25">
      <c r="A524" s="51">
        <v>323292</v>
      </c>
      <c r="B524" s="91" t="s">
        <v>144</v>
      </c>
      <c r="C524" s="99">
        <v>2323292</v>
      </c>
      <c r="D524" s="61">
        <v>90000</v>
      </c>
      <c r="E524" s="61">
        <v>90000</v>
      </c>
      <c r="F524" s="61">
        <v>90000</v>
      </c>
      <c r="G524" s="7"/>
    </row>
    <row r="525" spans="1:96" x14ac:dyDescent="0.25">
      <c r="A525" s="51"/>
      <c r="B525" s="94"/>
      <c r="C525" s="99"/>
      <c r="D525" s="154"/>
      <c r="E525" s="53"/>
      <c r="F525" s="52"/>
      <c r="G525" s="7"/>
    </row>
    <row r="526" spans="1:96" x14ac:dyDescent="0.25">
      <c r="A526" s="108"/>
      <c r="B526" s="427" t="s">
        <v>304</v>
      </c>
      <c r="C526" s="428"/>
      <c r="D526" s="170">
        <f t="shared" ref="D526:F530" si="129">D527</f>
        <v>70000</v>
      </c>
      <c r="E526" s="170">
        <f t="shared" si="129"/>
        <v>0</v>
      </c>
      <c r="F526" s="170">
        <f t="shared" si="129"/>
        <v>70000</v>
      </c>
      <c r="G526" s="7"/>
    </row>
    <row r="527" spans="1:96" x14ac:dyDescent="0.25">
      <c r="A527" s="4"/>
      <c r="B527" s="29" t="s">
        <v>190</v>
      </c>
      <c r="C527" s="30"/>
      <c r="D527" s="62">
        <f t="shared" si="129"/>
        <v>70000</v>
      </c>
      <c r="E527" s="62">
        <f t="shared" si="129"/>
        <v>0</v>
      </c>
      <c r="F527" s="62">
        <f t="shared" si="129"/>
        <v>70000</v>
      </c>
      <c r="G527" s="7"/>
    </row>
    <row r="528" spans="1:96" x14ac:dyDescent="0.25">
      <c r="A528" s="4"/>
      <c r="B528" s="29" t="s">
        <v>68</v>
      </c>
      <c r="C528" s="30"/>
      <c r="D528" s="62">
        <f t="shared" si="129"/>
        <v>70000</v>
      </c>
      <c r="E528" s="62">
        <f t="shared" si="129"/>
        <v>0</v>
      </c>
      <c r="F528" s="62">
        <f t="shared" si="129"/>
        <v>70000</v>
      </c>
      <c r="G528" s="45"/>
    </row>
    <row r="529" spans="1:7" x14ac:dyDescent="0.25">
      <c r="A529" s="4">
        <v>3</v>
      </c>
      <c r="B529" s="417" t="s">
        <v>3</v>
      </c>
      <c r="C529" s="418"/>
      <c r="D529" s="62">
        <f t="shared" si="129"/>
        <v>70000</v>
      </c>
      <c r="E529" s="62">
        <f t="shared" si="129"/>
        <v>0</v>
      </c>
      <c r="F529" s="62">
        <f t="shared" si="129"/>
        <v>70000</v>
      </c>
      <c r="G529" s="45"/>
    </row>
    <row r="530" spans="1:7" x14ac:dyDescent="0.25">
      <c r="A530" s="4">
        <v>32</v>
      </c>
      <c r="B530" s="417" t="s">
        <v>28</v>
      </c>
      <c r="C530" s="423"/>
      <c r="D530" s="62">
        <f>D531</f>
        <v>70000</v>
      </c>
      <c r="E530" s="62">
        <f t="shared" si="129"/>
        <v>0</v>
      </c>
      <c r="F530" s="62">
        <f t="shared" si="129"/>
        <v>70000</v>
      </c>
      <c r="G530" s="7"/>
    </row>
    <row r="531" spans="1:7" x14ac:dyDescent="0.25">
      <c r="A531" s="313">
        <v>323</v>
      </c>
      <c r="B531" s="425" t="s">
        <v>31</v>
      </c>
      <c r="C531" s="426"/>
      <c r="D531" s="61">
        <f>D532+D533</f>
        <v>70000</v>
      </c>
      <c r="E531" s="61">
        <f t="shared" ref="E531:E532" si="130">F531-D531</f>
        <v>0</v>
      </c>
      <c r="F531" s="61">
        <v>70000</v>
      </c>
      <c r="G531" s="7"/>
    </row>
    <row r="532" spans="1:7" hidden="1" x14ac:dyDescent="0.25">
      <c r="A532" s="51">
        <v>323293</v>
      </c>
      <c r="B532" s="193" t="s">
        <v>207</v>
      </c>
      <c r="C532" s="99">
        <v>2323293</v>
      </c>
      <c r="D532" s="61">
        <v>20000</v>
      </c>
      <c r="E532" s="61">
        <f t="shared" si="130"/>
        <v>0</v>
      </c>
      <c r="F532" s="61">
        <v>20000</v>
      </c>
      <c r="G532" s="7"/>
    </row>
    <row r="533" spans="1:7" hidden="1" x14ac:dyDescent="0.25">
      <c r="A533" s="51">
        <v>323295</v>
      </c>
      <c r="B533" s="297" t="s">
        <v>305</v>
      </c>
      <c r="C533" s="99"/>
      <c r="D533" s="61">
        <v>50000</v>
      </c>
      <c r="E533" s="61">
        <f>F533-D533</f>
        <v>0</v>
      </c>
      <c r="F533" s="61">
        <v>50000</v>
      </c>
      <c r="G533" s="7"/>
    </row>
    <row r="534" spans="1:7" x14ac:dyDescent="0.25">
      <c r="A534" s="51"/>
      <c r="B534" s="94"/>
      <c r="C534" s="99"/>
      <c r="D534" s="154"/>
      <c r="E534" s="53"/>
      <c r="F534" s="52"/>
      <c r="G534" s="7"/>
    </row>
    <row r="535" spans="1:7" x14ac:dyDescent="0.25">
      <c r="A535" s="108"/>
      <c r="B535" s="427" t="s">
        <v>294</v>
      </c>
      <c r="C535" s="428"/>
      <c r="D535" s="160">
        <f t="shared" ref="D535:F538" si="131">D536</f>
        <v>115000</v>
      </c>
      <c r="E535" s="160">
        <f t="shared" si="131"/>
        <v>6000</v>
      </c>
      <c r="F535" s="160">
        <f t="shared" si="131"/>
        <v>121000</v>
      </c>
      <c r="G535" s="7"/>
    </row>
    <row r="536" spans="1:7" x14ac:dyDescent="0.25">
      <c r="A536" s="4"/>
      <c r="B536" s="29" t="s">
        <v>190</v>
      </c>
      <c r="C536" s="30"/>
      <c r="D536" s="153">
        <f t="shared" si="131"/>
        <v>115000</v>
      </c>
      <c r="E536" s="153">
        <f t="shared" si="131"/>
        <v>6000</v>
      </c>
      <c r="F536" s="153">
        <f t="shared" si="131"/>
        <v>121000</v>
      </c>
      <c r="G536" s="7"/>
    </row>
    <row r="537" spans="1:7" x14ac:dyDescent="0.25">
      <c r="A537" s="4"/>
      <c r="B537" s="29" t="s">
        <v>68</v>
      </c>
      <c r="C537" s="30"/>
      <c r="D537" s="153">
        <f t="shared" si="131"/>
        <v>115000</v>
      </c>
      <c r="E537" s="153">
        <f t="shared" si="131"/>
        <v>6000</v>
      </c>
      <c r="F537" s="153">
        <f t="shared" si="131"/>
        <v>121000</v>
      </c>
      <c r="G537" s="45"/>
    </row>
    <row r="538" spans="1:7" x14ac:dyDescent="0.25">
      <c r="A538" s="4">
        <v>3</v>
      </c>
      <c r="B538" s="417" t="s">
        <v>3</v>
      </c>
      <c r="C538" s="418"/>
      <c r="D538" s="153">
        <f>D539</f>
        <v>115000</v>
      </c>
      <c r="E538" s="153">
        <f t="shared" si="131"/>
        <v>6000</v>
      </c>
      <c r="F538" s="153">
        <f t="shared" si="131"/>
        <v>121000</v>
      </c>
      <c r="G538" s="45"/>
    </row>
    <row r="539" spans="1:7" x14ac:dyDescent="0.25">
      <c r="A539" s="4">
        <v>32</v>
      </c>
      <c r="B539" s="417" t="s">
        <v>28</v>
      </c>
      <c r="C539" s="423"/>
      <c r="D539" s="153">
        <f>D540+D544</f>
        <v>115000</v>
      </c>
      <c r="E539" s="153">
        <f t="shared" ref="E539" si="132">E540+E544</f>
        <v>6000</v>
      </c>
      <c r="F539" s="153">
        <f>F540+F544</f>
        <v>121000</v>
      </c>
      <c r="G539" s="7"/>
    </row>
    <row r="540" spans="1:7" x14ac:dyDescent="0.25">
      <c r="A540" s="313">
        <v>322</v>
      </c>
      <c r="B540" s="425" t="s">
        <v>30</v>
      </c>
      <c r="C540" s="426"/>
      <c r="D540" s="61">
        <v>70000</v>
      </c>
      <c r="E540" s="154">
        <f t="shared" ref="E540:E545" si="133">F540-D540</f>
        <v>6000</v>
      </c>
      <c r="F540" s="61">
        <v>76000</v>
      </c>
      <c r="G540" s="7"/>
    </row>
    <row r="541" spans="1:7" hidden="1" x14ac:dyDescent="0.25">
      <c r="A541" s="313">
        <v>32234</v>
      </c>
      <c r="B541" s="314" t="s">
        <v>159</v>
      </c>
      <c r="C541" s="315">
        <v>23223</v>
      </c>
      <c r="D541" s="61">
        <v>10000</v>
      </c>
      <c r="E541" s="154">
        <f t="shared" si="133"/>
        <v>6000</v>
      </c>
      <c r="F541" s="61">
        <v>16000</v>
      </c>
      <c r="G541" s="7"/>
    </row>
    <row r="542" spans="1:7" hidden="1" x14ac:dyDescent="0.25">
      <c r="A542" s="313">
        <v>32242</v>
      </c>
      <c r="B542" s="314" t="s">
        <v>160</v>
      </c>
      <c r="C542" s="315">
        <v>23224</v>
      </c>
      <c r="D542" s="61">
        <v>30000</v>
      </c>
      <c r="E542" s="154">
        <f t="shared" si="133"/>
        <v>0</v>
      </c>
      <c r="F542" s="61">
        <v>30000</v>
      </c>
      <c r="G542" s="7"/>
    </row>
    <row r="543" spans="1:7" hidden="1" x14ac:dyDescent="0.25">
      <c r="A543" s="313">
        <v>32244</v>
      </c>
      <c r="B543" s="461" t="s">
        <v>162</v>
      </c>
      <c r="C543" s="493"/>
      <c r="D543" s="61">
        <v>30000</v>
      </c>
      <c r="E543" s="154">
        <f t="shared" si="133"/>
        <v>0</v>
      </c>
      <c r="F543" s="61">
        <v>30000</v>
      </c>
      <c r="G543" s="7"/>
    </row>
    <row r="544" spans="1:7" x14ac:dyDescent="0.25">
      <c r="A544" s="313">
        <v>323</v>
      </c>
      <c r="B544" s="425" t="s">
        <v>31</v>
      </c>
      <c r="C544" s="426"/>
      <c r="D544" s="61">
        <f>D545+D546</f>
        <v>45000</v>
      </c>
      <c r="E544" s="154">
        <f t="shared" si="133"/>
        <v>0</v>
      </c>
      <c r="F544" s="61">
        <v>45000</v>
      </c>
      <c r="G544" s="7"/>
    </row>
    <row r="545" spans="1:7" hidden="1" x14ac:dyDescent="0.25">
      <c r="A545" s="51">
        <v>32322</v>
      </c>
      <c r="B545" s="120" t="s">
        <v>161</v>
      </c>
      <c r="C545" s="99">
        <v>23232</v>
      </c>
      <c r="D545" s="154">
        <v>15000</v>
      </c>
      <c r="E545" s="154">
        <f t="shared" si="133"/>
        <v>0</v>
      </c>
      <c r="F545" s="154">
        <v>15000</v>
      </c>
      <c r="G545" s="45"/>
    </row>
    <row r="546" spans="1:7" hidden="1" x14ac:dyDescent="0.25">
      <c r="A546" s="51">
        <v>32342</v>
      </c>
      <c r="B546" s="120" t="s">
        <v>164</v>
      </c>
      <c r="C546" s="99">
        <v>23232</v>
      </c>
      <c r="D546" s="154">
        <v>30000</v>
      </c>
      <c r="E546" s="154">
        <f>F546-D546</f>
        <v>0</v>
      </c>
      <c r="F546" s="154">
        <v>30000</v>
      </c>
      <c r="G546" s="45"/>
    </row>
    <row r="547" spans="1:7" x14ac:dyDescent="0.25">
      <c r="A547" s="51"/>
      <c r="B547" s="120"/>
      <c r="C547" s="99"/>
      <c r="D547" s="154"/>
      <c r="E547" s="312"/>
      <c r="F547" s="154"/>
      <c r="G547" s="45"/>
    </row>
    <row r="548" spans="1:7" s="301" customFormat="1" ht="13.9" customHeight="1" x14ac:dyDescent="0.25">
      <c r="A548" s="108"/>
      <c r="B548" s="427" t="s">
        <v>355</v>
      </c>
      <c r="C548" s="428"/>
      <c r="D548" s="170">
        <f t="shared" ref="D548:D551" si="134">D549</f>
        <v>20000</v>
      </c>
      <c r="E548" s="359">
        <f t="shared" ref="E548:E551" si="135">E549</f>
        <v>-20000</v>
      </c>
      <c r="F548" s="170">
        <f t="shared" ref="F548:F551" si="136">F549</f>
        <v>0</v>
      </c>
      <c r="G548" s="300"/>
    </row>
    <row r="549" spans="1:7" s="301" customFormat="1" ht="13.9" customHeight="1" x14ac:dyDescent="0.25">
      <c r="A549" s="4"/>
      <c r="B549" s="429" t="s">
        <v>188</v>
      </c>
      <c r="C549" s="430"/>
      <c r="D549" s="62">
        <f t="shared" si="134"/>
        <v>20000</v>
      </c>
      <c r="E549" s="64">
        <f t="shared" si="135"/>
        <v>-20000</v>
      </c>
      <c r="F549" s="62">
        <f t="shared" si="136"/>
        <v>0</v>
      </c>
      <c r="G549" s="300"/>
    </row>
    <row r="550" spans="1:7" s="301" customFormat="1" ht="13.9" customHeight="1" x14ac:dyDescent="0.25">
      <c r="A550" s="4"/>
      <c r="B550" s="29" t="s">
        <v>68</v>
      </c>
      <c r="C550" s="30"/>
      <c r="D550" s="62">
        <f t="shared" si="134"/>
        <v>20000</v>
      </c>
      <c r="E550" s="64">
        <f t="shared" si="135"/>
        <v>-20000</v>
      </c>
      <c r="F550" s="62">
        <f t="shared" si="136"/>
        <v>0</v>
      </c>
      <c r="G550" s="300"/>
    </row>
    <row r="551" spans="1:7" s="301" customFormat="1" ht="13.9" customHeight="1" x14ac:dyDescent="0.25">
      <c r="A551" s="4">
        <v>3</v>
      </c>
      <c r="B551" s="417" t="s">
        <v>3</v>
      </c>
      <c r="C551" s="418"/>
      <c r="D551" s="62">
        <f t="shared" si="134"/>
        <v>20000</v>
      </c>
      <c r="E551" s="64">
        <f t="shared" si="135"/>
        <v>-20000</v>
      </c>
      <c r="F551" s="62">
        <f t="shared" si="136"/>
        <v>0</v>
      </c>
      <c r="G551" s="300"/>
    </row>
    <row r="552" spans="1:7" s="301" customFormat="1" ht="13.9" customHeight="1" x14ac:dyDescent="0.25">
      <c r="A552" s="4">
        <v>32</v>
      </c>
      <c r="B552" s="29" t="s">
        <v>59</v>
      </c>
      <c r="C552" s="350"/>
      <c r="D552" s="62">
        <f>D553</f>
        <v>20000</v>
      </c>
      <c r="E552" s="64">
        <f>E553</f>
        <v>-20000</v>
      </c>
      <c r="F552" s="62">
        <f>F553</f>
        <v>0</v>
      </c>
      <c r="G552" s="300"/>
    </row>
    <row r="553" spans="1:7" s="301" customFormat="1" ht="13.9" customHeight="1" x14ac:dyDescent="0.25">
      <c r="A553" s="351">
        <v>323</v>
      </c>
      <c r="B553" s="352" t="s">
        <v>31</v>
      </c>
      <c r="C553" s="30"/>
      <c r="D553" s="61">
        <v>20000</v>
      </c>
      <c r="E553" s="61">
        <f>F553-D553</f>
        <v>-20000</v>
      </c>
      <c r="F553" s="61">
        <v>0</v>
      </c>
      <c r="G553" s="300"/>
    </row>
    <row r="554" spans="1:7" s="301" customFormat="1" ht="13.9" customHeight="1" x14ac:dyDescent="0.25">
      <c r="A554" s="351"/>
      <c r="B554" s="86"/>
      <c r="C554" s="103"/>
      <c r="D554" s="61"/>
      <c r="E554" s="63"/>
      <c r="F554" s="61"/>
      <c r="G554" s="300"/>
    </row>
    <row r="555" spans="1:7" s="301" customFormat="1" ht="13.9" customHeight="1" x14ac:dyDescent="0.25">
      <c r="A555" s="108"/>
      <c r="B555" s="427" t="s">
        <v>356</v>
      </c>
      <c r="C555" s="428"/>
      <c r="D555" s="170">
        <f t="shared" ref="D555:D558" si="137">D556</f>
        <v>6250</v>
      </c>
      <c r="E555" s="359">
        <f t="shared" ref="E555:E558" si="138">E556</f>
        <v>0</v>
      </c>
      <c r="F555" s="170">
        <f t="shared" ref="F555:F558" si="139">F556</f>
        <v>6250</v>
      </c>
      <c r="G555" s="300"/>
    </row>
    <row r="556" spans="1:7" s="301" customFormat="1" ht="13.9" customHeight="1" x14ac:dyDescent="0.25">
      <c r="A556" s="4"/>
      <c r="B556" s="429" t="s">
        <v>188</v>
      </c>
      <c r="C556" s="430"/>
      <c r="D556" s="62">
        <f t="shared" si="137"/>
        <v>6250</v>
      </c>
      <c r="E556" s="64">
        <f t="shared" si="138"/>
        <v>0</v>
      </c>
      <c r="F556" s="62">
        <f t="shared" si="139"/>
        <v>6250</v>
      </c>
      <c r="G556" s="300"/>
    </row>
    <row r="557" spans="1:7" s="301" customFormat="1" ht="13.9" customHeight="1" x14ac:dyDescent="0.25">
      <c r="A557" s="4"/>
      <c r="B557" s="29" t="s">
        <v>68</v>
      </c>
      <c r="C557" s="30"/>
      <c r="D557" s="62">
        <f t="shared" si="137"/>
        <v>6250</v>
      </c>
      <c r="E557" s="64">
        <f t="shared" si="138"/>
        <v>0</v>
      </c>
      <c r="F557" s="62">
        <f t="shared" si="139"/>
        <v>6250</v>
      </c>
      <c r="G557" s="300"/>
    </row>
    <row r="558" spans="1:7" s="301" customFormat="1" ht="13.9" customHeight="1" x14ac:dyDescent="0.25">
      <c r="A558" s="4">
        <v>3</v>
      </c>
      <c r="B558" s="417" t="s">
        <v>3</v>
      </c>
      <c r="C558" s="418"/>
      <c r="D558" s="62">
        <f t="shared" si="137"/>
        <v>6250</v>
      </c>
      <c r="E558" s="64">
        <f t="shared" si="138"/>
        <v>0</v>
      </c>
      <c r="F558" s="62">
        <f t="shared" si="139"/>
        <v>6250</v>
      </c>
      <c r="G558" s="300"/>
    </row>
    <row r="559" spans="1:7" s="301" customFormat="1" ht="13.9" customHeight="1" x14ac:dyDescent="0.25">
      <c r="A559" s="4">
        <v>32</v>
      </c>
      <c r="B559" s="29" t="s">
        <v>59</v>
      </c>
      <c r="C559" s="350"/>
      <c r="D559" s="62">
        <f>D560</f>
        <v>6250</v>
      </c>
      <c r="E559" s="64">
        <f>E560</f>
        <v>0</v>
      </c>
      <c r="F559" s="62">
        <f>F560</f>
        <v>6250</v>
      </c>
      <c r="G559" s="300"/>
    </row>
    <row r="560" spans="1:7" s="301" customFormat="1" ht="13.9" customHeight="1" x14ac:dyDescent="0.25">
      <c r="A560" s="351">
        <v>323</v>
      </c>
      <c r="B560" s="352" t="s">
        <v>31</v>
      </c>
      <c r="C560" s="30"/>
      <c r="D560" s="61">
        <v>6250</v>
      </c>
      <c r="E560" s="61">
        <f>F560-D560</f>
        <v>0</v>
      </c>
      <c r="F560" s="61">
        <v>6250</v>
      </c>
      <c r="G560" s="300"/>
    </row>
    <row r="561" spans="1:96" x14ac:dyDescent="0.25">
      <c r="A561" s="51"/>
      <c r="B561" s="120"/>
      <c r="C561" s="99"/>
      <c r="D561" s="154"/>
      <c r="E561" s="53"/>
      <c r="F561" s="5"/>
      <c r="G561" s="45"/>
    </row>
    <row r="562" spans="1:96" x14ac:dyDescent="0.25">
      <c r="A562" s="108"/>
      <c r="B562" s="427" t="s">
        <v>357</v>
      </c>
      <c r="C562" s="428"/>
      <c r="D562" s="160">
        <f t="shared" ref="D562:F566" si="140">D563</f>
        <v>100000</v>
      </c>
      <c r="E562" s="160">
        <f t="shared" si="140"/>
        <v>0</v>
      </c>
      <c r="F562" s="160">
        <f t="shared" si="140"/>
        <v>100000</v>
      </c>
      <c r="G562" s="45"/>
    </row>
    <row r="563" spans="1:96" x14ac:dyDescent="0.25">
      <c r="A563" s="4"/>
      <c r="B563" s="102" t="s">
        <v>194</v>
      </c>
      <c r="C563" s="30"/>
      <c r="D563" s="153">
        <f t="shared" si="140"/>
        <v>100000</v>
      </c>
      <c r="E563" s="153">
        <f t="shared" si="140"/>
        <v>0</v>
      </c>
      <c r="F563" s="153">
        <f t="shared" si="140"/>
        <v>100000</v>
      </c>
      <c r="G563" s="45"/>
    </row>
    <row r="564" spans="1:96" x14ac:dyDescent="0.25">
      <c r="A564" s="4"/>
      <c r="B564" s="29" t="s">
        <v>68</v>
      </c>
      <c r="C564" s="30"/>
      <c r="D564" s="153">
        <f t="shared" si="140"/>
        <v>100000</v>
      </c>
      <c r="E564" s="153">
        <f t="shared" si="140"/>
        <v>0</v>
      </c>
      <c r="F564" s="153">
        <f t="shared" si="140"/>
        <v>100000</v>
      </c>
      <c r="G564" s="7"/>
    </row>
    <row r="565" spans="1:96" x14ac:dyDescent="0.25">
      <c r="A565" s="4">
        <v>3</v>
      </c>
      <c r="B565" s="417" t="s">
        <v>3</v>
      </c>
      <c r="C565" s="418"/>
      <c r="D565" s="153">
        <f t="shared" si="140"/>
        <v>100000</v>
      </c>
      <c r="E565" s="153">
        <f t="shared" si="140"/>
        <v>0</v>
      </c>
      <c r="F565" s="153">
        <f t="shared" si="140"/>
        <v>100000</v>
      </c>
      <c r="G565" s="7"/>
    </row>
    <row r="566" spans="1:96" x14ac:dyDescent="0.25">
      <c r="A566" s="4">
        <v>32</v>
      </c>
      <c r="B566" s="417" t="s">
        <v>28</v>
      </c>
      <c r="C566" s="423"/>
      <c r="D566" s="153">
        <f t="shared" si="140"/>
        <v>100000</v>
      </c>
      <c r="E566" s="153">
        <f t="shared" si="140"/>
        <v>0</v>
      </c>
      <c r="F566" s="153">
        <f t="shared" si="140"/>
        <v>100000</v>
      </c>
      <c r="G566" s="7"/>
    </row>
    <row r="567" spans="1:96" x14ac:dyDescent="0.25">
      <c r="A567" s="313">
        <v>323</v>
      </c>
      <c r="B567" s="425" t="s">
        <v>31</v>
      </c>
      <c r="C567" s="426"/>
      <c r="D567" s="61">
        <v>100000</v>
      </c>
      <c r="E567" s="61">
        <f>F567-D567</f>
        <v>0</v>
      </c>
      <c r="F567" s="61">
        <v>100000</v>
      </c>
      <c r="G567" s="7"/>
    </row>
    <row r="568" spans="1:96" x14ac:dyDescent="0.25">
      <c r="A568" s="51"/>
      <c r="B568" s="120"/>
      <c r="C568" s="99"/>
      <c r="D568" s="154"/>
      <c r="E568" s="53"/>
      <c r="F568" s="5"/>
      <c r="G568" s="7"/>
    </row>
    <row r="569" spans="1:96" hidden="1" x14ac:dyDescent="0.25">
      <c r="A569" s="36"/>
      <c r="B569" s="86"/>
      <c r="C569" s="103"/>
      <c r="D569" s="154"/>
      <c r="E569" s="48"/>
      <c r="F569" s="56"/>
      <c r="G569" s="7"/>
    </row>
    <row r="570" spans="1:96" x14ac:dyDescent="0.25">
      <c r="A570" s="108"/>
      <c r="B570" s="427" t="s">
        <v>358</v>
      </c>
      <c r="C570" s="428"/>
      <c r="D570" s="160">
        <f t="shared" ref="D570:F574" si="141">D571</f>
        <v>10000</v>
      </c>
      <c r="E570" s="160">
        <f t="shared" si="141"/>
        <v>-10000</v>
      </c>
      <c r="F570" s="160">
        <f t="shared" si="141"/>
        <v>0</v>
      </c>
      <c r="G570" s="7"/>
    </row>
    <row r="571" spans="1:96" s="13" customFormat="1" x14ac:dyDescent="0.25">
      <c r="A571" s="4"/>
      <c r="B571" s="102" t="s">
        <v>194</v>
      </c>
      <c r="C571" s="30"/>
      <c r="D571" s="153">
        <f t="shared" si="141"/>
        <v>10000</v>
      </c>
      <c r="E571" s="153">
        <f t="shared" si="141"/>
        <v>-10000</v>
      </c>
      <c r="F571" s="153">
        <f t="shared" si="141"/>
        <v>0</v>
      </c>
      <c r="G571" s="42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</row>
    <row r="572" spans="1:96" x14ac:dyDescent="0.25">
      <c r="A572" s="4"/>
      <c r="B572" s="29" t="s">
        <v>68</v>
      </c>
      <c r="C572" s="30"/>
      <c r="D572" s="153">
        <f t="shared" si="141"/>
        <v>10000</v>
      </c>
      <c r="E572" s="153">
        <f t="shared" si="141"/>
        <v>-10000</v>
      </c>
      <c r="F572" s="153">
        <f t="shared" si="141"/>
        <v>0</v>
      </c>
      <c r="G572" s="45"/>
    </row>
    <row r="573" spans="1:96" x14ac:dyDescent="0.25">
      <c r="A573" s="4">
        <v>3</v>
      </c>
      <c r="B573" s="417" t="s">
        <v>3</v>
      </c>
      <c r="C573" s="418"/>
      <c r="D573" s="153">
        <f t="shared" si="141"/>
        <v>10000</v>
      </c>
      <c r="E573" s="153">
        <f t="shared" si="141"/>
        <v>-10000</v>
      </c>
      <c r="F573" s="153">
        <f t="shared" si="141"/>
        <v>0</v>
      </c>
      <c r="G573" s="45"/>
    </row>
    <row r="574" spans="1:96" x14ac:dyDescent="0.25">
      <c r="A574" s="4">
        <v>32</v>
      </c>
      <c r="B574" s="417" t="s">
        <v>28</v>
      </c>
      <c r="C574" s="423"/>
      <c r="D574" s="153">
        <f t="shared" si="141"/>
        <v>10000</v>
      </c>
      <c r="E574" s="153">
        <f t="shared" si="141"/>
        <v>-10000</v>
      </c>
      <c r="F574" s="153">
        <f t="shared" si="141"/>
        <v>0</v>
      </c>
      <c r="G574" s="7"/>
    </row>
    <row r="575" spans="1:96" x14ac:dyDescent="0.25">
      <c r="A575" s="313">
        <v>323</v>
      </c>
      <c r="B575" s="425" t="s">
        <v>31</v>
      </c>
      <c r="C575" s="426"/>
      <c r="D575" s="61">
        <v>10000</v>
      </c>
      <c r="E575" s="61">
        <f>F575-D575</f>
        <v>-10000</v>
      </c>
      <c r="F575" s="61">
        <v>0</v>
      </c>
      <c r="G575" s="7"/>
    </row>
    <row r="576" spans="1:96" x14ac:dyDescent="0.25">
      <c r="A576" s="51"/>
      <c r="B576" s="177"/>
      <c r="C576" s="51"/>
      <c r="D576" s="154"/>
      <c r="E576" s="154"/>
      <c r="F576" s="154"/>
      <c r="G576" s="7"/>
    </row>
    <row r="577" spans="1:96" hidden="1" x14ac:dyDescent="0.25"/>
    <row r="578" spans="1:96" x14ac:dyDescent="0.25">
      <c r="A578" s="194"/>
      <c r="B578" s="195" t="s">
        <v>335</v>
      </c>
      <c r="C578" s="196"/>
      <c r="D578" s="160">
        <f>D579</f>
        <v>41000</v>
      </c>
      <c r="E578" s="160">
        <f t="shared" ref="E578:F578" si="142">E579</f>
        <v>0</v>
      </c>
      <c r="F578" s="160">
        <f t="shared" si="142"/>
        <v>41000</v>
      </c>
      <c r="G578" s="7"/>
    </row>
    <row r="579" spans="1:96" x14ac:dyDescent="0.25">
      <c r="A579" s="129"/>
      <c r="B579" s="130" t="s">
        <v>201</v>
      </c>
      <c r="C579" s="131"/>
      <c r="D579" s="153">
        <f>D580+D584</f>
        <v>41000</v>
      </c>
      <c r="E579" s="153">
        <f t="shared" ref="E579:F579" si="143">E580+E584</f>
        <v>0</v>
      </c>
      <c r="F579" s="153">
        <f t="shared" si="143"/>
        <v>41000</v>
      </c>
      <c r="G579" s="7"/>
    </row>
    <row r="580" spans="1:96" x14ac:dyDescent="0.25">
      <c r="A580" s="4"/>
      <c r="B580" s="29" t="s">
        <v>68</v>
      </c>
      <c r="C580" s="30"/>
      <c r="D580" s="153">
        <f t="shared" ref="D580:F582" si="144">D581</f>
        <v>33000</v>
      </c>
      <c r="E580" s="153">
        <f t="shared" si="144"/>
        <v>0</v>
      </c>
      <c r="F580" s="153">
        <f t="shared" si="144"/>
        <v>33000</v>
      </c>
      <c r="G580" s="7"/>
    </row>
    <row r="581" spans="1:96" x14ac:dyDescent="0.25">
      <c r="A581" s="4">
        <v>3</v>
      </c>
      <c r="B581" s="417" t="s">
        <v>3</v>
      </c>
      <c r="C581" s="423"/>
      <c r="D581" s="153">
        <f t="shared" si="144"/>
        <v>33000</v>
      </c>
      <c r="E581" s="153">
        <f t="shared" si="144"/>
        <v>0</v>
      </c>
      <c r="F581" s="153">
        <f t="shared" si="144"/>
        <v>33000</v>
      </c>
      <c r="G581" s="7"/>
    </row>
    <row r="582" spans="1:96" x14ac:dyDescent="0.25">
      <c r="A582" s="4">
        <v>32</v>
      </c>
      <c r="B582" s="29" t="s">
        <v>28</v>
      </c>
      <c r="C582" s="30"/>
      <c r="D582" s="153">
        <f>D583</f>
        <v>33000</v>
      </c>
      <c r="E582" s="153">
        <f t="shared" si="144"/>
        <v>0</v>
      </c>
      <c r="F582" s="153">
        <f t="shared" si="144"/>
        <v>33000</v>
      </c>
      <c r="G582" s="7"/>
    </row>
    <row r="583" spans="1:96" x14ac:dyDescent="0.25">
      <c r="A583" s="36">
        <v>323</v>
      </c>
      <c r="B583" s="88" t="s">
        <v>112</v>
      </c>
      <c r="C583" s="77"/>
      <c r="D583" s="154">
        <v>33000</v>
      </c>
      <c r="E583" s="154">
        <f>F583-D583</f>
        <v>0</v>
      </c>
      <c r="F583" s="312">
        <v>33000</v>
      </c>
      <c r="G583" s="7"/>
    </row>
    <row r="584" spans="1:96" x14ac:dyDescent="0.25">
      <c r="A584" s="4"/>
      <c r="B584" s="29" t="s">
        <v>66</v>
      </c>
      <c r="C584" s="173"/>
      <c r="D584" s="153">
        <f t="shared" ref="D584:F586" si="145">D585</f>
        <v>8000</v>
      </c>
      <c r="E584" s="153">
        <f t="shared" si="145"/>
        <v>0</v>
      </c>
      <c r="F584" s="153">
        <f t="shared" si="145"/>
        <v>8000</v>
      </c>
      <c r="G584" s="7"/>
    </row>
    <row r="585" spans="1:96" x14ac:dyDescent="0.25">
      <c r="A585" s="4">
        <v>3</v>
      </c>
      <c r="B585" s="417" t="s">
        <v>3</v>
      </c>
      <c r="C585" s="423"/>
      <c r="D585" s="153">
        <f t="shared" si="145"/>
        <v>8000</v>
      </c>
      <c r="E585" s="153">
        <f t="shared" si="145"/>
        <v>0</v>
      </c>
      <c r="F585" s="153">
        <f t="shared" si="145"/>
        <v>8000</v>
      </c>
      <c r="G585" s="7"/>
    </row>
    <row r="586" spans="1:96" x14ac:dyDescent="0.25">
      <c r="A586" s="4">
        <v>32</v>
      </c>
      <c r="B586" s="29" t="s">
        <v>28</v>
      </c>
      <c r="C586" s="30"/>
      <c r="D586" s="153">
        <f>D587</f>
        <v>8000</v>
      </c>
      <c r="E586" s="153">
        <f t="shared" si="145"/>
        <v>0</v>
      </c>
      <c r="F586" s="153">
        <f t="shared" si="145"/>
        <v>8000</v>
      </c>
      <c r="G586" s="7"/>
    </row>
    <row r="587" spans="1:96" s="13" customFormat="1" x14ac:dyDescent="0.25">
      <c r="A587" s="36">
        <v>323</v>
      </c>
      <c r="B587" s="88" t="s">
        <v>112</v>
      </c>
      <c r="C587" s="77"/>
      <c r="D587" s="154">
        <v>8000</v>
      </c>
      <c r="E587" s="154">
        <f>F587-D587</f>
        <v>0</v>
      </c>
      <c r="F587" s="154">
        <v>8000</v>
      </c>
      <c r="G587" s="42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</row>
    <row r="588" spans="1:96" s="17" customFormat="1" x14ac:dyDescent="0.25">
      <c r="A588" s="129"/>
      <c r="B588" s="130"/>
      <c r="C588" s="131"/>
      <c r="D588" s="153"/>
      <c r="E588" s="64"/>
      <c r="F588" s="62"/>
      <c r="G588" s="135"/>
    </row>
    <row r="589" spans="1:96" s="17" customFormat="1" x14ac:dyDescent="0.25">
      <c r="A589" s="194"/>
      <c r="B589" s="195" t="s">
        <v>336</v>
      </c>
      <c r="C589" s="196"/>
      <c r="D589" s="160">
        <f t="shared" ref="D589:F593" si="146">D590</f>
        <v>80000</v>
      </c>
      <c r="E589" s="160">
        <f t="shared" si="146"/>
        <v>20000</v>
      </c>
      <c r="F589" s="160">
        <f t="shared" si="146"/>
        <v>100000</v>
      </c>
      <c r="G589" s="135"/>
    </row>
    <row r="590" spans="1:96" x14ac:dyDescent="0.25">
      <c r="A590" s="129"/>
      <c r="B590" s="130" t="s">
        <v>201</v>
      </c>
      <c r="C590" s="131"/>
      <c r="D590" s="153">
        <f t="shared" si="146"/>
        <v>80000</v>
      </c>
      <c r="E590" s="153">
        <f t="shared" si="146"/>
        <v>20000</v>
      </c>
      <c r="F590" s="153">
        <f t="shared" si="146"/>
        <v>100000</v>
      </c>
      <c r="G590" s="7"/>
    </row>
    <row r="591" spans="1:96" x14ac:dyDescent="0.25">
      <c r="A591" s="4"/>
      <c r="B591" s="29" t="s">
        <v>68</v>
      </c>
      <c r="C591" s="30"/>
      <c r="D591" s="153">
        <f t="shared" si="146"/>
        <v>80000</v>
      </c>
      <c r="E591" s="153">
        <f t="shared" si="146"/>
        <v>20000</v>
      </c>
      <c r="F591" s="153">
        <f t="shared" si="146"/>
        <v>100000</v>
      </c>
      <c r="G591" s="7"/>
    </row>
    <row r="592" spans="1:96" x14ac:dyDescent="0.25">
      <c r="A592" s="4">
        <v>3</v>
      </c>
      <c r="B592" s="29" t="s">
        <v>3</v>
      </c>
      <c r="C592" s="92"/>
      <c r="D592" s="153">
        <f t="shared" si="146"/>
        <v>80000</v>
      </c>
      <c r="E592" s="153">
        <f t="shared" si="146"/>
        <v>20000</v>
      </c>
      <c r="F592" s="153">
        <f t="shared" si="146"/>
        <v>100000</v>
      </c>
      <c r="G592" s="7"/>
    </row>
    <row r="593" spans="1:7" x14ac:dyDescent="0.25">
      <c r="A593" s="4">
        <v>32</v>
      </c>
      <c r="B593" s="29" t="s">
        <v>28</v>
      </c>
      <c r="C593" s="30"/>
      <c r="D593" s="153">
        <f>D594</f>
        <v>80000</v>
      </c>
      <c r="E593" s="153">
        <f t="shared" si="146"/>
        <v>20000</v>
      </c>
      <c r="F593" s="153">
        <f t="shared" si="146"/>
        <v>100000</v>
      </c>
      <c r="G593" s="44"/>
    </row>
    <row r="594" spans="1:7" x14ac:dyDescent="0.25">
      <c r="A594" s="36">
        <v>323</v>
      </c>
      <c r="B594" s="88" t="s">
        <v>113</v>
      </c>
      <c r="C594" s="77"/>
      <c r="D594" s="154">
        <v>80000</v>
      </c>
      <c r="E594" s="154">
        <f>F594-D594</f>
        <v>20000</v>
      </c>
      <c r="F594" s="154">
        <v>100000</v>
      </c>
      <c r="G594" s="7"/>
    </row>
    <row r="595" spans="1:7" x14ac:dyDescent="0.25">
      <c r="A595" s="129"/>
      <c r="B595" s="130"/>
      <c r="C595" s="131"/>
      <c r="D595" s="153"/>
      <c r="E595" s="64"/>
      <c r="F595" s="62"/>
      <c r="G595" s="7"/>
    </row>
    <row r="596" spans="1:7" x14ac:dyDescent="0.25">
      <c r="A596" s="108"/>
      <c r="B596" s="236" t="s">
        <v>368</v>
      </c>
      <c r="C596" s="237"/>
      <c r="D596" s="160">
        <f t="shared" ref="D596:F600" si="147">D597</f>
        <v>10000</v>
      </c>
      <c r="E596" s="160">
        <f t="shared" si="147"/>
        <v>0</v>
      </c>
      <c r="F596" s="160">
        <f t="shared" si="147"/>
        <v>10000</v>
      </c>
      <c r="G596" s="7"/>
    </row>
    <row r="597" spans="1:7" x14ac:dyDescent="0.25">
      <c r="A597" s="4"/>
      <c r="B597" s="29" t="s">
        <v>203</v>
      </c>
      <c r="C597" s="30"/>
      <c r="D597" s="153">
        <f t="shared" si="147"/>
        <v>10000</v>
      </c>
      <c r="E597" s="153">
        <f t="shared" si="147"/>
        <v>0</v>
      </c>
      <c r="F597" s="153">
        <f t="shared" si="147"/>
        <v>10000</v>
      </c>
      <c r="G597" s="44"/>
    </row>
    <row r="598" spans="1:7" x14ac:dyDescent="0.25">
      <c r="A598" s="4"/>
      <c r="B598" s="29" t="s">
        <v>68</v>
      </c>
      <c r="C598" s="92"/>
      <c r="D598" s="153">
        <f t="shared" si="147"/>
        <v>10000</v>
      </c>
      <c r="E598" s="153">
        <f t="shared" si="147"/>
        <v>0</v>
      </c>
      <c r="F598" s="153">
        <f t="shared" si="147"/>
        <v>10000</v>
      </c>
      <c r="G598" s="7"/>
    </row>
    <row r="599" spans="1:7" s="17" customFormat="1" x14ac:dyDescent="0.25">
      <c r="A599" s="4">
        <v>3</v>
      </c>
      <c r="B599" s="29" t="s">
        <v>3</v>
      </c>
      <c r="C599" s="30"/>
      <c r="D599" s="153">
        <f t="shared" si="147"/>
        <v>10000</v>
      </c>
      <c r="E599" s="153">
        <f t="shared" si="147"/>
        <v>0</v>
      </c>
      <c r="F599" s="153">
        <f t="shared" si="147"/>
        <v>10000</v>
      </c>
      <c r="G599" s="135"/>
    </row>
    <row r="600" spans="1:7" s="17" customFormat="1" x14ac:dyDescent="0.25">
      <c r="A600" s="4">
        <v>37</v>
      </c>
      <c r="B600" s="29" t="s">
        <v>37</v>
      </c>
      <c r="C600" s="30"/>
      <c r="D600" s="153">
        <f>D601</f>
        <v>10000</v>
      </c>
      <c r="E600" s="153">
        <f t="shared" si="147"/>
        <v>0</v>
      </c>
      <c r="F600" s="153">
        <f t="shared" si="147"/>
        <v>10000</v>
      </c>
      <c r="G600" s="135"/>
    </row>
    <row r="601" spans="1:7" x14ac:dyDescent="0.25">
      <c r="A601" s="51">
        <v>372</v>
      </c>
      <c r="B601" s="235" t="s">
        <v>46</v>
      </c>
      <c r="C601" s="99"/>
      <c r="D601" s="154">
        <v>10000</v>
      </c>
      <c r="E601" s="154">
        <f>F601-D601</f>
        <v>0</v>
      </c>
      <c r="F601" s="154">
        <v>10000</v>
      </c>
      <c r="G601" s="7"/>
    </row>
    <row r="602" spans="1:7" x14ac:dyDescent="0.25">
      <c r="A602" s="51"/>
      <c r="B602" s="235"/>
      <c r="C602" s="99"/>
      <c r="D602" s="154"/>
      <c r="E602" s="53"/>
      <c r="F602" s="5"/>
      <c r="G602" s="7"/>
    </row>
    <row r="603" spans="1:7" x14ac:dyDescent="0.25">
      <c r="A603" s="108"/>
      <c r="B603" s="236" t="s">
        <v>337</v>
      </c>
      <c r="C603" s="237"/>
      <c r="D603" s="170">
        <f t="shared" ref="D603:F607" si="148">D604</f>
        <v>22000</v>
      </c>
      <c r="E603" s="170">
        <f t="shared" si="148"/>
        <v>-22000</v>
      </c>
      <c r="F603" s="170">
        <f t="shared" si="148"/>
        <v>0</v>
      </c>
      <c r="G603" s="7"/>
    </row>
    <row r="604" spans="1:7" x14ac:dyDescent="0.25">
      <c r="A604" s="4"/>
      <c r="B604" s="13" t="s">
        <v>295</v>
      </c>
      <c r="C604" s="30"/>
      <c r="D604" s="62">
        <f t="shared" si="148"/>
        <v>22000</v>
      </c>
      <c r="E604" s="62">
        <f t="shared" si="148"/>
        <v>-22000</v>
      </c>
      <c r="F604" s="62">
        <f t="shared" si="148"/>
        <v>0</v>
      </c>
      <c r="G604" s="7"/>
    </row>
    <row r="605" spans="1:7" x14ac:dyDescent="0.25">
      <c r="A605" s="4"/>
      <c r="B605" s="29" t="s">
        <v>68</v>
      </c>
      <c r="C605" s="30"/>
      <c r="D605" s="62">
        <f t="shared" si="148"/>
        <v>22000</v>
      </c>
      <c r="E605" s="62">
        <f t="shared" si="148"/>
        <v>-22000</v>
      </c>
      <c r="F605" s="62">
        <f t="shared" si="148"/>
        <v>0</v>
      </c>
      <c r="G605" s="7"/>
    </row>
    <row r="606" spans="1:7" x14ac:dyDescent="0.25">
      <c r="A606" s="4">
        <v>4</v>
      </c>
      <c r="B606" s="279" t="s">
        <v>4</v>
      </c>
      <c r="C606" s="30"/>
      <c r="D606" s="62">
        <f t="shared" si="148"/>
        <v>22000</v>
      </c>
      <c r="E606" s="62">
        <f t="shared" si="148"/>
        <v>-22000</v>
      </c>
      <c r="F606" s="62">
        <f t="shared" si="148"/>
        <v>0</v>
      </c>
      <c r="G606" s="7"/>
    </row>
    <row r="607" spans="1:7" x14ac:dyDescent="0.25">
      <c r="A607" s="4">
        <v>42</v>
      </c>
      <c r="B607" s="280" t="s">
        <v>45</v>
      </c>
      <c r="C607" s="30"/>
      <c r="D607" s="62">
        <f>D608</f>
        <v>22000</v>
      </c>
      <c r="E607" s="62">
        <f t="shared" si="148"/>
        <v>-22000</v>
      </c>
      <c r="F607" s="62">
        <f t="shared" si="148"/>
        <v>0</v>
      </c>
      <c r="G607" s="7"/>
    </row>
    <row r="608" spans="1:7" x14ac:dyDescent="0.25">
      <c r="A608" s="4">
        <v>421</v>
      </c>
      <c r="B608" s="280" t="s">
        <v>39</v>
      </c>
      <c r="C608" s="30"/>
      <c r="D608" s="62">
        <v>22000</v>
      </c>
      <c r="E608" s="62">
        <v>-22000</v>
      </c>
      <c r="F608" s="62">
        <f>F609</f>
        <v>0</v>
      </c>
      <c r="G608" s="7"/>
    </row>
    <row r="609" spans="1:7" x14ac:dyDescent="0.25">
      <c r="A609" s="278">
        <v>421</v>
      </c>
      <c r="B609" s="282" t="s">
        <v>116</v>
      </c>
      <c r="C609" s="30"/>
      <c r="D609" s="61">
        <v>22000</v>
      </c>
      <c r="E609" s="61">
        <f>F609-D609</f>
        <v>-22000</v>
      </c>
      <c r="F609" s="61">
        <v>0</v>
      </c>
      <c r="G609" s="7"/>
    </row>
    <row r="610" spans="1:7" x14ac:dyDescent="0.25">
      <c r="A610" s="278"/>
      <c r="B610" s="281"/>
      <c r="C610" s="30"/>
      <c r="D610" s="61"/>
      <c r="E610" s="53"/>
      <c r="F610" s="5"/>
      <c r="G610" s="7"/>
    </row>
    <row r="611" spans="1:7" x14ac:dyDescent="0.25">
      <c r="A611" s="108"/>
      <c r="B611" s="484" t="s">
        <v>381</v>
      </c>
      <c r="C611" s="485"/>
      <c r="D611" s="109">
        <f>D612</f>
        <v>180000</v>
      </c>
      <c r="E611" s="109">
        <f>E612</f>
        <v>0</v>
      </c>
      <c r="F611" s="109">
        <f>F612</f>
        <v>180000</v>
      </c>
      <c r="G611" s="7"/>
    </row>
    <row r="612" spans="1:7" x14ac:dyDescent="0.25">
      <c r="A612" s="274"/>
      <c r="B612" s="13" t="s">
        <v>295</v>
      </c>
      <c r="C612" s="285"/>
      <c r="D612" s="294">
        <f>D613+D618</f>
        <v>180000</v>
      </c>
      <c r="E612" s="294">
        <f>E613+E618</f>
        <v>0</v>
      </c>
      <c r="F612" s="294">
        <f>F613+F618</f>
        <v>180000</v>
      </c>
      <c r="G612" s="7"/>
    </row>
    <row r="613" spans="1:7" x14ac:dyDescent="0.25">
      <c r="A613" s="274"/>
      <c r="B613" s="29" t="s">
        <v>68</v>
      </c>
      <c r="C613" s="285"/>
      <c r="D613" s="5">
        <f t="shared" ref="D613:F615" si="149">D614</f>
        <v>89000</v>
      </c>
      <c r="E613" s="5">
        <f t="shared" si="149"/>
        <v>0</v>
      </c>
      <c r="F613" s="5">
        <f t="shared" si="149"/>
        <v>89000</v>
      </c>
      <c r="G613" s="7"/>
    </row>
    <row r="614" spans="1:7" x14ac:dyDescent="0.25">
      <c r="A614" s="4">
        <v>4</v>
      </c>
      <c r="B614" s="446" t="s">
        <v>4</v>
      </c>
      <c r="C614" s="447"/>
      <c r="D614" s="5">
        <f t="shared" si="149"/>
        <v>89000</v>
      </c>
      <c r="E614" s="5">
        <f t="shared" si="149"/>
        <v>0</v>
      </c>
      <c r="F614" s="5">
        <f t="shared" si="149"/>
        <v>89000</v>
      </c>
      <c r="G614" s="7"/>
    </row>
    <row r="615" spans="1:7" x14ac:dyDescent="0.25">
      <c r="A615" s="4">
        <v>42</v>
      </c>
      <c r="B615" s="446" t="s">
        <v>45</v>
      </c>
      <c r="C615" s="447"/>
      <c r="D615" s="5">
        <f t="shared" si="149"/>
        <v>89000</v>
      </c>
      <c r="E615" s="5">
        <f t="shared" si="149"/>
        <v>0</v>
      </c>
      <c r="F615" s="5">
        <f t="shared" si="149"/>
        <v>89000</v>
      </c>
      <c r="G615" s="7"/>
    </row>
    <row r="616" spans="1:7" x14ac:dyDescent="0.25">
      <c r="A616" s="313">
        <v>422</v>
      </c>
      <c r="B616" s="488" t="s">
        <v>296</v>
      </c>
      <c r="C616" s="489"/>
      <c r="D616" s="316">
        <v>89000</v>
      </c>
      <c r="E616" s="316">
        <f>F616-D616</f>
        <v>0</v>
      </c>
      <c r="F616" s="316">
        <v>89000</v>
      </c>
      <c r="G616" s="7"/>
    </row>
    <row r="617" spans="1:7" hidden="1" x14ac:dyDescent="0.25">
      <c r="A617" s="278"/>
      <c r="B617" s="286"/>
      <c r="C617" s="287"/>
      <c r="D617" s="295"/>
      <c r="E617" s="295"/>
      <c r="F617" s="295"/>
      <c r="G617" s="7"/>
    </row>
    <row r="618" spans="1:7" x14ac:dyDescent="0.25">
      <c r="A618" s="274"/>
      <c r="B618" s="29" t="s">
        <v>66</v>
      </c>
      <c r="C618" s="285"/>
      <c r="D618" s="62">
        <f t="shared" ref="D618:F620" si="150">D619</f>
        <v>91000</v>
      </c>
      <c r="E618" s="62">
        <f t="shared" si="150"/>
        <v>0</v>
      </c>
      <c r="F618" s="62">
        <f t="shared" si="150"/>
        <v>91000</v>
      </c>
      <c r="G618" s="7"/>
    </row>
    <row r="619" spans="1:7" x14ac:dyDescent="0.25">
      <c r="A619" s="4">
        <v>4</v>
      </c>
      <c r="B619" s="446" t="s">
        <v>4</v>
      </c>
      <c r="C619" s="447"/>
      <c r="D619" s="62">
        <f t="shared" si="150"/>
        <v>91000</v>
      </c>
      <c r="E619" s="62">
        <f t="shared" si="150"/>
        <v>0</v>
      </c>
      <c r="F619" s="62">
        <f t="shared" si="150"/>
        <v>91000</v>
      </c>
      <c r="G619" s="7"/>
    </row>
    <row r="620" spans="1:7" x14ac:dyDescent="0.25">
      <c r="A620" s="4">
        <v>42</v>
      </c>
      <c r="B620" s="446" t="s">
        <v>45</v>
      </c>
      <c r="C620" s="447"/>
      <c r="D620" s="62">
        <f t="shared" si="150"/>
        <v>91000</v>
      </c>
      <c r="E620" s="62">
        <f t="shared" si="150"/>
        <v>0</v>
      </c>
      <c r="F620" s="62">
        <f t="shared" si="150"/>
        <v>91000</v>
      </c>
      <c r="G620" s="7"/>
    </row>
    <row r="621" spans="1:7" x14ac:dyDescent="0.25">
      <c r="A621" s="313">
        <v>422</v>
      </c>
      <c r="B621" s="488" t="s">
        <v>296</v>
      </c>
      <c r="C621" s="489"/>
      <c r="D621" s="61">
        <v>91000</v>
      </c>
      <c r="E621" s="61">
        <f>F621-D621</f>
        <v>0</v>
      </c>
      <c r="F621" s="61">
        <v>91000</v>
      </c>
      <c r="G621" s="7"/>
    </row>
    <row r="622" spans="1:7" x14ac:dyDescent="0.25">
      <c r="A622" s="278"/>
      <c r="B622" s="286"/>
      <c r="C622" s="287"/>
      <c r="D622" s="61"/>
      <c r="E622" s="61"/>
      <c r="F622" s="61"/>
      <c r="G622" s="7"/>
    </row>
    <row r="623" spans="1:7" x14ac:dyDescent="0.25">
      <c r="A623" s="278"/>
      <c r="B623" s="286"/>
      <c r="C623" s="287"/>
      <c r="D623" s="61"/>
      <c r="E623" s="53"/>
      <c r="F623" s="5"/>
      <c r="G623" s="7"/>
    </row>
    <row r="624" spans="1:7" ht="14.45" customHeight="1" x14ac:dyDescent="0.25">
      <c r="A624" s="108"/>
      <c r="B624" s="484" t="s">
        <v>382</v>
      </c>
      <c r="C624" s="485"/>
      <c r="D624" s="170">
        <f>D625</f>
        <v>0</v>
      </c>
      <c r="E624" s="170">
        <f>E625</f>
        <v>0</v>
      </c>
      <c r="F624" s="170">
        <f>F625</f>
        <v>0</v>
      </c>
      <c r="G624" s="7"/>
    </row>
    <row r="625" spans="1:7" x14ac:dyDescent="0.25">
      <c r="A625" s="274"/>
      <c r="B625" s="13" t="s">
        <v>295</v>
      </c>
      <c r="C625" s="285"/>
      <c r="D625" s="62">
        <f>D626+D631</f>
        <v>0</v>
      </c>
      <c r="E625" s="62">
        <f>E626+E631</f>
        <v>0</v>
      </c>
      <c r="F625" s="62">
        <f>F626+F631</f>
        <v>0</v>
      </c>
      <c r="G625" s="7"/>
    </row>
    <row r="626" spans="1:7" x14ac:dyDescent="0.25">
      <c r="A626" s="274"/>
      <c r="B626" s="29" t="s">
        <v>68</v>
      </c>
      <c r="C626" s="285"/>
      <c r="D626" s="62">
        <f t="shared" ref="D626:F628" si="151">D627</f>
        <v>0</v>
      </c>
      <c r="E626" s="62">
        <f t="shared" si="151"/>
        <v>0</v>
      </c>
      <c r="F626" s="62">
        <f t="shared" si="151"/>
        <v>0</v>
      </c>
      <c r="G626" s="7"/>
    </row>
    <row r="627" spans="1:7" x14ac:dyDescent="0.25">
      <c r="A627" s="4">
        <v>4</v>
      </c>
      <c r="B627" s="446" t="s">
        <v>4</v>
      </c>
      <c r="C627" s="447"/>
      <c r="D627" s="62">
        <f t="shared" si="151"/>
        <v>0</v>
      </c>
      <c r="E627" s="62">
        <f t="shared" si="151"/>
        <v>0</v>
      </c>
      <c r="F627" s="62">
        <f t="shared" si="151"/>
        <v>0</v>
      </c>
      <c r="G627" s="7"/>
    </row>
    <row r="628" spans="1:7" x14ac:dyDescent="0.25">
      <c r="A628" s="4">
        <v>42</v>
      </c>
      <c r="B628" s="446" t="s">
        <v>45</v>
      </c>
      <c r="C628" s="447"/>
      <c r="D628" s="62">
        <f t="shared" si="151"/>
        <v>0</v>
      </c>
      <c r="E628" s="62">
        <f t="shared" si="151"/>
        <v>0</v>
      </c>
      <c r="F628" s="62">
        <f t="shared" si="151"/>
        <v>0</v>
      </c>
      <c r="G628" s="7"/>
    </row>
    <row r="629" spans="1:7" x14ac:dyDescent="0.25">
      <c r="A629" s="361">
        <v>422</v>
      </c>
      <c r="B629" s="494" t="s">
        <v>296</v>
      </c>
      <c r="C629" s="495"/>
      <c r="D629" s="61">
        <f>D630</f>
        <v>0</v>
      </c>
      <c r="E629" s="61">
        <f>E630</f>
        <v>0</v>
      </c>
      <c r="F629" s="61">
        <f>F630</f>
        <v>0</v>
      </c>
      <c r="G629" s="7"/>
    </row>
    <row r="630" spans="1:7" x14ac:dyDescent="0.25">
      <c r="A630" s="278"/>
      <c r="B630" s="286"/>
      <c r="C630" s="287"/>
      <c r="D630" s="61"/>
      <c r="E630" s="61"/>
      <c r="F630" s="61"/>
      <c r="G630" s="7"/>
    </row>
    <row r="631" spans="1:7" x14ac:dyDescent="0.25">
      <c r="A631" s="274"/>
      <c r="B631" s="29" t="s">
        <v>66</v>
      </c>
      <c r="C631" s="285"/>
      <c r="D631" s="62">
        <f t="shared" ref="D631:F634" si="152">D632</f>
        <v>0</v>
      </c>
      <c r="E631" s="62">
        <f t="shared" si="152"/>
        <v>0</v>
      </c>
      <c r="F631" s="62">
        <f t="shared" si="152"/>
        <v>0</v>
      </c>
      <c r="G631" s="7"/>
    </row>
    <row r="632" spans="1:7" x14ac:dyDescent="0.25">
      <c r="A632" s="4">
        <v>4</v>
      </c>
      <c r="B632" s="446" t="s">
        <v>4</v>
      </c>
      <c r="C632" s="447"/>
      <c r="D632" s="62">
        <f t="shared" si="152"/>
        <v>0</v>
      </c>
      <c r="E632" s="62">
        <f t="shared" si="152"/>
        <v>0</v>
      </c>
      <c r="F632" s="62">
        <f t="shared" si="152"/>
        <v>0</v>
      </c>
      <c r="G632" s="7"/>
    </row>
    <row r="633" spans="1:7" x14ac:dyDescent="0.25">
      <c r="A633" s="4">
        <v>42</v>
      </c>
      <c r="B633" s="446" t="s">
        <v>45</v>
      </c>
      <c r="C633" s="447"/>
      <c r="D633" s="62">
        <f t="shared" si="152"/>
        <v>0</v>
      </c>
      <c r="E633" s="62">
        <f t="shared" si="152"/>
        <v>0</v>
      </c>
      <c r="F633" s="62">
        <f t="shared" si="152"/>
        <v>0</v>
      </c>
      <c r="G633" s="7"/>
    </row>
    <row r="634" spans="1:7" x14ac:dyDescent="0.25">
      <c r="A634" s="361">
        <v>422</v>
      </c>
      <c r="B634" s="494" t="s">
        <v>296</v>
      </c>
      <c r="C634" s="495"/>
      <c r="D634" s="61">
        <f>D635</f>
        <v>0</v>
      </c>
      <c r="E634" s="61">
        <f t="shared" si="152"/>
        <v>0</v>
      </c>
      <c r="F634" s="61">
        <f t="shared" si="152"/>
        <v>0</v>
      </c>
      <c r="G634" s="7"/>
    </row>
    <row r="635" spans="1:7" x14ac:dyDescent="0.25">
      <c r="A635" s="278"/>
      <c r="B635" s="286"/>
      <c r="C635" s="287"/>
      <c r="D635" s="154"/>
      <c r="E635" s="154"/>
      <c r="F635" s="154"/>
      <c r="G635" s="7"/>
    </row>
    <row r="636" spans="1:7" x14ac:dyDescent="0.25">
      <c r="A636" s="245"/>
      <c r="B636" s="283"/>
      <c r="C636" s="284"/>
      <c r="D636" s="154"/>
      <c r="E636" s="53"/>
      <c r="F636" s="5"/>
      <c r="G636" s="7"/>
    </row>
    <row r="637" spans="1:7" x14ac:dyDescent="0.25">
      <c r="A637" s="231"/>
      <c r="B637" s="232" t="s">
        <v>223</v>
      </c>
      <c r="C637" s="233"/>
      <c r="D637" s="234">
        <f>D638+D653</f>
        <v>1245000</v>
      </c>
      <c r="E637" s="234">
        <f t="shared" ref="E637:F637" si="153">E638+E653</f>
        <v>-50000</v>
      </c>
      <c r="F637" s="234">
        <f t="shared" si="153"/>
        <v>1195000</v>
      </c>
      <c r="G637" s="7"/>
    </row>
    <row r="638" spans="1:7" x14ac:dyDescent="0.25">
      <c r="A638" s="231"/>
      <c r="B638" s="232" t="s">
        <v>224</v>
      </c>
      <c r="C638" s="233"/>
      <c r="D638" s="234">
        <f>D639</f>
        <v>1200000</v>
      </c>
      <c r="E638" s="234">
        <f>E639</f>
        <v>-5000</v>
      </c>
      <c r="F638" s="234">
        <f>F639</f>
        <v>1195000</v>
      </c>
      <c r="G638" s="44"/>
    </row>
    <row r="639" spans="1:7" x14ac:dyDescent="0.25">
      <c r="A639" s="4"/>
      <c r="B639" s="29" t="s">
        <v>191</v>
      </c>
      <c r="C639" s="30"/>
      <c r="D639" s="153">
        <f>D644+D648</f>
        <v>1200000</v>
      </c>
      <c r="E639" s="153">
        <f>F639-D639</f>
        <v>-5000</v>
      </c>
      <c r="F639" s="153">
        <f>F640+F644+F648</f>
        <v>1195000</v>
      </c>
      <c r="G639" s="7"/>
    </row>
    <row r="640" spans="1:7" x14ac:dyDescent="0.25">
      <c r="A640" s="4"/>
      <c r="B640" s="29" t="s">
        <v>67</v>
      </c>
      <c r="C640" s="30"/>
      <c r="D640" s="153">
        <f t="shared" ref="D640:D641" si="154">D641</f>
        <v>0</v>
      </c>
      <c r="E640" s="153">
        <f t="shared" ref="E640:E641" si="155">E641</f>
        <v>0</v>
      </c>
      <c r="F640" s="153">
        <f t="shared" ref="F640:F641" si="156">F641</f>
        <v>0</v>
      </c>
      <c r="G640" s="7"/>
    </row>
    <row r="641" spans="1:7" x14ac:dyDescent="0.25">
      <c r="A641" s="4">
        <v>3</v>
      </c>
      <c r="B641" s="417" t="s">
        <v>4</v>
      </c>
      <c r="C641" s="418"/>
      <c r="D641" s="153">
        <f t="shared" si="154"/>
        <v>0</v>
      </c>
      <c r="E641" s="153">
        <f t="shared" si="155"/>
        <v>0</v>
      </c>
      <c r="F641" s="153">
        <f t="shared" si="156"/>
        <v>0</v>
      </c>
      <c r="G641" s="7"/>
    </row>
    <row r="642" spans="1:7" x14ac:dyDescent="0.25">
      <c r="A642" s="4">
        <v>38</v>
      </c>
      <c r="B642" s="417" t="s">
        <v>45</v>
      </c>
      <c r="C642" s="418"/>
      <c r="D642" s="153">
        <f>D643</f>
        <v>0</v>
      </c>
      <c r="E642" s="153">
        <f>E643</f>
        <v>0</v>
      </c>
      <c r="F642" s="153">
        <f>F643</f>
        <v>0</v>
      </c>
      <c r="G642" s="7"/>
    </row>
    <row r="643" spans="1:7" x14ac:dyDescent="0.25">
      <c r="A643" s="26">
        <v>386</v>
      </c>
      <c r="B643" s="187" t="s">
        <v>180</v>
      </c>
      <c r="C643" s="27"/>
      <c r="D643" s="154">
        <v>0</v>
      </c>
      <c r="E643" s="154">
        <f>F643-D643</f>
        <v>0</v>
      </c>
      <c r="F643" s="154">
        <v>0</v>
      </c>
      <c r="G643" s="7"/>
    </row>
    <row r="644" spans="1:7" x14ac:dyDescent="0.25">
      <c r="A644" s="26"/>
      <c r="B644" s="29" t="s">
        <v>68</v>
      </c>
      <c r="C644" s="27"/>
      <c r="D644" s="62">
        <f t="shared" ref="D644:F650" si="157">D645</f>
        <v>1000000</v>
      </c>
      <c r="E644" s="62">
        <f t="shared" si="157"/>
        <v>-212000</v>
      </c>
      <c r="F644" s="62">
        <f t="shared" si="157"/>
        <v>788000</v>
      </c>
      <c r="G644" s="7"/>
    </row>
    <row r="645" spans="1:7" x14ac:dyDescent="0.25">
      <c r="A645" s="4">
        <v>3</v>
      </c>
      <c r="B645" s="417" t="s">
        <v>4</v>
      </c>
      <c r="C645" s="418"/>
      <c r="D645" s="62">
        <f t="shared" si="157"/>
        <v>1000000</v>
      </c>
      <c r="E645" s="62">
        <f t="shared" si="157"/>
        <v>-212000</v>
      </c>
      <c r="F645" s="62">
        <f t="shared" si="157"/>
        <v>788000</v>
      </c>
      <c r="G645" s="7"/>
    </row>
    <row r="646" spans="1:7" x14ac:dyDescent="0.25">
      <c r="A646" s="4">
        <v>38</v>
      </c>
      <c r="B646" s="417" t="s">
        <v>45</v>
      </c>
      <c r="C646" s="418"/>
      <c r="D646" s="62">
        <f>D647</f>
        <v>1000000</v>
      </c>
      <c r="E646" s="62">
        <f t="shared" si="157"/>
        <v>-212000</v>
      </c>
      <c r="F646" s="62">
        <f t="shared" si="157"/>
        <v>788000</v>
      </c>
      <c r="G646" s="7"/>
    </row>
    <row r="647" spans="1:7" x14ac:dyDescent="0.25">
      <c r="A647" s="26">
        <v>386</v>
      </c>
      <c r="B647" s="187" t="s">
        <v>180</v>
      </c>
      <c r="C647" s="27"/>
      <c r="D647" s="154">
        <v>1000000</v>
      </c>
      <c r="E647" s="154">
        <f>F647-D647</f>
        <v>-212000</v>
      </c>
      <c r="F647" s="154">
        <v>788000</v>
      </c>
      <c r="G647" s="7"/>
    </row>
    <row r="648" spans="1:7" x14ac:dyDescent="0.25">
      <c r="A648" s="26"/>
      <c r="B648" s="29" t="s">
        <v>66</v>
      </c>
      <c r="C648" s="27"/>
      <c r="D648" s="62">
        <f t="shared" si="157"/>
        <v>200000</v>
      </c>
      <c r="E648" s="62">
        <f t="shared" si="157"/>
        <v>207000</v>
      </c>
      <c r="F648" s="62">
        <f t="shared" si="157"/>
        <v>407000</v>
      </c>
      <c r="G648" s="7"/>
    </row>
    <row r="649" spans="1:7" x14ac:dyDescent="0.25">
      <c r="A649" s="4">
        <v>3</v>
      </c>
      <c r="B649" s="417" t="s">
        <v>4</v>
      </c>
      <c r="C649" s="418"/>
      <c r="D649" s="62">
        <f t="shared" si="157"/>
        <v>200000</v>
      </c>
      <c r="E649" s="62">
        <f t="shared" si="157"/>
        <v>207000</v>
      </c>
      <c r="F649" s="62">
        <f t="shared" si="157"/>
        <v>407000</v>
      </c>
      <c r="G649" s="7"/>
    </row>
    <row r="650" spans="1:7" x14ac:dyDescent="0.25">
      <c r="A650" s="4">
        <v>38</v>
      </c>
      <c r="B650" s="417" t="s">
        <v>45</v>
      </c>
      <c r="C650" s="418"/>
      <c r="D650" s="62">
        <f>D651</f>
        <v>200000</v>
      </c>
      <c r="E650" s="62">
        <f t="shared" si="157"/>
        <v>207000</v>
      </c>
      <c r="F650" s="62">
        <f t="shared" si="157"/>
        <v>407000</v>
      </c>
      <c r="G650" s="7"/>
    </row>
    <row r="651" spans="1:7" x14ac:dyDescent="0.25">
      <c r="A651" s="26">
        <v>386</v>
      </c>
      <c r="B651" s="187" t="s">
        <v>180</v>
      </c>
      <c r="C651" s="27"/>
      <c r="D651" s="154">
        <v>200000</v>
      </c>
      <c r="E651" s="154">
        <f>F651-D651</f>
        <v>207000</v>
      </c>
      <c r="F651" s="154">
        <v>407000</v>
      </c>
      <c r="G651" s="7"/>
    </row>
    <row r="652" spans="1:7" x14ac:dyDescent="0.25">
      <c r="A652" s="26"/>
      <c r="B652" s="187"/>
      <c r="C652" s="27"/>
      <c r="D652" s="154"/>
      <c r="E652" s="312"/>
      <c r="F652" s="154"/>
      <c r="G652" s="7"/>
    </row>
    <row r="653" spans="1:7" x14ac:dyDescent="0.25">
      <c r="A653" s="231"/>
      <c r="B653" s="232" t="s">
        <v>225</v>
      </c>
      <c r="C653" s="233"/>
      <c r="D653" s="234">
        <f>D660</f>
        <v>45000</v>
      </c>
      <c r="E653" s="234">
        <f>E660</f>
        <v>-45000</v>
      </c>
      <c r="F653" s="234">
        <f>F660</f>
        <v>0</v>
      </c>
      <c r="G653" s="7"/>
    </row>
    <row r="654" spans="1:7" x14ac:dyDescent="0.25">
      <c r="A654" s="4"/>
      <c r="B654" s="29" t="s">
        <v>193</v>
      </c>
      <c r="C654" s="30"/>
      <c r="D654" s="153">
        <f t="shared" ref="D654:F661" si="158">D655</f>
        <v>0</v>
      </c>
      <c r="E654" s="153">
        <f>F654-D654</f>
        <v>0</v>
      </c>
      <c r="F654" s="153">
        <f>F659</f>
        <v>0</v>
      </c>
      <c r="G654" s="7"/>
    </row>
    <row r="655" spans="1:7" s="13" customFormat="1" x14ac:dyDescent="0.25">
      <c r="A655" s="4"/>
      <c r="B655" s="29" t="s">
        <v>67</v>
      </c>
      <c r="C655" s="30"/>
      <c r="D655" s="153">
        <f t="shared" si="158"/>
        <v>0</v>
      </c>
      <c r="E655" s="153">
        <f t="shared" si="158"/>
        <v>0</v>
      </c>
      <c r="F655" s="153">
        <f t="shared" si="158"/>
        <v>0</v>
      </c>
      <c r="G655" s="7"/>
    </row>
    <row r="656" spans="1:7" x14ac:dyDescent="0.25">
      <c r="A656" s="4">
        <v>3</v>
      </c>
      <c r="B656" s="29" t="s">
        <v>3</v>
      </c>
      <c r="C656" s="92"/>
      <c r="D656" s="153">
        <f t="shared" si="158"/>
        <v>0</v>
      </c>
      <c r="E656" s="153">
        <f t="shared" si="158"/>
        <v>0</v>
      </c>
      <c r="F656" s="153">
        <f t="shared" si="158"/>
        <v>0</v>
      </c>
      <c r="G656" s="7"/>
    </row>
    <row r="657" spans="1:96" x14ac:dyDescent="0.25">
      <c r="A657" s="4">
        <v>38</v>
      </c>
      <c r="B657" s="29" t="s">
        <v>55</v>
      </c>
      <c r="C657" s="92"/>
      <c r="D657" s="153">
        <f>D658</f>
        <v>0</v>
      </c>
      <c r="E657" s="153">
        <f t="shared" si="158"/>
        <v>0</v>
      </c>
      <c r="F657" s="153">
        <f t="shared" si="158"/>
        <v>0</v>
      </c>
      <c r="G657" s="7"/>
    </row>
    <row r="658" spans="1:96" x14ac:dyDescent="0.25">
      <c r="A658" s="26">
        <v>386</v>
      </c>
      <c r="B658" s="314" t="s">
        <v>316</v>
      </c>
      <c r="C658" s="134"/>
      <c r="D658" s="154">
        <v>0</v>
      </c>
      <c r="E658" s="154">
        <f>F658-D658</f>
        <v>0</v>
      </c>
      <c r="F658" s="154">
        <v>0</v>
      </c>
      <c r="G658" s="7"/>
    </row>
    <row r="659" spans="1:96" x14ac:dyDescent="0.25">
      <c r="A659" s="4"/>
      <c r="B659" s="29" t="s">
        <v>68</v>
      </c>
      <c r="C659" s="30"/>
      <c r="D659" s="153">
        <f t="shared" si="158"/>
        <v>45000</v>
      </c>
      <c r="E659" s="153">
        <f t="shared" si="158"/>
        <v>-45000</v>
      </c>
      <c r="F659" s="153">
        <f t="shared" si="158"/>
        <v>0</v>
      </c>
      <c r="G659" s="7"/>
    </row>
    <row r="660" spans="1:96" x14ac:dyDescent="0.25">
      <c r="A660" s="4">
        <v>3</v>
      </c>
      <c r="B660" s="29" t="s">
        <v>3</v>
      </c>
      <c r="C660" s="92"/>
      <c r="D660" s="153">
        <f t="shared" si="158"/>
        <v>45000</v>
      </c>
      <c r="E660" s="153">
        <f t="shared" si="158"/>
        <v>-45000</v>
      </c>
      <c r="F660" s="153">
        <f t="shared" si="158"/>
        <v>0</v>
      </c>
      <c r="G660" s="7"/>
    </row>
    <row r="661" spans="1:96" x14ac:dyDescent="0.25">
      <c r="A661" s="4">
        <v>38</v>
      </c>
      <c r="B661" s="29" t="s">
        <v>55</v>
      </c>
      <c r="C661" s="92"/>
      <c r="D661" s="153">
        <f>D662</f>
        <v>45000</v>
      </c>
      <c r="E661" s="153">
        <f t="shared" si="158"/>
        <v>-45000</v>
      </c>
      <c r="F661" s="153">
        <f t="shared" si="158"/>
        <v>0</v>
      </c>
      <c r="G661" s="7"/>
    </row>
    <row r="662" spans="1:96" x14ac:dyDescent="0.25">
      <c r="A662" s="26">
        <v>386</v>
      </c>
      <c r="B662" s="314" t="s">
        <v>316</v>
      </c>
      <c r="C662" s="134"/>
      <c r="D662" s="154">
        <v>45000</v>
      </c>
      <c r="E662" s="154">
        <f>F662-D662</f>
        <v>-45000</v>
      </c>
      <c r="F662" s="154">
        <v>0</v>
      </c>
      <c r="G662" s="7"/>
    </row>
    <row r="663" spans="1:96" x14ac:dyDescent="0.25">
      <c r="A663" s="129"/>
      <c r="B663" s="130"/>
      <c r="C663" s="131"/>
      <c r="D663" s="153"/>
      <c r="E663" s="64"/>
      <c r="F663" s="62"/>
      <c r="G663" s="7"/>
    </row>
    <row r="664" spans="1:96" x14ac:dyDescent="0.25">
      <c r="A664" s="128"/>
      <c r="B664" s="229" t="s">
        <v>220</v>
      </c>
      <c r="C664" s="230"/>
      <c r="D664" s="162">
        <f>D665+D676</f>
        <v>13098500</v>
      </c>
      <c r="E664" s="162">
        <f t="shared" ref="E664:F664" si="159">E665+E676</f>
        <v>-13000000</v>
      </c>
      <c r="F664" s="162">
        <f t="shared" si="159"/>
        <v>98500</v>
      </c>
      <c r="G664" s="7"/>
    </row>
    <row r="665" spans="1:96" x14ac:dyDescent="0.25">
      <c r="A665" s="128"/>
      <c r="B665" s="491" t="s">
        <v>221</v>
      </c>
      <c r="C665" s="492"/>
      <c r="D665" s="162">
        <f>D666</f>
        <v>13000000</v>
      </c>
      <c r="E665" s="162">
        <f t="shared" ref="E665:F665" si="160">E666</f>
        <v>-13000000</v>
      </c>
      <c r="F665" s="162">
        <f t="shared" si="160"/>
        <v>0</v>
      </c>
      <c r="G665" s="7"/>
    </row>
    <row r="666" spans="1:96" s="13" customFormat="1" x14ac:dyDescent="0.25">
      <c r="A666" s="4"/>
      <c r="B666" s="102" t="s">
        <v>194</v>
      </c>
      <c r="C666" s="97"/>
      <c r="D666" s="153">
        <f>D667+D671</f>
        <v>13000000</v>
      </c>
      <c r="E666" s="153">
        <f t="shared" ref="E666:F666" si="161">E667+E671</f>
        <v>-13000000</v>
      </c>
      <c r="F666" s="153">
        <f t="shared" si="161"/>
        <v>0</v>
      </c>
      <c r="G666" s="42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</row>
    <row r="667" spans="1:96" x14ac:dyDescent="0.25">
      <c r="A667" s="4"/>
      <c r="B667" s="29" t="s">
        <v>67</v>
      </c>
      <c r="C667" s="97"/>
      <c r="D667" s="153">
        <f t="shared" ref="D667:F669" si="162">D668</f>
        <v>650000</v>
      </c>
      <c r="E667" s="153">
        <f t="shared" si="162"/>
        <v>-650000</v>
      </c>
      <c r="F667" s="153">
        <f t="shared" si="162"/>
        <v>0</v>
      </c>
      <c r="G667" s="7"/>
    </row>
    <row r="668" spans="1:96" x14ac:dyDescent="0.25">
      <c r="A668" s="4">
        <v>4</v>
      </c>
      <c r="B668" s="417" t="s">
        <v>4</v>
      </c>
      <c r="C668" s="418"/>
      <c r="D668" s="153">
        <f t="shared" si="162"/>
        <v>650000</v>
      </c>
      <c r="E668" s="153">
        <f t="shared" si="162"/>
        <v>-650000</v>
      </c>
      <c r="F668" s="153">
        <f t="shared" si="162"/>
        <v>0</v>
      </c>
      <c r="G668" s="7"/>
    </row>
    <row r="669" spans="1:96" x14ac:dyDescent="0.25">
      <c r="A669" s="4">
        <v>42</v>
      </c>
      <c r="B669" s="417" t="s">
        <v>45</v>
      </c>
      <c r="C669" s="418"/>
      <c r="D669" s="153">
        <f>D670</f>
        <v>650000</v>
      </c>
      <c r="E669" s="153">
        <f t="shared" si="162"/>
        <v>-650000</v>
      </c>
      <c r="F669" s="153">
        <f t="shared" si="162"/>
        <v>0</v>
      </c>
      <c r="G669" s="7"/>
    </row>
    <row r="670" spans="1:96" x14ac:dyDescent="0.25">
      <c r="A670" s="36">
        <v>421</v>
      </c>
      <c r="B670" s="424" t="s">
        <v>116</v>
      </c>
      <c r="C670" s="420"/>
      <c r="D670" s="154">
        <v>650000</v>
      </c>
      <c r="E670" s="154">
        <f>F670-D670</f>
        <v>-650000</v>
      </c>
      <c r="F670" s="154">
        <v>0</v>
      </c>
      <c r="G670" s="7"/>
    </row>
    <row r="671" spans="1:96" x14ac:dyDescent="0.25">
      <c r="A671" s="4"/>
      <c r="B671" s="29" t="s">
        <v>66</v>
      </c>
      <c r="C671" s="174"/>
      <c r="D671" s="153">
        <f>D672</f>
        <v>12350000</v>
      </c>
      <c r="E671" s="153">
        <f t="shared" ref="E671:F673" si="163">E672</f>
        <v>-12350000</v>
      </c>
      <c r="F671" s="153">
        <f t="shared" si="163"/>
        <v>0</v>
      </c>
      <c r="G671" s="7"/>
    </row>
    <row r="672" spans="1:96" x14ac:dyDescent="0.25">
      <c r="A672" s="4">
        <v>4</v>
      </c>
      <c r="B672" s="29" t="s">
        <v>4</v>
      </c>
      <c r="C672" s="175"/>
      <c r="D672" s="153">
        <f>D673</f>
        <v>12350000</v>
      </c>
      <c r="E672" s="153">
        <f t="shared" si="163"/>
        <v>-12350000</v>
      </c>
      <c r="F672" s="153">
        <f t="shared" si="163"/>
        <v>0</v>
      </c>
      <c r="G672" s="7"/>
    </row>
    <row r="673" spans="1:7" x14ac:dyDescent="0.25">
      <c r="A673" s="4">
        <v>42</v>
      </c>
      <c r="B673" s="417" t="s">
        <v>45</v>
      </c>
      <c r="C673" s="418"/>
      <c r="D673" s="153">
        <f>D674</f>
        <v>12350000</v>
      </c>
      <c r="E673" s="153">
        <f t="shared" si="163"/>
        <v>-12350000</v>
      </c>
      <c r="F673" s="153">
        <f t="shared" si="163"/>
        <v>0</v>
      </c>
      <c r="G673" s="7"/>
    </row>
    <row r="674" spans="1:7" s="13" customFormat="1" x14ac:dyDescent="0.25">
      <c r="A674" s="36">
        <v>421</v>
      </c>
      <c r="B674" s="424" t="s">
        <v>116</v>
      </c>
      <c r="C674" s="420"/>
      <c r="D674" s="154">
        <v>12350000</v>
      </c>
      <c r="E674" s="154">
        <f>F674-D674</f>
        <v>-12350000</v>
      </c>
      <c r="F674" s="154">
        <v>0</v>
      </c>
      <c r="G674" s="7"/>
    </row>
    <row r="675" spans="1:7" x14ac:dyDescent="0.25">
      <c r="A675" s="36"/>
      <c r="B675" s="98"/>
      <c r="C675" s="77"/>
      <c r="D675" s="154"/>
      <c r="E675" s="48"/>
      <c r="F675" s="56"/>
      <c r="G675" s="44"/>
    </row>
    <row r="676" spans="1:7" x14ac:dyDescent="0.25">
      <c r="A676" s="128"/>
      <c r="B676" s="491" t="s">
        <v>222</v>
      </c>
      <c r="C676" s="492"/>
      <c r="D676" s="162">
        <f>D677</f>
        <v>98500</v>
      </c>
      <c r="E676" s="162">
        <f t="shared" ref="E676:F676" si="164">E677</f>
        <v>0</v>
      </c>
      <c r="F676" s="162">
        <f t="shared" si="164"/>
        <v>98500</v>
      </c>
      <c r="G676" s="44"/>
    </row>
    <row r="677" spans="1:7" x14ac:dyDescent="0.25">
      <c r="A677" s="4"/>
      <c r="B677" s="102" t="s">
        <v>194</v>
      </c>
      <c r="C677" s="97"/>
      <c r="D677" s="153">
        <f t="shared" ref="D677:F680" si="165">D678</f>
        <v>98500</v>
      </c>
      <c r="E677" s="153">
        <f t="shared" si="165"/>
        <v>0</v>
      </c>
      <c r="F677" s="153">
        <f t="shared" si="165"/>
        <v>98500</v>
      </c>
      <c r="G677" s="7"/>
    </row>
    <row r="678" spans="1:7" x14ac:dyDescent="0.25">
      <c r="A678" s="4"/>
      <c r="B678" s="29" t="s">
        <v>67</v>
      </c>
      <c r="C678" s="97"/>
      <c r="D678" s="153">
        <f t="shared" si="165"/>
        <v>98500</v>
      </c>
      <c r="E678" s="153">
        <f t="shared" si="165"/>
        <v>0</v>
      </c>
      <c r="F678" s="153">
        <f t="shared" si="165"/>
        <v>98500</v>
      </c>
      <c r="G678" s="7"/>
    </row>
    <row r="679" spans="1:7" x14ac:dyDescent="0.25">
      <c r="A679" s="4">
        <v>4</v>
      </c>
      <c r="B679" s="417" t="s">
        <v>4</v>
      </c>
      <c r="C679" s="418"/>
      <c r="D679" s="153">
        <f t="shared" si="165"/>
        <v>98500</v>
      </c>
      <c r="E679" s="153">
        <f t="shared" si="165"/>
        <v>0</v>
      </c>
      <c r="F679" s="153">
        <f t="shared" si="165"/>
        <v>98500</v>
      </c>
      <c r="G679" s="7"/>
    </row>
    <row r="680" spans="1:7" x14ac:dyDescent="0.25">
      <c r="A680" s="4">
        <v>42</v>
      </c>
      <c r="B680" s="417" t="s">
        <v>45</v>
      </c>
      <c r="C680" s="418"/>
      <c r="D680" s="153">
        <f>D681</f>
        <v>98500</v>
      </c>
      <c r="E680" s="153">
        <f t="shared" si="165"/>
        <v>0</v>
      </c>
      <c r="F680" s="153">
        <f t="shared" si="165"/>
        <v>98500</v>
      </c>
      <c r="G680" s="7"/>
    </row>
    <row r="681" spans="1:7" x14ac:dyDescent="0.25">
      <c r="A681" s="36">
        <v>426</v>
      </c>
      <c r="B681" s="490" t="s">
        <v>158</v>
      </c>
      <c r="C681" s="434"/>
      <c r="D681" s="154">
        <v>98500</v>
      </c>
      <c r="E681" s="154">
        <f>F681-D681</f>
        <v>0</v>
      </c>
      <c r="F681" s="154">
        <v>98500</v>
      </c>
      <c r="G681" s="7"/>
    </row>
    <row r="682" spans="1:7" x14ac:dyDescent="0.25">
      <c r="A682" s="36"/>
      <c r="B682" s="101"/>
      <c r="C682" s="77"/>
      <c r="D682" s="154"/>
      <c r="E682" s="48"/>
      <c r="F682" s="5"/>
      <c r="G682" s="7"/>
    </row>
    <row r="683" spans="1:7" x14ac:dyDescent="0.25">
      <c r="A683" s="197"/>
      <c r="B683" s="212" t="s">
        <v>226</v>
      </c>
      <c r="C683" s="213"/>
      <c r="D683" s="198">
        <f>D684+D691+D698</f>
        <v>307500</v>
      </c>
      <c r="E683" s="198">
        <f>E684+E691+E698</f>
        <v>-2000</v>
      </c>
      <c r="F683" s="198">
        <f>F684+F691+F698</f>
        <v>305500</v>
      </c>
      <c r="G683" s="7"/>
    </row>
    <row r="684" spans="1:7" x14ac:dyDescent="0.25">
      <c r="A684" s="197"/>
      <c r="B684" s="212" t="s">
        <v>227</v>
      </c>
      <c r="C684" s="213"/>
      <c r="D684" s="198">
        <f>D685</f>
        <v>300000</v>
      </c>
      <c r="E684" s="198">
        <f t="shared" ref="E684:F684" si="166">E685</f>
        <v>0</v>
      </c>
      <c r="F684" s="198">
        <f t="shared" si="166"/>
        <v>300000</v>
      </c>
      <c r="G684" s="7"/>
    </row>
    <row r="685" spans="1:7" x14ac:dyDescent="0.25">
      <c r="A685" s="4"/>
      <c r="B685" s="29" t="s">
        <v>195</v>
      </c>
      <c r="C685" s="30"/>
      <c r="D685" s="153">
        <f t="shared" ref="D685:F687" si="167">D686</f>
        <v>300000</v>
      </c>
      <c r="E685" s="153">
        <f t="shared" si="167"/>
        <v>0</v>
      </c>
      <c r="F685" s="153">
        <f t="shared" si="167"/>
        <v>300000</v>
      </c>
      <c r="G685" s="7"/>
    </row>
    <row r="686" spans="1:7" x14ac:dyDescent="0.25">
      <c r="A686" s="6"/>
      <c r="B686" s="29" t="s">
        <v>67</v>
      </c>
      <c r="C686" s="92"/>
      <c r="D686" s="153">
        <f t="shared" si="167"/>
        <v>300000</v>
      </c>
      <c r="E686" s="153">
        <f t="shared" si="167"/>
        <v>0</v>
      </c>
      <c r="F686" s="153">
        <f t="shared" si="167"/>
        <v>300000</v>
      </c>
      <c r="G686" s="44"/>
    </row>
    <row r="687" spans="1:7" x14ac:dyDescent="0.25">
      <c r="A687" s="4">
        <v>3</v>
      </c>
      <c r="B687" s="29" t="s">
        <v>3</v>
      </c>
      <c r="C687" s="30"/>
      <c r="D687" s="153">
        <f>D688</f>
        <v>300000</v>
      </c>
      <c r="E687" s="153">
        <f t="shared" si="167"/>
        <v>0</v>
      </c>
      <c r="F687" s="153">
        <f t="shared" si="167"/>
        <v>300000</v>
      </c>
      <c r="G687" s="44"/>
    </row>
    <row r="688" spans="1:7" x14ac:dyDescent="0.25">
      <c r="A688" s="4">
        <v>38</v>
      </c>
      <c r="B688" s="29" t="s">
        <v>37</v>
      </c>
      <c r="C688" s="30"/>
      <c r="D688" s="153">
        <f>D689</f>
        <v>300000</v>
      </c>
      <c r="E688" s="153">
        <f>E689</f>
        <v>0</v>
      </c>
      <c r="F688" s="153">
        <f>F689</f>
        <v>300000</v>
      </c>
      <c r="G688" s="7"/>
    </row>
    <row r="689" spans="1:7" x14ac:dyDescent="0.25">
      <c r="A689" s="36">
        <v>381</v>
      </c>
      <c r="B689" s="314" t="s">
        <v>109</v>
      </c>
      <c r="C689" s="77"/>
      <c r="D689" s="154">
        <v>300000</v>
      </c>
      <c r="E689" s="154">
        <f>F689-D689</f>
        <v>0</v>
      </c>
      <c r="F689" s="154">
        <v>300000</v>
      </c>
      <c r="G689" s="7"/>
    </row>
    <row r="690" spans="1:7" x14ac:dyDescent="0.25">
      <c r="A690" s="36"/>
      <c r="B690" s="95"/>
      <c r="C690" s="77"/>
      <c r="D690" s="154"/>
      <c r="E690" s="48"/>
      <c r="F690" s="5"/>
      <c r="G690" s="7"/>
    </row>
    <row r="691" spans="1:7" x14ac:dyDescent="0.25">
      <c r="A691" s="197"/>
      <c r="B691" s="212" t="s">
        <v>228</v>
      </c>
      <c r="C691" s="213"/>
      <c r="D691" s="198">
        <f>D692</f>
        <v>2000</v>
      </c>
      <c r="E691" s="198">
        <f t="shared" ref="E691:F691" si="168">E692</f>
        <v>-2000</v>
      </c>
      <c r="F691" s="198">
        <f t="shared" si="168"/>
        <v>0</v>
      </c>
      <c r="G691" s="7"/>
    </row>
    <row r="692" spans="1:7" s="13" customFormat="1" x14ac:dyDescent="0.25">
      <c r="A692" s="4"/>
      <c r="B692" s="29" t="s">
        <v>196</v>
      </c>
      <c r="C692" s="30"/>
      <c r="D692" s="153">
        <f t="shared" ref="D692:F695" si="169">D693</f>
        <v>2000</v>
      </c>
      <c r="E692" s="153">
        <f t="shared" si="169"/>
        <v>-2000</v>
      </c>
      <c r="F692" s="153">
        <f t="shared" si="169"/>
        <v>0</v>
      </c>
      <c r="G692" s="7"/>
    </row>
    <row r="693" spans="1:7" s="13" customFormat="1" x14ac:dyDescent="0.25">
      <c r="A693" s="6"/>
      <c r="B693" s="29" t="s">
        <v>67</v>
      </c>
      <c r="C693" s="92"/>
      <c r="D693" s="153">
        <f t="shared" si="169"/>
        <v>2000</v>
      </c>
      <c r="E693" s="153">
        <f t="shared" si="169"/>
        <v>-2000</v>
      </c>
      <c r="F693" s="153">
        <f t="shared" si="169"/>
        <v>0</v>
      </c>
      <c r="G693" s="7"/>
    </row>
    <row r="694" spans="1:7" s="13" customFormat="1" x14ac:dyDescent="0.25">
      <c r="A694" s="4">
        <v>3</v>
      </c>
      <c r="B694" s="29" t="s">
        <v>3</v>
      </c>
      <c r="C694" s="92"/>
      <c r="D694" s="153">
        <f t="shared" si="169"/>
        <v>2000</v>
      </c>
      <c r="E694" s="153">
        <f t="shared" si="169"/>
        <v>-2000</v>
      </c>
      <c r="F694" s="153">
        <f t="shared" si="169"/>
        <v>0</v>
      </c>
      <c r="G694" s="7"/>
    </row>
    <row r="695" spans="1:7" x14ac:dyDescent="0.25">
      <c r="A695" s="4">
        <v>38</v>
      </c>
      <c r="B695" s="417" t="s">
        <v>37</v>
      </c>
      <c r="C695" s="423"/>
      <c r="D695" s="153">
        <f>D696</f>
        <v>2000</v>
      </c>
      <c r="E695" s="153">
        <f t="shared" si="169"/>
        <v>-2000</v>
      </c>
      <c r="F695" s="153">
        <f t="shared" si="169"/>
        <v>0</v>
      </c>
      <c r="G695" s="7"/>
    </row>
    <row r="696" spans="1:7" x14ac:dyDescent="0.25">
      <c r="A696" s="36">
        <v>381</v>
      </c>
      <c r="B696" s="436" t="s">
        <v>208</v>
      </c>
      <c r="C696" s="420"/>
      <c r="D696" s="154">
        <v>2000</v>
      </c>
      <c r="E696" s="154">
        <f>F696-D696</f>
        <v>-2000</v>
      </c>
      <c r="F696" s="154">
        <v>0</v>
      </c>
      <c r="G696" s="7"/>
    </row>
    <row r="697" spans="1:7" x14ac:dyDescent="0.25">
      <c r="A697" s="36"/>
      <c r="B697" s="95"/>
      <c r="C697" s="77"/>
      <c r="D697" s="154"/>
      <c r="E697" s="48"/>
      <c r="F697" s="5"/>
      <c r="G697" s="7"/>
    </row>
    <row r="698" spans="1:7" x14ac:dyDescent="0.25">
      <c r="A698" s="197"/>
      <c r="B698" s="212" t="s">
        <v>229</v>
      </c>
      <c r="C698" s="213"/>
      <c r="D698" s="198">
        <f>D699</f>
        <v>5500</v>
      </c>
      <c r="E698" s="198">
        <f t="shared" ref="E698:F698" si="170">E699</f>
        <v>0</v>
      </c>
      <c r="F698" s="198">
        <f t="shared" si="170"/>
        <v>5500</v>
      </c>
      <c r="G698" s="7"/>
    </row>
    <row r="699" spans="1:7" x14ac:dyDescent="0.25">
      <c r="A699" s="4"/>
      <c r="B699" s="29" t="s">
        <v>196</v>
      </c>
      <c r="C699" s="30"/>
      <c r="D699" s="153">
        <f t="shared" ref="D699:F702" si="171">D700</f>
        <v>5500</v>
      </c>
      <c r="E699" s="153">
        <f t="shared" si="171"/>
        <v>0</v>
      </c>
      <c r="F699" s="153">
        <f t="shared" si="171"/>
        <v>5500</v>
      </c>
      <c r="G699" s="7"/>
    </row>
    <row r="700" spans="1:7" x14ac:dyDescent="0.25">
      <c r="A700" s="6"/>
      <c r="B700" s="29" t="s">
        <v>67</v>
      </c>
      <c r="C700" s="92"/>
      <c r="D700" s="153">
        <f t="shared" si="171"/>
        <v>5500</v>
      </c>
      <c r="E700" s="153">
        <f t="shared" si="171"/>
        <v>0</v>
      </c>
      <c r="F700" s="153">
        <f t="shared" si="171"/>
        <v>5500</v>
      </c>
      <c r="G700" s="7"/>
    </row>
    <row r="701" spans="1:7" s="13" customFormat="1" x14ac:dyDescent="0.25">
      <c r="A701" s="4">
        <v>3</v>
      </c>
      <c r="B701" s="29" t="s">
        <v>3</v>
      </c>
      <c r="C701" s="92"/>
      <c r="D701" s="153">
        <f t="shared" si="171"/>
        <v>5500</v>
      </c>
      <c r="E701" s="153">
        <f t="shared" si="171"/>
        <v>0</v>
      </c>
      <c r="F701" s="153">
        <f t="shared" si="171"/>
        <v>5500</v>
      </c>
      <c r="G701" s="7"/>
    </row>
    <row r="702" spans="1:7" s="13" customFormat="1" x14ac:dyDescent="0.25">
      <c r="A702" s="4">
        <v>38</v>
      </c>
      <c r="B702" s="417" t="s">
        <v>37</v>
      </c>
      <c r="C702" s="423"/>
      <c r="D702" s="153">
        <f>D703</f>
        <v>5500</v>
      </c>
      <c r="E702" s="153">
        <f t="shared" si="171"/>
        <v>0</v>
      </c>
      <c r="F702" s="153">
        <f t="shared" si="171"/>
        <v>5500</v>
      </c>
      <c r="G702" s="7"/>
    </row>
    <row r="703" spans="1:7" x14ac:dyDescent="0.25">
      <c r="A703" s="36">
        <v>381</v>
      </c>
      <c r="B703" s="439" t="s">
        <v>147</v>
      </c>
      <c r="C703" s="420"/>
      <c r="D703" s="154">
        <v>5500</v>
      </c>
      <c r="E703" s="154">
        <f>F703-D703</f>
        <v>0</v>
      </c>
      <c r="F703" s="154">
        <v>5500</v>
      </c>
      <c r="G703" s="7"/>
    </row>
    <row r="704" spans="1:7" x14ac:dyDescent="0.25">
      <c r="A704" s="36"/>
      <c r="B704" s="95"/>
      <c r="C704" s="77"/>
      <c r="D704" s="154"/>
      <c r="E704" s="48"/>
      <c r="F704" s="5"/>
      <c r="G704" s="7"/>
    </row>
    <row r="705" spans="1:7" x14ac:dyDescent="0.25">
      <c r="A705" s="199"/>
      <c r="B705" s="210" t="s">
        <v>230</v>
      </c>
      <c r="C705" s="211"/>
      <c r="D705" s="200">
        <f>D706+D713</f>
        <v>466000</v>
      </c>
      <c r="E705" s="200">
        <f>E706+E713</f>
        <v>0</v>
      </c>
      <c r="F705" s="200">
        <f t="shared" ref="F705" si="172">F706+F713</f>
        <v>466000</v>
      </c>
      <c r="G705" s="7"/>
    </row>
    <row r="706" spans="1:7" x14ac:dyDescent="0.25">
      <c r="A706" s="199"/>
      <c r="B706" s="210" t="s">
        <v>231</v>
      </c>
      <c r="C706" s="211"/>
      <c r="D706" s="200">
        <f>D707</f>
        <v>266000</v>
      </c>
      <c r="E706" s="200">
        <f t="shared" ref="E706:F706" si="173">E707</f>
        <v>0</v>
      </c>
      <c r="F706" s="200">
        <f t="shared" si="173"/>
        <v>266000</v>
      </c>
      <c r="G706" s="7"/>
    </row>
    <row r="707" spans="1:7" x14ac:dyDescent="0.25">
      <c r="A707" s="4"/>
      <c r="B707" s="29" t="s">
        <v>197</v>
      </c>
      <c r="C707" s="30"/>
      <c r="D707" s="153">
        <f t="shared" ref="D707:F709" si="174">D708</f>
        <v>266000</v>
      </c>
      <c r="E707" s="153">
        <f t="shared" si="174"/>
        <v>0</v>
      </c>
      <c r="F707" s="153">
        <f t="shared" si="174"/>
        <v>266000</v>
      </c>
      <c r="G707" s="7"/>
    </row>
    <row r="708" spans="1:7" s="13" customFormat="1" x14ac:dyDescent="0.25">
      <c r="A708" s="4"/>
      <c r="B708" s="29" t="s">
        <v>67</v>
      </c>
      <c r="C708" s="92"/>
      <c r="D708" s="153">
        <f t="shared" si="174"/>
        <v>266000</v>
      </c>
      <c r="E708" s="153">
        <f t="shared" si="174"/>
        <v>0</v>
      </c>
      <c r="F708" s="153">
        <f t="shared" si="174"/>
        <v>266000</v>
      </c>
      <c r="G708" s="7"/>
    </row>
    <row r="709" spans="1:7" s="13" customFormat="1" x14ac:dyDescent="0.25">
      <c r="A709" s="4">
        <v>3</v>
      </c>
      <c r="B709" s="417" t="s">
        <v>3</v>
      </c>
      <c r="C709" s="423"/>
      <c r="D709" s="153">
        <f>D710</f>
        <v>266000</v>
      </c>
      <c r="E709" s="153">
        <f t="shared" si="174"/>
        <v>0</v>
      </c>
      <c r="F709" s="153">
        <f t="shared" si="174"/>
        <v>266000</v>
      </c>
      <c r="G709" s="7"/>
    </row>
    <row r="710" spans="1:7" x14ac:dyDescent="0.25">
      <c r="A710" s="4">
        <v>38</v>
      </c>
      <c r="B710" s="417" t="s">
        <v>37</v>
      </c>
      <c r="C710" s="423"/>
      <c r="D710" s="153">
        <f>D711</f>
        <v>266000</v>
      </c>
      <c r="E710" s="153">
        <f>E711</f>
        <v>0</v>
      </c>
      <c r="F710" s="153">
        <f>F711</f>
        <v>266000</v>
      </c>
      <c r="G710" s="7"/>
    </row>
    <row r="711" spans="1:7" x14ac:dyDescent="0.25">
      <c r="A711" s="36">
        <v>381</v>
      </c>
      <c r="B711" s="88" t="s">
        <v>111</v>
      </c>
      <c r="C711" s="77"/>
      <c r="D711" s="154">
        <v>266000</v>
      </c>
      <c r="E711" s="154">
        <f>F711-D711</f>
        <v>0</v>
      </c>
      <c r="F711" s="154">
        <v>266000</v>
      </c>
      <c r="G711" s="7"/>
    </row>
    <row r="712" spans="1:7" x14ac:dyDescent="0.25">
      <c r="A712" s="32"/>
      <c r="B712" s="31"/>
      <c r="C712" s="33"/>
      <c r="D712" s="163"/>
      <c r="E712" s="47"/>
      <c r="F712" s="56"/>
      <c r="G712" s="7"/>
    </row>
    <row r="713" spans="1:7" x14ac:dyDescent="0.25">
      <c r="A713" s="199"/>
      <c r="B713" s="210" t="s">
        <v>383</v>
      </c>
      <c r="C713" s="211"/>
      <c r="D713" s="200">
        <f>D714</f>
        <v>200000</v>
      </c>
      <c r="E713" s="209">
        <f>E714</f>
        <v>0</v>
      </c>
      <c r="F713" s="208">
        <f>F714</f>
        <v>200000</v>
      </c>
      <c r="G713" s="7"/>
    </row>
    <row r="714" spans="1:7" x14ac:dyDescent="0.25">
      <c r="A714" s="4"/>
      <c r="B714" s="29" t="s">
        <v>197</v>
      </c>
      <c r="C714" s="30"/>
      <c r="D714" s="153">
        <f t="shared" ref="D714:F716" si="175">D715</f>
        <v>200000</v>
      </c>
      <c r="E714" s="46">
        <f t="shared" si="175"/>
        <v>0</v>
      </c>
      <c r="F714" s="5">
        <f t="shared" si="175"/>
        <v>200000</v>
      </c>
      <c r="G714" s="7"/>
    </row>
    <row r="715" spans="1:7" s="13" customFormat="1" x14ac:dyDescent="0.25">
      <c r="A715" s="4"/>
      <c r="B715" s="29" t="s">
        <v>67</v>
      </c>
      <c r="C715" s="92"/>
      <c r="D715" s="153">
        <f t="shared" si="175"/>
        <v>200000</v>
      </c>
      <c r="E715" s="46">
        <f t="shared" si="175"/>
        <v>0</v>
      </c>
      <c r="F715" s="5">
        <f t="shared" si="175"/>
        <v>200000</v>
      </c>
      <c r="G715" s="7"/>
    </row>
    <row r="716" spans="1:7" s="13" customFormat="1" x14ac:dyDescent="0.25">
      <c r="A716" s="4">
        <v>3</v>
      </c>
      <c r="B716" s="417" t="s">
        <v>3</v>
      </c>
      <c r="C716" s="423"/>
      <c r="D716" s="153">
        <f t="shared" si="175"/>
        <v>200000</v>
      </c>
      <c r="E716" s="46">
        <f t="shared" si="175"/>
        <v>0</v>
      </c>
      <c r="F716" s="5">
        <f t="shared" si="175"/>
        <v>200000</v>
      </c>
      <c r="G716" s="7"/>
    </row>
    <row r="717" spans="1:7" s="13" customFormat="1" x14ac:dyDescent="0.25">
      <c r="A717" s="4">
        <v>38</v>
      </c>
      <c r="B717" s="417" t="s">
        <v>37</v>
      </c>
      <c r="C717" s="423"/>
      <c r="D717" s="153">
        <f>D718</f>
        <v>200000</v>
      </c>
      <c r="E717" s="46">
        <f>E718</f>
        <v>0</v>
      </c>
      <c r="F717" s="5">
        <f>F718</f>
        <v>200000</v>
      </c>
      <c r="G717" s="7"/>
    </row>
    <row r="718" spans="1:7" x14ac:dyDescent="0.25">
      <c r="A718" s="65">
        <v>382</v>
      </c>
      <c r="B718" s="66" t="s">
        <v>166</v>
      </c>
      <c r="C718" s="67"/>
      <c r="D718" s="154">
        <v>200000</v>
      </c>
      <c r="E718" s="154">
        <f>F718-D718</f>
        <v>0</v>
      </c>
      <c r="F718" s="154">
        <v>200000</v>
      </c>
      <c r="G718" s="7"/>
    </row>
    <row r="719" spans="1:7" x14ac:dyDescent="0.25">
      <c r="A719" s="65"/>
      <c r="B719" s="66"/>
      <c r="C719" s="67"/>
      <c r="D719" s="166"/>
      <c r="E719" s="63"/>
      <c r="F719" s="56"/>
      <c r="G719" s="7"/>
    </row>
    <row r="720" spans="1:7" x14ac:dyDescent="0.25">
      <c r="A720" s="132"/>
      <c r="B720" s="107" t="s">
        <v>232</v>
      </c>
      <c r="C720" s="133"/>
      <c r="D720" s="159">
        <f>D721+D728</f>
        <v>127000</v>
      </c>
      <c r="E720" s="159">
        <f t="shared" ref="E720:F720" si="176">E721+E728</f>
        <v>0</v>
      </c>
      <c r="F720" s="159">
        <f t="shared" si="176"/>
        <v>127000</v>
      </c>
      <c r="G720" s="7"/>
    </row>
    <row r="721" spans="1:7" x14ac:dyDescent="0.25">
      <c r="A721" s="132"/>
      <c r="B721" s="107" t="s">
        <v>233</v>
      </c>
      <c r="C721" s="133"/>
      <c r="D721" s="159">
        <f>D722</f>
        <v>93000</v>
      </c>
      <c r="E721" s="159">
        <f t="shared" ref="E721:F721" si="177">E722</f>
        <v>0</v>
      </c>
      <c r="F721" s="159">
        <f t="shared" si="177"/>
        <v>93000</v>
      </c>
      <c r="G721" s="7"/>
    </row>
    <row r="722" spans="1:7" x14ac:dyDescent="0.25">
      <c r="A722" s="129"/>
      <c r="B722" s="29" t="s">
        <v>198</v>
      </c>
      <c r="C722" s="131"/>
      <c r="D722" s="153">
        <f t="shared" ref="D722:F725" si="178">D723</f>
        <v>93000</v>
      </c>
      <c r="E722" s="153">
        <f t="shared" si="178"/>
        <v>0</v>
      </c>
      <c r="F722" s="153">
        <f t="shared" si="178"/>
        <v>93000</v>
      </c>
      <c r="G722" s="41"/>
    </row>
    <row r="723" spans="1:7" s="13" customFormat="1" x14ac:dyDescent="0.25">
      <c r="A723" s="4"/>
      <c r="B723" s="29" t="s">
        <v>67</v>
      </c>
      <c r="C723" s="30"/>
      <c r="D723" s="153">
        <f t="shared" si="178"/>
        <v>93000</v>
      </c>
      <c r="E723" s="153">
        <f t="shared" si="178"/>
        <v>0</v>
      </c>
      <c r="F723" s="153">
        <f t="shared" si="178"/>
        <v>93000</v>
      </c>
      <c r="G723" s="7"/>
    </row>
    <row r="724" spans="1:7" s="13" customFormat="1" x14ac:dyDescent="0.25">
      <c r="A724" s="4">
        <v>3</v>
      </c>
      <c r="B724" s="417" t="s">
        <v>3</v>
      </c>
      <c r="C724" s="418"/>
      <c r="D724" s="153">
        <f t="shared" si="178"/>
        <v>93000</v>
      </c>
      <c r="E724" s="153">
        <f t="shared" si="178"/>
        <v>0</v>
      </c>
      <c r="F724" s="153">
        <f t="shared" si="178"/>
        <v>93000</v>
      </c>
      <c r="G724" s="7"/>
    </row>
    <row r="725" spans="1:7" x14ac:dyDescent="0.25">
      <c r="A725" s="4">
        <v>38</v>
      </c>
      <c r="B725" s="29" t="s">
        <v>37</v>
      </c>
      <c r="C725" s="30"/>
      <c r="D725" s="153">
        <f>D726</f>
        <v>93000</v>
      </c>
      <c r="E725" s="153">
        <f t="shared" si="178"/>
        <v>0</v>
      </c>
      <c r="F725" s="153">
        <f t="shared" si="178"/>
        <v>93000</v>
      </c>
      <c r="G725" s="7"/>
    </row>
    <row r="726" spans="1:7" x14ac:dyDescent="0.25">
      <c r="A726" s="36">
        <v>381</v>
      </c>
      <c r="B726" s="88" t="s">
        <v>109</v>
      </c>
      <c r="C726" s="77"/>
      <c r="D726" s="154">
        <v>93000</v>
      </c>
      <c r="E726" s="154">
        <f>F726-D726</f>
        <v>0</v>
      </c>
      <c r="F726" s="154">
        <v>93000</v>
      </c>
      <c r="G726" s="7"/>
    </row>
    <row r="727" spans="1:7" x14ac:dyDescent="0.25">
      <c r="A727" s="36"/>
      <c r="B727" s="98"/>
      <c r="C727" s="77"/>
      <c r="D727" s="154"/>
      <c r="E727" s="63"/>
      <c r="F727" s="61"/>
      <c r="G727" s="7"/>
    </row>
    <row r="728" spans="1:7" x14ac:dyDescent="0.25">
      <c r="A728" s="105"/>
      <c r="B728" s="437" t="s">
        <v>234</v>
      </c>
      <c r="C728" s="438"/>
      <c r="D728" s="159">
        <f>D729</f>
        <v>34000</v>
      </c>
      <c r="E728" s="159">
        <f t="shared" ref="E728:F728" si="179">E729</f>
        <v>0</v>
      </c>
      <c r="F728" s="159">
        <f t="shared" si="179"/>
        <v>34000</v>
      </c>
      <c r="G728" s="7"/>
    </row>
    <row r="729" spans="1:7" x14ac:dyDescent="0.25">
      <c r="A729" s="4"/>
      <c r="B729" s="29" t="s">
        <v>199</v>
      </c>
      <c r="C729" s="30"/>
      <c r="D729" s="153">
        <f t="shared" ref="D729:F732" si="180">D730</f>
        <v>34000</v>
      </c>
      <c r="E729" s="153">
        <f t="shared" si="180"/>
        <v>0</v>
      </c>
      <c r="F729" s="153">
        <f t="shared" si="180"/>
        <v>34000</v>
      </c>
      <c r="G729" s="7"/>
    </row>
    <row r="730" spans="1:7" x14ac:dyDescent="0.25">
      <c r="A730" s="4"/>
      <c r="B730" s="29" t="s">
        <v>67</v>
      </c>
      <c r="C730" s="30"/>
      <c r="D730" s="153">
        <f t="shared" si="180"/>
        <v>34000</v>
      </c>
      <c r="E730" s="153">
        <f t="shared" si="180"/>
        <v>0</v>
      </c>
      <c r="F730" s="153">
        <f t="shared" si="180"/>
        <v>34000</v>
      </c>
      <c r="G730" s="7"/>
    </row>
    <row r="731" spans="1:7" x14ac:dyDescent="0.25">
      <c r="A731" s="4">
        <v>3</v>
      </c>
      <c r="B731" s="417" t="s">
        <v>3</v>
      </c>
      <c r="C731" s="418"/>
      <c r="D731" s="153">
        <f t="shared" si="180"/>
        <v>34000</v>
      </c>
      <c r="E731" s="153">
        <f t="shared" si="180"/>
        <v>0</v>
      </c>
      <c r="F731" s="153">
        <f t="shared" si="180"/>
        <v>34000</v>
      </c>
      <c r="G731" s="7"/>
    </row>
    <row r="732" spans="1:7" x14ac:dyDescent="0.25">
      <c r="A732" s="4">
        <v>38</v>
      </c>
      <c r="B732" s="29" t="s">
        <v>37</v>
      </c>
      <c r="C732" s="30"/>
      <c r="D732" s="153">
        <f>D733</f>
        <v>34000</v>
      </c>
      <c r="E732" s="153">
        <f t="shared" si="180"/>
        <v>0</v>
      </c>
      <c r="F732" s="153">
        <f t="shared" si="180"/>
        <v>34000</v>
      </c>
      <c r="G732" s="7"/>
    </row>
    <row r="733" spans="1:7" x14ac:dyDescent="0.25">
      <c r="A733" s="36">
        <v>381</v>
      </c>
      <c r="B733" s="88" t="s">
        <v>109</v>
      </c>
      <c r="C733" s="77"/>
      <c r="D733" s="154">
        <v>34000</v>
      </c>
      <c r="E733" s="154">
        <f>F733-D733</f>
        <v>0</v>
      </c>
      <c r="F733" s="154">
        <v>34000</v>
      </c>
      <c r="G733" s="7"/>
    </row>
    <row r="734" spans="1:7" x14ac:dyDescent="0.25">
      <c r="A734" s="36"/>
      <c r="B734" s="98"/>
      <c r="C734" s="77"/>
      <c r="D734" s="154"/>
      <c r="E734" s="48"/>
      <c r="F734" s="61"/>
      <c r="G734" s="7"/>
    </row>
    <row r="735" spans="1:7" x14ac:dyDescent="0.25">
      <c r="A735" s="204"/>
      <c r="B735" s="205" t="s">
        <v>235</v>
      </c>
      <c r="C735" s="206"/>
      <c r="D735" s="207">
        <f>D736</f>
        <v>180000</v>
      </c>
      <c r="E735" s="207">
        <f t="shared" ref="E735:F736" si="181">E736</f>
        <v>-90000</v>
      </c>
      <c r="F735" s="207">
        <f t="shared" si="181"/>
        <v>90000</v>
      </c>
      <c r="G735" s="7"/>
    </row>
    <row r="736" spans="1:7" x14ac:dyDescent="0.25">
      <c r="A736" s="204"/>
      <c r="B736" s="517" t="s">
        <v>236</v>
      </c>
      <c r="C736" s="518"/>
      <c r="D736" s="207">
        <f>D737</f>
        <v>180000</v>
      </c>
      <c r="E736" s="207">
        <f t="shared" si="181"/>
        <v>-90000</v>
      </c>
      <c r="F736" s="207">
        <f t="shared" si="181"/>
        <v>90000</v>
      </c>
      <c r="G736" s="7"/>
    </row>
    <row r="737" spans="1:7" x14ac:dyDescent="0.25">
      <c r="A737" s="4"/>
      <c r="B737" s="29" t="s">
        <v>200</v>
      </c>
      <c r="C737" s="30"/>
      <c r="D737" s="153">
        <f t="shared" ref="D737:F740" si="182">D738</f>
        <v>180000</v>
      </c>
      <c r="E737" s="153">
        <f t="shared" si="182"/>
        <v>-90000</v>
      </c>
      <c r="F737" s="153">
        <f t="shared" si="182"/>
        <v>90000</v>
      </c>
      <c r="G737" s="7"/>
    </row>
    <row r="738" spans="1:7" x14ac:dyDescent="0.25">
      <c r="A738" s="4"/>
      <c r="B738" s="29" t="s">
        <v>67</v>
      </c>
      <c r="C738" s="30"/>
      <c r="D738" s="153">
        <f t="shared" si="182"/>
        <v>180000</v>
      </c>
      <c r="E738" s="153">
        <f t="shared" si="182"/>
        <v>-90000</v>
      </c>
      <c r="F738" s="153">
        <f t="shared" si="182"/>
        <v>90000</v>
      </c>
      <c r="G738" s="7"/>
    </row>
    <row r="739" spans="1:7" x14ac:dyDescent="0.25">
      <c r="A739" s="4">
        <v>3</v>
      </c>
      <c r="B739" s="417" t="s">
        <v>3</v>
      </c>
      <c r="C739" s="418"/>
      <c r="D739" s="153">
        <f t="shared" si="182"/>
        <v>180000</v>
      </c>
      <c r="E739" s="153">
        <f t="shared" si="182"/>
        <v>-90000</v>
      </c>
      <c r="F739" s="153">
        <f t="shared" si="182"/>
        <v>90000</v>
      </c>
      <c r="G739" s="7"/>
    </row>
    <row r="740" spans="1:7" x14ac:dyDescent="0.25">
      <c r="A740" s="4">
        <v>38</v>
      </c>
      <c r="B740" s="29" t="s">
        <v>37</v>
      </c>
      <c r="C740" s="30"/>
      <c r="D740" s="153">
        <f>D741</f>
        <v>180000</v>
      </c>
      <c r="E740" s="153">
        <f t="shared" si="182"/>
        <v>-90000</v>
      </c>
      <c r="F740" s="153">
        <f t="shared" si="182"/>
        <v>90000</v>
      </c>
      <c r="G740" s="7"/>
    </row>
    <row r="741" spans="1:7" x14ac:dyDescent="0.25">
      <c r="A741" s="36">
        <v>382</v>
      </c>
      <c r="B741" s="88" t="s">
        <v>110</v>
      </c>
      <c r="C741" s="67"/>
      <c r="D741" s="154">
        <v>180000</v>
      </c>
      <c r="E741" s="154">
        <f>F741-D741</f>
        <v>-90000</v>
      </c>
      <c r="F741" s="154">
        <v>90000</v>
      </c>
      <c r="G741" s="7"/>
    </row>
    <row r="742" spans="1:7" x14ac:dyDescent="0.25">
      <c r="A742" s="36"/>
      <c r="B742" s="94"/>
      <c r="C742" s="77"/>
      <c r="D742" s="154"/>
      <c r="E742" s="48"/>
      <c r="F742" s="56"/>
      <c r="G742" s="7"/>
    </row>
    <row r="743" spans="1:7" x14ac:dyDescent="0.25">
      <c r="A743" s="201"/>
      <c r="B743" s="202" t="s">
        <v>237</v>
      </c>
      <c r="C743" s="203"/>
      <c r="D743" s="162">
        <f>D744+D751+D758+D769+D776+D783+D790</f>
        <v>470500</v>
      </c>
      <c r="E743" s="162">
        <f>E744+E751+E758+E769+E776+E783+E790</f>
        <v>0</v>
      </c>
      <c r="F743" s="162">
        <f t="shared" ref="F743" si="183">F744+F751+F758+F769+F776+F783+F790</f>
        <v>470500</v>
      </c>
      <c r="G743" s="7"/>
    </row>
    <row r="744" spans="1:7" x14ac:dyDescent="0.25">
      <c r="A744" s="128"/>
      <c r="B744" s="415" t="s">
        <v>238</v>
      </c>
      <c r="C744" s="435"/>
      <c r="D744" s="162">
        <f>D745</f>
        <v>33000</v>
      </c>
      <c r="E744" s="162">
        <f t="shared" ref="E744:F744" si="184">E745</f>
        <v>0</v>
      </c>
      <c r="F744" s="162">
        <f t="shared" si="184"/>
        <v>33000</v>
      </c>
      <c r="G744" s="7"/>
    </row>
    <row r="745" spans="1:7" x14ac:dyDescent="0.25">
      <c r="A745" s="4"/>
      <c r="B745" s="189" t="s">
        <v>203</v>
      </c>
      <c r="C745" s="92"/>
      <c r="D745" s="153">
        <f t="shared" ref="D745:F748" si="185">D746</f>
        <v>33000</v>
      </c>
      <c r="E745" s="153">
        <f t="shared" si="185"/>
        <v>0</v>
      </c>
      <c r="F745" s="153">
        <f t="shared" si="185"/>
        <v>33000</v>
      </c>
      <c r="G745" s="7"/>
    </row>
    <row r="746" spans="1:7" x14ac:dyDescent="0.25">
      <c r="A746" s="129"/>
      <c r="B746" s="130" t="s">
        <v>67</v>
      </c>
      <c r="C746" s="131"/>
      <c r="D746" s="153">
        <f t="shared" si="185"/>
        <v>33000</v>
      </c>
      <c r="E746" s="153">
        <f t="shared" si="185"/>
        <v>0</v>
      </c>
      <c r="F746" s="153">
        <f t="shared" si="185"/>
        <v>33000</v>
      </c>
      <c r="G746" s="7"/>
    </row>
    <row r="747" spans="1:7" x14ac:dyDescent="0.25">
      <c r="A747" s="4">
        <v>3</v>
      </c>
      <c r="B747" s="417" t="s">
        <v>3</v>
      </c>
      <c r="C747" s="418"/>
      <c r="D747" s="153">
        <f t="shared" si="185"/>
        <v>33000</v>
      </c>
      <c r="E747" s="153">
        <f t="shared" si="185"/>
        <v>0</v>
      </c>
      <c r="F747" s="153">
        <f t="shared" si="185"/>
        <v>33000</v>
      </c>
      <c r="G747" s="7"/>
    </row>
    <row r="748" spans="1:7" x14ac:dyDescent="0.25">
      <c r="A748" s="4">
        <v>38</v>
      </c>
      <c r="B748" s="29" t="s">
        <v>37</v>
      </c>
      <c r="C748" s="30"/>
      <c r="D748" s="153">
        <f>D749</f>
        <v>33000</v>
      </c>
      <c r="E748" s="153">
        <f t="shared" si="185"/>
        <v>0</v>
      </c>
      <c r="F748" s="153">
        <f t="shared" si="185"/>
        <v>33000</v>
      </c>
      <c r="G748" s="7"/>
    </row>
    <row r="749" spans="1:7" x14ac:dyDescent="0.25">
      <c r="A749" s="51">
        <v>381</v>
      </c>
      <c r="B749" s="120" t="s">
        <v>169</v>
      </c>
      <c r="C749" s="59"/>
      <c r="D749" s="154">
        <v>33000</v>
      </c>
      <c r="E749" s="154">
        <f>F749-D749</f>
        <v>0</v>
      </c>
      <c r="F749" s="154">
        <v>33000</v>
      </c>
      <c r="G749" s="7"/>
    </row>
    <row r="750" spans="1:7" x14ac:dyDescent="0.25">
      <c r="A750" s="54"/>
      <c r="B750" s="120"/>
      <c r="C750" s="93"/>
      <c r="D750" s="154"/>
      <c r="E750" s="55"/>
      <c r="F750" s="5"/>
      <c r="G750" s="7"/>
    </row>
    <row r="751" spans="1:7" x14ac:dyDescent="0.25">
      <c r="A751" s="201"/>
      <c r="B751" s="443" t="s">
        <v>239</v>
      </c>
      <c r="C751" s="444"/>
      <c r="D751" s="162">
        <f>D752</f>
        <v>33000</v>
      </c>
      <c r="E751" s="162">
        <f t="shared" ref="E751:F751" si="186">E752</f>
        <v>4000</v>
      </c>
      <c r="F751" s="162">
        <f t="shared" si="186"/>
        <v>37000</v>
      </c>
      <c r="G751" s="7"/>
    </row>
    <row r="752" spans="1:7" x14ac:dyDescent="0.25">
      <c r="A752" s="129"/>
      <c r="B752" s="189" t="s">
        <v>202</v>
      </c>
      <c r="C752" s="190"/>
      <c r="D752" s="153">
        <f t="shared" ref="D752:F755" si="187">D753</f>
        <v>33000</v>
      </c>
      <c r="E752" s="153">
        <f t="shared" si="187"/>
        <v>4000</v>
      </c>
      <c r="F752" s="153">
        <f t="shared" si="187"/>
        <v>37000</v>
      </c>
      <c r="G752" s="7"/>
    </row>
    <row r="753" spans="1:7" x14ac:dyDescent="0.25">
      <c r="A753" s="129"/>
      <c r="B753" s="130" t="s">
        <v>67</v>
      </c>
      <c r="C753" s="131"/>
      <c r="D753" s="153">
        <f t="shared" si="187"/>
        <v>33000</v>
      </c>
      <c r="E753" s="153">
        <f t="shared" si="187"/>
        <v>4000</v>
      </c>
      <c r="F753" s="153">
        <f t="shared" si="187"/>
        <v>37000</v>
      </c>
      <c r="G753" s="7"/>
    </row>
    <row r="754" spans="1:7" x14ac:dyDescent="0.25">
      <c r="A754" s="4">
        <v>3</v>
      </c>
      <c r="B754" s="417" t="s">
        <v>3</v>
      </c>
      <c r="C754" s="418"/>
      <c r="D754" s="153">
        <f t="shared" si="187"/>
        <v>33000</v>
      </c>
      <c r="E754" s="153">
        <f t="shared" si="187"/>
        <v>4000</v>
      </c>
      <c r="F754" s="153">
        <f t="shared" si="187"/>
        <v>37000</v>
      </c>
      <c r="G754" s="7"/>
    </row>
    <row r="755" spans="1:7" x14ac:dyDescent="0.25">
      <c r="A755" s="4">
        <v>37</v>
      </c>
      <c r="B755" s="417" t="s">
        <v>49</v>
      </c>
      <c r="C755" s="418"/>
      <c r="D755" s="153">
        <f>D756</f>
        <v>33000</v>
      </c>
      <c r="E755" s="153">
        <f t="shared" si="187"/>
        <v>4000</v>
      </c>
      <c r="F755" s="153">
        <f t="shared" si="187"/>
        <v>37000</v>
      </c>
      <c r="G755" s="7"/>
    </row>
    <row r="756" spans="1:7" x14ac:dyDescent="0.25">
      <c r="A756" s="54">
        <v>372</v>
      </c>
      <c r="B756" s="120" t="s">
        <v>106</v>
      </c>
      <c r="C756" s="93"/>
      <c r="D756" s="154">
        <v>33000</v>
      </c>
      <c r="E756" s="154">
        <f>F756-D756</f>
        <v>4000</v>
      </c>
      <c r="F756" s="154">
        <v>37000</v>
      </c>
      <c r="G756" s="7"/>
    </row>
    <row r="757" spans="1:7" x14ac:dyDescent="0.25">
      <c r="A757" s="54"/>
      <c r="B757" s="120"/>
      <c r="C757" s="93"/>
      <c r="D757" s="154"/>
      <c r="E757" s="55"/>
      <c r="F757" s="5"/>
      <c r="G757" s="7"/>
    </row>
    <row r="758" spans="1:7" x14ac:dyDescent="0.25">
      <c r="A758" s="128"/>
      <c r="B758" s="415" t="s">
        <v>240</v>
      </c>
      <c r="C758" s="416"/>
      <c r="D758" s="162">
        <f>D759</f>
        <v>309500</v>
      </c>
      <c r="E758" s="162">
        <f>E759</f>
        <v>0</v>
      </c>
      <c r="F758" s="162">
        <f>F759</f>
        <v>309500</v>
      </c>
      <c r="G758" s="7"/>
    </row>
    <row r="759" spans="1:7" x14ac:dyDescent="0.25">
      <c r="A759" s="4"/>
      <c r="B759" s="189" t="s">
        <v>202</v>
      </c>
      <c r="C759" s="30"/>
      <c r="D759" s="153">
        <f t="shared" ref="D759:F760" si="188">D760</f>
        <v>309500</v>
      </c>
      <c r="E759" s="153">
        <f t="shared" si="188"/>
        <v>0</v>
      </c>
      <c r="F759" s="153">
        <f t="shared" si="188"/>
        <v>309500</v>
      </c>
      <c r="G759" s="7"/>
    </row>
    <row r="760" spans="1:7" x14ac:dyDescent="0.25">
      <c r="A760" s="4"/>
      <c r="B760" s="29" t="s">
        <v>66</v>
      </c>
      <c r="C760" s="173"/>
      <c r="D760" s="153">
        <f t="shared" si="188"/>
        <v>309500</v>
      </c>
      <c r="E760" s="153">
        <f t="shared" si="188"/>
        <v>0</v>
      </c>
      <c r="F760" s="153">
        <f t="shared" si="188"/>
        <v>309500</v>
      </c>
      <c r="G760" s="7"/>
    </row>
    <row r="761" spans="1:7" x14ac:dyDescent="0.25">
      <c r="A761" s="4">
        <v>3</v>
      </c>
      <c r="B761" s="417" t="s">
        <v>48</v>
      </c>
      <c r="C761" s="423"/>
      <c r="D761" s="153">
        <f>D762+D766</f>
        <v>309500</v>
      </c>
      <c r="E761" s="62">
        <f t="shared" ref="E761:E767" si="189">F761-D761</f>
        <v>0</v>
      </c>
      <c r="F761" s="153">
        <f>F762+F766</f>
        <v>309500</v>
      </c>
      <c r="G761" s="7"/>
    </row>
    <row r="762" spans="1:7" x14ac:dyDescent="0.25">
      <c r="A762" s="4">
        <v>31</v>
      </c>
      <c r="B762" s="417" t="s">
        <v>24</v>
      </c>
      <c r="C762" s="423"/>
      <c r="D762" s="153">
        <f>D763+D765+D764</f>
        <v>307500</v>
      </c>
      <c r="E762" s="62">
        <f t="shared" si="189"/>
        <v>0</v>
      </c>
      <c r="F762" s="153">
        <f>F763+F765+F764</f>
        <v>307500</v>
      </c>
      <c r="G762" s="7"/>
    </row>
    <row r="763" spans="1:7" x14ac:dyDescent="0.25">
      <c r="A763" s="36">
        <v>311</v>
      </c>
      <c r="B763" s="143" t="s">
        <v>170</v>
      </c>
      <c r="C763" s="77"/>
      <c r="D763" s="154">
        <v>240000</v>
      </c>
      <c r="E763" s="154">
        <f t="shared" si="189"/>
        <v>0</v>
      </c>
      <c r="F763" s="154">
        <v>240000</v>
      </c>
      <c r="G763" s="7"/>
    </row>
    <row r="764" spans="1:7" x14ac:dyDescent="0.25">
      <c r="A764" s="36">
        <v>312</v>
      </c>
      <c r="B764" s="382" t="s">
        <v>26</v>
      </c>
      <c r="C764" s="77"/>
      <c r="D764" s="154">
        <v>7500</v>
      </c>
      <c r="E764" s="312">
        <f t="shared" si="189"/>
        <v>0</v>
      </c>
      <c r="F764" s="154">
        <v>7500</v>
      </c>
      <c r="G764" s="7"/>
    </row>
    <row r="765" spans="1:7" x14ac:dyDescent="0.25">
      <c r="A765" s="36">
        <v>313</v>
      </c>
      <c r="B765" s="322" t="s">
        <v>27</v>
      </c>
      <c r="C765" s="77"/>
      <c r="D765" s="154">
        <v>60000</v>
      </c>
      <c r="E765" s="154">
        <f t="shared" si="189"/>
        <v>0</v>
      </c>
      <c r="F765" s="154">
        <v>60000</v>
      </c>
      <c r="G765" s="7"/>
    </row>
    <row r="766" spans="1:7" x14ac:dyDescent="0.25">
      <c r="A766" s="4">
        <v>32</v>
      </c>
      <c r="B766" s="29" t="s">
        <v>59</v>
      </c>
      <c r="C766" s="77"/>
      <c r="D766" s="62">
        <f>D767</f>
        <v>2000</v>
      </c>
      <c r="E766" s="64">
        <f t="shared" si="189"/>
        <v>0</v>
      </c>
      <c r="F766" s="62">
        <f>F767</f>
        <v>2000</v>
      </c>
      <c r="G766" s="7"/>
    </row>
    <row r="767" spans="1:7" x14ac:dyDescent="0.25">
      <c r="A767" s="36">
        <v>321</v>
      </c>
      <c r="B767" s="382" t="s">
        <v>29</v>
      </c>
      <c r="C767" s="77"/>
      <c r="D767" s="154">
        <v>2000</v>
      </c>
      <c r="E767" s="312">
        <f t="shared" si="189"/>
        <v>0</v>
      </c>
      <c r="F767" s="154">
        <v>2000</v>
      </c>
      <c r="G767" s="7"/>
    </row>
    <row r="768" spans="1:7" x14ac:dyDescent="0.25">
      <c r="A768" s="54"/>
      <c r="B768" s="143"/>
      <c r="C768" s="77"/>
      <c r="D768" s="154"/>
      <c r="E768" s="48"/>
      <c r="F768" s="5"/>
      <c r="G768" s="7"/>
    </row>
    <row r="769" spans="1:96" x14ac:dyDescent="0.25">
      <c r="A769" s="201"/>
      <c r="B769" s="202" t="s">
        <v>241</v>
      </c>
      <c r="C769" s="203"/>
      <c r="D769" s="162">
        <f>D770</f>
        <v>55000</v>
      </c>
      <c r="E769" s="162">
        <f t="shared" ref="E769:F769" si="190">E770</f>
        <v>-21000</v>
      </c>
      <c r="F769" s="162">
        <f t="shared" si="190"/>
        <v>34000</v>
      </c>
      <c r="G769" s="7"/>
    </row>
    <row r="770" spans="1:96" x14ac:dyDescent="0.25">
      <c r="A770" s="129"/>
      <c r="B770" s="130" t="s">
        <v>204</v>
      </c>
      <c r="C770" s="131"/>
      <c r="D770" s="153">
        <f t="shared" ref="D770:F773" si="191">D771</f>
        <v>55000</v>
      </c>
      <c r="E770" s="153">
        <f t="shared" si="191"/>
        <v>-21000</v>
      </c>
      <c r="F770" s="153">
        <f t="shared" si="191"/>
        <v>34000</v>
      </c>
      <c r="G770" s="7"/>
    </row>
    <row r="771" spans="1:96" x14ac:dyDescent="0.25">
      <c r="A771" s="129"/>
      <c r="B771" s="29" t="s">
        <v>66</v>
      </c>
      <c r="C771" s="173"/>
      <c r="D771" s="153">
        <f t="shared" si="191"/>
        <v>55000</v>
      </c>
      <c r="E771" s="153">
        <f t="shared" si="191"/>
        <v>-21000</v>
      </c>
      <c r="F771" s="153">
        <f t="shared" si="191"/>
        <v>34000</v>
      </c>
      <c r="G771" s="7"/>
    </row>
    <row r="772" spans="1:96" x14ac:dyDescent="0.25">
      <c r="A772" s="4">
        <v>3</v>
      </c>
      <c r="B772" s="417" t="s">
        <v>3</v>
      </c>
      <c r="C772" s="418"/>
      <c r="D772" s="153">
        <f t="shared" si="191"/>
        <v>55000</v>
      </c>
      <c r="E772" s="153">
        <f t="shared" si="191"/>
        <v>-21000</v>
      </c>
      <c r="F772" s="153">
        <f t="shared" si="191"/>
        <v>34000</v>
      </c>
      <c r="G772" s="7"/>
    </row>
    <row r="773" spans="1:96" s="20" customFormat="1" x14ac:dyDescent="0.25">
      <c r="A773" s="4">
        <v>37</v>
      </c>
      <c r="B773" s="417" t="s">
        <v>49</v>
      </c>
      <c r="C773" s="418"/>
      <c r="D773" s="153">
        <f>D774</f>
        <v>55000</v>
      </c>
      <c r="E773" s="153">
        <f t="shared" si="191"/>
        <v>-21000</v>
      </c>
      <c r="F773" s="153">
        <f t="shared" si="191"/>
        <v>34000</v>
      </c>
      <c r="G773" s="228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</row>
    <row r="774" spans="1:96" s="20" customFormat="1" x14ac:dyDescent="0.25">
      <c r="A774" s="36">
        <v>372</v>
      </c>
      <c r="B774" s="95" t="s">
        <v>107</v>
      </c>
      <c r="C774" s="77"/>
      <c r="D774" s="154">
        <v>55000</v>
      </c>
      <c r="E774" s="154">
        <f>F774-D774</f>
        <v>-21000</v>
      </c>
      <c r="F774" s="154">
        <v>34000</v>
      </c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</row>
    <row r="775" spans="1:96" s="20" customFormat="1" x14ac:dyDescent="0.25">
      <c r="A775" s="129"/>
      <c r="B775" s="130"/>
      <c r="C775" s="131"/>
      <c r="D775" s="153"/>
      <c r="E775" s="64"/>
      <c r="F775" s="62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</row>
    <row r="776" spans="1:96" s="20" customFormat="1" x14ac:dyDescent="0.25">
      <c r="A776" s="128"/>
      <c r="B776" s="415" t="s">
        <v>242</v>
      </c>
      <c r="C776" s="416"/>
      <c r="D776" s="162">
        <f>D777</f>
        <v>10000</v>
      </c>
      <c r="E776" s="162">
        <f t="shared" ref="E776:F776" si="192">E777</f>
        <v>0</v>
      </c>
      <c r="F776" s="162">
        <f t="shared" si="192"/>
        <v>10000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</row>
    <row r="777" spans="1:96" s="20" customFormat="1" x14ac:dyDescent="0.25">
      <c r="A777" s="4"/>
      <c r="B777" s="130" t="s">
        <v>206</v>
      </c>
      <c r="C777" s="30"/>
      <c r="D777" s="153">
        <f t="shared" ref="D777:F780" si="193">D778</f>
        <v>10000</v>
      </c>
      <c r="E777" s="153">
        <f t="shared" si="193"/>
        <v>0</v>
      </c>
      <c r="F777" s="153">
        <f t="shared" si="193"/>
        <v>10000</v>
      </c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</row>
    <row r="778" spans="1:96" x14ac:dyDescent="0.25">
      <c r="A778" s="4"/>
      <c r="B778" s="29" t="s">
        <v>67</v>
      </c>
      <c r="C778" s="92"/>
      <c r="D778" s="153">
        <f t="shared" si="193"/>
        <v>10000</v>
      </c>
      <c r="E778" s="153">
        <f t="shared" si="193"/>
        <v>0</v>
      </c>
      <c r="F778" s="153">
        <f t="shared" si="193"/>
        <v>10000</v>
      </c>
      <c r="G778" s="7"/>
    </row>
    <row r="779" spans="1:96" x14ac:dyDescent="0.25">
      <c r="A779" s="4">
        <v>3</v>
      </c>
      <c r="B779" s="417" t="s">
        <v>3</v>
      </c>
      <c r="C779" s="418"/>
      <c r="D779" s="153">
        <f t="shared" si="193"/>
        <v>10000</v>
      </c>
      <c r="E779" s="153">
        <f t="shared" si="193"/>
        <v>0</v>
      </c>
      <c r="F779" s="153">
        <f t="shared" si="193"/>
        <v>10000</v>
      </c>
      <c r="G779" s="7"/>
    </row>
    <row r="780" spans="1:96" x14ac:dyDescent="0.25">
      <c r="A780" s="4">
        <v>37</v>
      </c>
      <c r="B780" s="417" t="s">
        <v>49</v>
      </c>
      <c r="C780" s="418"/>
      <c r="D780" s="153">
        <f>D781</f>
        <v>10000</v>
      </c>
      <c r="E780" s="153">
        <f t="shared" si="193"/>
        <v>0</v>
      </c>
      <c r="F780" s="153">
        <f t="shared" si="193"/>
        <v>10000</v>
      </c>
      <c r="G780" s="7"/>
    </row>
    <row r="781" spans="1:96" x14ac:dyDescent="0.25">
      <c r="A781" s="36">
        <v>372</v>
      </c>
      <c r="B781" s="88" t="s">
        <v>106</v>
      </c>
      <c r="C781" s="77"/>
      <c r="D781" s="154">
        <v>10000</v>
      </c>
      <c r="E781" s="154">
        <f>F781-D781</f>
        <v>0</v>
      </c>
      <c r="F781" s="154">
        <v>10000</v>
      </c>
      <c r="G781" s="7"/>
    </row>
    <row r="782" spans="1:96" x14ac:dyDescent="0.25">
      <c r="A782" s="129"/>
      <c r="B782" s="130"/>
      <c r="C782" s="131"/>
      <c r="D782" s="153"/>
      <c r="E782" s="64"/>
      <c r="F782" s="62"/>
      <c r="G782" s="7"/>
    </row>
    <row r="783" spans="1:96" x14ac:dyDescent="0.25">
      <c r="A783" s="128"/>
      <c r="B783" s="415" t="s">
        <v>243</v>
      </c>
      <c r="C783" s="416"/>
      <c r="D783" s="162">
        <f>D784</f>
        <v>20000</v>
      </c>
      <c r="E783" s="162">
        <f t="shared" ref="E783:F783" si="194">E784</f>
        <v>0</v>
      </c>
      <c r="F783" s="162">
        <f t="shared" si="194"/>
        <v>20000</v>
      </c>
      <c r="G783" s="7"/>
    </row>
    <row r="784" spans="1:96" x14ac:dyDescent="0.25">
      <c r="A784" s="4"/>
      <c r="B784" s="29" t="s">
        <v>203</v>
      </c>
      <c r="C784" s="30"/>
      <c r="D784" s="153">
        <f t="shared" ref="D784:F787" si="195">D785</f>
        <v>20000</v>
      </c>
      <c r="E784" s="153">
        <f t="shared" si="195"/>
        <v>0</v>
      </c>
      <c r="F784" s="153">
        <f t="shared" si="195"/>
        <v>20000</v>
      </c>
      <c r="G784" s="7"/>
    </row>
    <row r="785" spans="1:7" x14ac:dyDescent="0.25">
      <c r="A785" s="4"/>
      <c r="B785" s="29" t="s">
        <v>67</v>
      </c>
      <c r="C785" s="30"/>
      <c r="D785" s="153">
        <f t="shared" si="195"/>
        <v>20000</v>
      </c>
      <c r="E785" s="153">
        <f t="shared" si="195"/>
        <v>0</v>
      </c>
      <c r="F785" s="153">
        <f t="shared" si="195"/>
        <v>20000</v>
      </c>
      <c r="G785" s="7"/>
    </row>
    <row r="786" spans="1:7" x14ac:dyDescent="0.25">
      <c r="A786" s="4">
        <v>3</v>
      </c>
      <c r="B786" s="417" t="s">
        <v>3</v>
      </c>
      <c r="C786" s="418"/>
      <c r="D786" s="153">
        <f t="shared" si="195"/>
        <v>20000</v>
      </c>
      <c r="E786" s="153">
        <f t="shared" si="195"/>
        <v>0</v>
      </c>
      <c r="F786" s="153">
        <f t="shared" si="195"/>
        <v>20000</v>
      </c>
      <c r="G786" s="7"/>
    </row>
    <row r="787" spans="1:7" x14ac:dyDescent="0.25">
      <c r="A787" s="4">
        <v>37</v>
      </c>
      <c r="B787" s="417" t="s">
        <v>60</v>
      </c>
      <c r="C787" s="418"/>
      <c r="D787" s="153">
        <f>D788</f>
        <v>20000</v>
      </c>
      <c r="E787" s="153">
        <f t="shared" si="195"/>
        <v>0</v>
      </c>
      <c r="F787" s="153">
        <f t="shared" si="195"/>
        <v>20000</v>
      </c>
      <c r="G787" s="7"/>
    </row>
    <row r="788" spans="1:7" x14ac:dyDescent="0.25">
      <c r="A788" s="54">
        <v>372</v>
      </c>
      <c r="B788" s="519" t="s">
        <v>262</v>
      </c>
      <c r="C788" s="420"/>
      <c r="D788" s="154">
        <v>20000</v>
      </c>
      <c r="E788" s="154">
        <f>F788-D788</f>
        <v>0</v>
      </c>
      <c r="F788" s="154">
        <v>20000</v>
      </c>
      <c r="G788" s="7"/>
    </row>
    <row r="789" spans="1:7" x14ac:dyDescent="0.25">
      <c r="A789" s="54"/>
      <c r="B789" s="448"/>
      <c r="C789" s="420"/>
      <c r="D789" s="154"/>
      <c r="E789" s="48"/>
      <c r="F789" s="5"/>
      <c r="G789" s="7"/>
    </row>
    <row r="790" spans="1:7" x14ac:dyDescent="0.25">
      <c r="A790" s="128"/>
      <c r="B790" s="415" t="s">
        <v>259</v>
      </c>
      <c r="C790" s="416"/>
      <c r="D790" s="162">
        <f>D791</f>
        <v>10000</v>
      </c>
      <c r="E790" s="162">
        <f t="shared" ref="E790:F790" si="196">E791</f>
        <v>17000</v>
      </c>
      <c r="F790" s="162">
        <f t="shared" si="196"/>
        <v>27000</v>
      </c>
      <c r="G790" s="7"/>
    </row>
    <row r="791" spans="1:7" x14ac:dyDescent="0.25">
      <c r="A791" s="4"/>
      <c r="B791" s="130" t="s">
        <v>204</v>
      </c>
      <c r="C791" s="30"/>
      <c r="D791" s="153">
        <f t="shared" ref="D791:F794" si="197">D792</f>
        <v>10000</v>
      </c>
      <c r="E791" s="153">
        <f t="shared" si="197"/>
        <v>17000</v>
      </c>
      <c r="F791" s="153">
        <f t="shared" si="197"/>
        <v>27000</v>
      </c>
      <c r="G791" s="7"/>
    </row>
    <row r="792" spans="1:7" x14ac:dyDescent="0.25">
      <c r="A792" s="4"/>
      <c r="B792" s="29" t="s">
        <v>67</v>
      </c>
      <c r="C792" s="30"/>
      <c r="D792" s="153">
        <f t="shared" si="197"/>
        <v>10000</v>
      </c>
      <c r="E792" s="153">
        <f t="shared" si="197"/>
        <v>17000</v>
      </c>
      <c r="F792" s="153">
        <f t="shared" si="197"/>
        <v>27000</v>
      </c>
      <c r="G792" s="7"/>
    </row>
    <row r="793" spans="1:7" x14ac:dyDescent="0.25">
      <c r="A793" s="4">
        <v>3</v>
      </c>
      <c r="B793" s="417" t="s">
        <v>3</v>
      </c>
      <c r="C793" s="418"/>
      <c r="D793" s="153">
        <f t="shared" si="197"/>
        <v>10000</v>
      </c>
      <c r="E793" s="153">
        <f t="shared" si="197"/>
        <v>17000</v>
      </c>
      <c r="F793" s="153">
        <f t="shared" si="197"/>
        <v>27000</v>
      </c>
      <c r="G793" s="7"/>
    </row>
    <row r="794" spans="1:7" x14ac:dyDescent="0.25">
      <c r="A794" s="4">
        <v>37</v>
      </c>
      <c r="B794" s="417" t="s">
        <v>60</v>
      </c>
      <c r="C794" s="418"/>
      <c r="D794" s="153">
        <f>D795</f>
        <v>10000</v>
      </c>
      <c r="E794" s="153">
        <f t="shared" si="197"/>
        <v>17000</v>
      </c>
      <c r="F794" s="153">
        <f t="shared" si="197"/>
        <v>27000</v>
      </c>
      <c r="G794" s="7"/>
    </row>
    <row r="795" spans="1:7" x14ac:dyDescent="0.25">
      <c r="A795" s="54">
        <v>372</v>
      </c>
      <c r="B795" s="419" t="s">
        <v>168</v>
      </c>
      <c r="C795" s="420"/>
      <c r="D795" s="154">
        <v>10000</v>
      </c>
      <c r="E795" s="154">
        <f>F795-D795</f>
        <v>17000</v>
      </c>
      <c r="F795" s="154">
        <v>27000</v>
      </c>
      <c r="G795" s="7"/>
    </row>
    <row r="796" spans="1:7" x14ac:dyDescent="0.25">
      <c r="A796" s="36"/>
      <c r="B796" s="98"/>
      <c r="C796" s="77"/>
      <c r="D796" s="154"/>
      <c r="E796" s="48"/>
      <c r="F796" s="52"/>
      <c r="G796" s="7"/>
    </row>
    <row r="797" spans="1:7" x14ac:dyDescent="0.25">
      <c r="A797" s="136"/>
      <c r="B797" s="137" t="s">
        <v>244</v>
      </c>
      <c r="C797" s="138"/>
      <c r="D797" s="164">
        <f>D798+D805+D812+D819+D826+D833+D840+D851+D858+D865+D872</f>
        <v>1079000</v>
      </c>
      <c r="E797" s="164">
        <f>E798+E805+E812+E819+E826+E833+E840+E851+E858+E865+E872</f>
        <v>-155000</v>
      </c>
      <c r="F797" s="164">
        <f>F798+F805+F812+F819+F826+F833+F840+F851+F858+F865+F872</f>
        <v>924000</v>
      </c>
      <c r="G797" s="7"/>
    </row>
    <row r="798" spans="1:7" x14ac:dyDescent="0.25">
      <c r="A798" s="114"/>
      <c r="B798" s="421" t="s">
        <v>245</v>
      </c>
      <c r="C798" s="422"/>
      <c r="D798" s="164">
        <f>D799</f>
        <v>22000</v>
      </c>
      <c r="E798" s="164">
        <f t="shared" ref="E798:F798" si="198">E799</f>
        <v>0</v>
      </c>
      <c r="F798" s="164">
        <f t="shared" si="198"/>
        <v>22000</v>
      </c>
      <c r="G798" s="7"/>
    </row>
    <row r="799" spans="1:7" x14ac:dyDescent="0.25">
      <c r="A799" s="4"/>
      <c r="B799" s="130" t="s">
        <v>205</v>
      </c>
      <c r="C799" s="30"/>
      <c r="D799" s="153">
        <f t="shared" ref="D799:F802" si="199">D800</f>
        <v>22000</v>
      </c>
      <c r="E799" s="153">
        <f t="shared" si="199"/>
        <v>0</v>
      </c>
      <c r="F799" s="153">
        <f t="shared" si="199"/>
        <v>22000</v>
      </c>
      <c r="G799" s="7"/>
    </row>
    <row r="800" spans="1:7" x14ac:dyDescent="0.25">
      <c r="A800" s="4"/>
      <c r="B800" s="29" t="s">
        <v>67</v>
      </c>
      <c r="C800" s="30"/>
      <c r="D800" s="153">
        <f t="shared" si="199"/>
        <v>22000</v>
      </c>
      <c r="E800" s="153">
        <f t="shared" si="199"/>
        <v>0</v>
      </c>
      <c r="F800" s="153">
        <f t="shared" si="199"/>
        <v>22000</v>
      </c>
      <c r="G800" s="7"/>
    </row>
    <row r="801" spans="1:7" x14ac:dyDescent="0.25">
      <c r="A801" s="4">
        <v>3</v>
      </c>
      <c r="B801" s="417" t="s">
        <v>3</v>
      </c>
      <c r="C801" s="418"/>
      <c r="D801" s="153">
        <f t="shared" si="199"/>
        <v>22000</v>
      </c>
      <c r="E801" s="153">
        <f t="shared" si="199"/>
        <v>0</v>
      </c>
      <c r="F801" s="153">
        <f t="shared" si="199"/>
        <v>22000</v>
      </c>
      <c r="G801" s="7"/>
    </row>
    <row r="802" spans="1:7" x14ac:dyDescent="0.25">
      <c r="A802" s="4">
        <v>37</v>
      </c>
      <c r="B802" s="417" t="s">
        <v>60</v>
      </c>
      <c r="C802" s="418"/>
      <c r="D802" s="153">
        <f>D803</f>
        <v>22000</v>
      </c>
      <c r="E802" s="153">
        <f t="shared" si="199"/>
        <v>0</v>
      </c>
      <c r="F802" s="153">
        <f t="shared" si="199"/>
        <v>22000</v>
      </c>
      <c r="G802" s="7"/>
    </row>
    <row r="803" spans="1:7" x14ac:dyDescent="0.25">
      <c r="A803" s="54">
        <v>372</v>
      </c>
      <c r="B803" s="419" t="s">
        <v>167</v>
      </c>
      <c r="C803" s="420"/>
      <c r="D803" s="154">
        <v>22000</v>
      </c>
      <c r="E803" s="154">
        <f>F803-D803</f>
        <v>0</v>
      </c>
      <c r="F803" s="154">
        <v>22000</v>
      </c>
      <c r="G803" s="7"/>
    </row>
    <row r="804" spans="1:7" x14ac:dyDescent="0.25">
      <c r="A804" s="36"/>
      <c r="B804" s="98"/>
      <c r="C804" s="77"/>
      <c r="D804" s="154"/>
      <c r="E804" s="48"/>
      <c r="F804" s="56"/>
      <c r="G804" s="7"/>
    </row>
    <row r="805" spans="1:7" x14ac:dyDescent="0.25">
      <c r="A805" s="114"/>
      <c r="B805" s="421" t="s">
        <v>246</v>
      </c>
      <c r="C805" s="422"/>
      <c r="D805" s="164">
        <f>D806</f>
        <v>50000</v>
      </c>
      <c r="E805" s="164">
        <f t="shared" ref="E805:F805" si="200">E806</f>
        <v>0</v>
      </c>
      <c r="F805" s="164">
        <f t="shared" si="200"/>
        <v>50000</v>
      </c>
      <c r="G805" s="7"/>
    </row>
    <row r="806" spans="1:7" x14ac:dyDescent="0.25">
      <c r="A806" s="4"/>
      <c r="B806" s="130" t="s">
        <v>205</v>
      </c>
      <c r="C806" s="30"/>
      <c r="D806" s="153">
        <f t="shared" ref="D806:F809" si="201">D807</f>
        <v>50000</v>
      </c>
      <c r="E806" s="153">
        <f t="shared" si="201"/>
        <v>0</v>
      </c>
      <c r="F806" s="153">
        <f t="shared" si="201"/>
        <v>50000</v>
      </c>
      <c r="G806" s="7"/>
    </row>
    <row r="807" spans="1:7" x14ac:dyDescent="0.25">
      <c r="A807" s="4"/>
      <c r="B807" s="29" t="s">
        <v>67</v>
      </c>
      <c r="C807" s="30"/>
      <c r="D807" s="153">
        <f t="shared" si="201"/>
        <v>50000</v>
      </c>
      <c r="E807" s="153">
        <f t="shared" si="201"/>
        <v>0</v>
      </c>
      <c r="F807" s="153">
        <f t="shared" si="201"/>
        <v>50000</v>
      </c>
      <c r="G807" s="7"/>
    </row>
    <row r="808" spans="1:7" x14ac:dyDescent="0.25">
      <c r="A808" s="4">
        <v>3</v>
      </c>
      <c r="B808" s="417" t="s">
        <v>3</v>
      </c>
      <c r="C808" s="423"/>
      <c r="D808" s="153">
        <f t="shared" si="201"/>
        <v>50000</v>
      </c>
      <c r="E808" s="153">
        <f t="shared" si="201"/>
        <v>0</v>
      </c>
      <c r="F808" s="153">
        <f t="shared" si="201"/>
        <v>50000</v>
      </c>
      <c r="G808" s="7"/>
    </row>
    <row r="809" spans="1:7" x14ac:dyDescent="0.25">
      <c r="A809" s="4">
        <v>37</v>
      </c>
      <c r="B809" s="417" t="s">
        <v>60</v>
      </c>
      <c r="C809" s="423"/>
      <c r="D809" s="153">
        <f>D810</f>
        <v>50000</v>
      </c>
      <c r="E809" s="153">
        <f t="shared" si="201"/>
        <v>0</v>
      </c>
      <c r="F809" s="153">
        <f t="shared" si="201"/>
        <v>50000</v>
      </c>
      <c r="G809" s="7"/>
    </row>
    <row r="810" spans="1:7" x14ac:dyDescent="0.25">
      <c r="A810" s="54">
        <v>372</v>
      </c>
      <c r="B810" s="439" t="s">
        <v>108</v>
      </c>
      <c r="C810" s="440"/>
      <c r="D810" s="154">
        <v>50000</v>
      </c>
      <c r="E810" s="154">
        <f>F810-D810</f>
        <v>0</v>
      </c>
      <c r="F810" s="154">
        <v>50000</v>
      </c>
      <c r="G810" s="7"/>
    </row>
    <row r="811" spans="1:7" x14ac:dyDescent="0.25">
      <c r="A811" s="89"/>
      <c r="B811" s="95"/>
      <c r="C811" s="96"/>
      <c r="D811" s="154"/>
      <c r="E811" s="90"/>
      <c r="F811" s="5"/>
      <c r="G811" s="7"/>
    </row>
    <row r="812" spans="1:7" x14ac:dyDescent="0.25">
      <c r="A812" s="139"/>
      <c r="B812" s="140" t="s">
        <v>247</v>
      </c>
      <c r="C812" s="141"/>
      <c r="D812" s="164">
        <f>D813</f>
        <v>180000</v>
      </c>
      <c r="E812" s="164">
        <f t="shared" ref="E812:F812" si="202">E813</f>
        <v>0</v>
      </c>
      <c r="F812" s="164">
        <f t="shared" si="202"/>
        <v>180000</v>
      </c>
      <c r="G812" s="7"/>
    </row>
    <row r="813" spans="1:7" x14ac:dyDescent="0.25">
      <c r="A813" s="191"/>
      <c r="B813" s="130" t="s">
        <v>205</v>
      </c>
      <c r="C813" s="192"/>
      <c r="D813" s="153">
        <f t="shared" ref="D813:F816" si="203">D814</f>
        <v>180000</v>
      </c>
      <c r="E813" s="153">
        <f t="shared" si="203"/>
        <v>0</v>
      </c>
      <c r="F813" s="153">
        <f t="shared" si="203"/>
        <v>180000</v>
      </c>
      <c r="G813" s="7"/>
    </row>
    <row r="814" spans="1:7" x14ac:dyDescent="0.25">
      <c r="A814" s="4"/>
      <c r="B814" s="417" t="s">
        <v>67</v>
      </c>
      <c r="C814" s="418"/>
      <c r="D814" s="153">
        <f t="shared" si="203"/>
        <v>180000</v>
      </c>
      <c r="E814" s="153">
        <f t="shared" si="203"/>
        <v>0</v>
      </c>
      <c r="F814" s="153">
        <f t="shared" si="203"/>
        <v>180000</v>
      </c>
      <c r="G814" s="7"/>
    </row>
    <row r="815" spans="1:7" x14ac:dyDescent="0.25">
      <c r="A815" s="4">
        <v>3</v>
      </c>
      <c r="B815" s="417" t="s">
        <v>3</v>
      </c>
      <c r="C815" s="423"/>
      <c r="D815" s="153">
        <f t="shared" si="203"/>
        <v>180000</v>
      </c>
      <c r="E815" s="153">
        <f t="shared" si="203"/>
        <v>0</v>
      </c>
      <c r="F815" s="153">
        <f t="shared" si="203"/>
        <v>180000</v>
      </c>
      <c r="G815" s="7"/>
    </row>
    <row r="816" spans="1:7" x14ac:dyDescent="0.25">
      <c r="A816" s="4">
        <v>37</v>
      </c>
      <c r="B816" s="417" t="s">
        <v>60</v>
      </c>
      <c r="C816" s="423"/>
      <c r="D816" s="153">
        <f>D817</f>
        <v>180000</v>
      </c>
      <c r="E816" s="153">
        <f t="shared" si="203"/>
        <v>0</v>
      </c>
      <c r="F816" s="153">
        <f t="shared" si="203"/>
        <v>180000</v>
      </c>
      <c r="G816" s="7"/>
    </row>
    <row r="817" spans="1:7" x14ac:dyDescent="0.25">
      <c r="A817" s="36">
        <v>372</v>
      </c>
      <c r="B817" s="439" t="s">
        <v>148</v>
      </c>
      <c r="C817" s="420"/>
      <c r="D817" s="154">
        <v>180000</v>
      </c>
      <c r="E817" s="154">
        <f>F817-D817</f>
        <v>0</v>
      </c>
      <c r="F817" s="154">
        <v>180000</v>
      </c>
      <c r="G817" s="7"/>
    </row>
    <row r="818" spans="1:7" x14ac:dyDescent="0.25">
      <c r="A818" s="89"/>
      <c r="B818" s="95"/>
      <c r="C818" s="96"/>
      <c r="D818" s="154"/>
      <c r="E818" s="90"/>
      <c r="F818" s="5"/>
      <c r="G818" s="7"/>
    </row>
    <row r="819" spans="1:7" x14ac:dyDescent="0.25">
      <c r="A819" s="139"/>
      <c r="B819" s="140" t="s">
        <v>248</v>
      </c>
      <c r="C819" s="141"/>
      <c r="D819" s="164">
        <f>D820</f>
        <v>70000</v>
      </c>
      <c r="E819" s="164">
        <f t="shared" ref="E819:F819" si="204">E820</f>
        <v>-15000</v>
      </c>
      <c r="F819" s="164">
        <f t="shared" si="204"/>
        <v>55000</v>
      </c>
      <c r="G819" s="7"/>
    </row>
    <row r="820" spans="1:7" x14ac:dyDescent="0.25">
      <c r="A820" s="191"/>
      <c r="B820" s="130" t="s">
        <v>205</v>
      </c>
      <c r="C820" s="192"/>
      <c r="D820" s="153">
        <f t="shared" ref="D820:F823" si="205">D821</f>
        <v>70000</v>
      </c>
      <c r="E820" s="153">
        <f t="shared" si="205"/>
        <v>-15000</v>
      </c>
      <c r="F820" s="153">
        <f t="shared" si="205"/>
        <v>55000</v>
      </c>
      <c r="G820" s="7"/>
    </row>
    <row r="821" spans="1:7" x14ac:dyDescent="0.25">
      <c r="A821" s="4"/>
      <c r="B821" s="417" t="s">
        <v>67</v>
      </c>
      <c r="C821" s="418"/>
      <c r="D821" s="153">
        <f t="shared" si="205"/>
        <v>70000</v>
      </c>
      <c r="E821" s="153">
        <f t="shared" si="205"/>
        <v>-15000</v>
      </c>
      <c r="F821" s="153">
        <f t="shared" si="205"/>
        <v>55000</v>
      </c>
      <c r="G821" s="7"/>
    </row>
    <row r="822" spans="1:7" x14ac:dyDescent="0.25">
      <c r="A822" s="4">
        <v>3</v>
      </c>
      <c r="B822" s="417" t="s">
        <v>3</v>
      </c>
      <c r="C822" s="423"/>
      <c r="D822" s="153">
        <f t="shared" si="205"/>
        <v>70000</v>
      </c>
      <c r="E822" s="153">
        <f t="shared" si="205"/>
        <v>-15000</v>
      </c>
      <c r="F822" s="153">
        <f t="shared" si="205"/>
        <v>55000</v>
      </c>
      <c r="G822" s="7"/>
    </row>
    <row r="823" spans="1:7" x14ac:dyDescent="0.25">
      <c r="A823" s="4">
        <v>37</v>
      </c>
      <c r="B823" s="417" t="s">
        <v>60</v>
      </c>
      <c r="C823" s="423"/>
      <c r="D823" s="153">
        <f>D824</f>
        <v>70000</v>
      </c>
      <c r="E823" s="153">
        <f t="shared" si="205"/>
        <v>-15000</v>
      </c>
      <c r="F823" s="153">
        <f t="shared" si="205"/>
        <v>55000</v>
      </c>
      <c r="G823" s="7"/>
    </row>
    <row r="824" spans="1:7" x14ac:dyDescent="0.25">
      <c r="A824" s="54">
        <v>372</v>
      </c>
      <c r="B824" s="120" t="s">
        <v>167</v>
      </c>
      <c r="C824" s="93"/>
      <c r="D824" s="154">
        <v>70000</v>
      </c>
      <c r="E824" s="154">
        <f>F824-D824</f>
        <v>-15000</v>
      </c>
      <c r="F824" s="154">
        <v>55000</v>
      </c>
      <c r="G824" s="7"/>
    </row>
    <row r="825" spans="1:7" x14ac:dyDescent="0.25">
      <c r="A825" s="89"/>
      <c r="B825" s="95"/>
      <c r="C825" s="96"/>
      <c r="D825" s="154"/>
      <c r="E825" s="90"/>
      <c r="F825" s="5"/>
      <c r="G825" s="7"/>
    </row>
    <row r="826" spans="1:7" x14ac:dyDescent="0.25">
      <c r="A826" s="139"/>
      <c r="B826" s="140" t="s">
        <v>249</v>
      </c>
      <c r="C826" s="141"/>
      <c r="D826" s="164">
        <f>D827</f>
        <v>22000</v>
      </c>
      <c r="E826" s="164">
        <f t="shared" ref="E826:F826" si="206">E827</f>
        <v>0</v>
      </c>
      <c r="F826" s="164">
        <f t="shared" si="206"/>
        <v>22000</v>
      </c>
      <c r="G826" s="7"/>
    </row>
    <row r="827" spans="1:7" x14ac:dyDescent="0.25">
      <c r="A827" s="191"/>
      <c r="B827" s="130" t="s">
        <v>205</v>
      </c>
      <c r="C827" s="192"/>
      <c r="D827" s="153">
        <f t="shared" ref="D827:F830" si="207">D828</f>
        <v>22000</v>
      </c>
      <c r="E827" s="153">
        <f t="shared" si="207"/>
        <v>0</v>
      </c>
      <c r="F827" s="153">
        <f t="shared" si="207"/>
        <v>22000</v>
      </c>
      <c r="G827" s="7"/>
    </row>
    <row r="828" spans="1:7" x14ac:dyDescent="0.25">
      <c r="A828" s="4"/>
      <c r="B828" s="417" t="s">
        <v>67</v>
      </c>
      <c r="C828" s="418"/>
      <c r="D828" s="153">
        <f t="shared" si="207"/>
        <v>22000</v>
      </c>
      <c r="E828" s="153">
        <f t="shared" si="207"/>
        <v>0</v>
      </c>
      <c r="F828" s="153">
        <f t="shared" si="207"/>
        <v>22000</v>
      </c>
      <c r="G828" s="7"/>
    </row>
    <row r="829" spans="1:7" x14ac:dyDescent="0.25">
      <c r="A829" s="4">
        <v>3</v>
      </c>
      <c r="B829" s="417" t="s">
        <v>3</v>
      </c>
      <c r="C829" s="423"/>
      <c r="D829" s="153">
        <f t="shared" si="207"/>
        <v>22000</v>
      </c>
      <c r="E829" s="153">
        <f t="shared" si="207"/>
        <v>0</v>
      </c>
      <c r="F829" s="153">
        <f t="shared" si="207"/>
        <v>22000</v>
      </c>
      <c r="G829" s="7"/>
    </row>
    <row r="830" spans="1:7" x14ac:dyDescent="0.25">
      <c r="A830" s="4">
        <v>37</v>
      </c>
      <c r="B830" s="417" t="s">
        <v>60</v>
      </c>
      <c r="C830" s="423"/>
      <c r="D830" s="153">
        <f>D831</f>
        <v>22000</v>
      </c>
      <c r="E830" s="153">
        <f t="shared" si="207"/>
        <v>0</v>
      </c>
      <c r="F830" s="153">
        <f t="shared" si="207"/>
        <v>22000</v>
      </c>
      <c r="G830" s="7"/>
    </row>
    <row r="831" spans="1:7" x14ac:dyDescent="0.25">
      <c r="A831" s="36">
        <v>372</v>
      </c>
      <c r="B831" s="120" t="s">
        <v>168</v>
      </c>
      <c r="C831" s="77"/>
      <c r="D831" s="154">
        <v>22000</v>
      </c>
      <c r="E831" s="154">
        <f>F831-D831</f>
        <v>0</v>
      </c>
      <c r="F831" s="154">
        <v>22000</v>
      </c>
      <c r="G831" s="7"/>
    </row>
    <row r="832" spans="1:7" x14ac:dyDescent="0.25">
      <c r="A832" s="36"/>
      <c r="B832" s="88"/>
      <c r="C832" s="77"/>
      <c r="D832" s="154"/>
      <c r="E832" s="48"/>
      <c r="F832" s="58"/>
      <c r="G832" s="7"/>
    </row>
    <row r="833" spans="1:7" x14ac:dyDescent="0.25">
      <c r="A833" s="114"/>
      <c r="B833" s="421" t="s">
        <v>250</v>
      </c>
      <c r="C833" s="422"/>
      <c r="D833" s="164">
        <f>D834</f>
        <v>40000</v>
      </c>
      <c r="E833" s="164">
        <f t="shared" ref="E833:F833" si="208">E834</f>
        <v>-15000</v>
      </c>
      <c r="F833" s="164">
        <f t="shared" si="208"/>
        <v>25000</v>
      </c>
      <c r="G833" s="7"/>
    </row>
    <row r="834" spans="1:7" x14ac:dyDescent="0.25">
      <c r="A834" s="4"/>
      <c r="B834" s="130" t="s">
        <v>205</v>
      </c>
      <c r="C834" s="30"/>
      <c r="D834" s="153">
        <f t="shared" ref="D834:F837" si="209">D835</f>
        <v>40000</v>
      </c>
      <c r="E834" s="153">
        <f t="shared" si="209"/>
        <v>-15000</v>
      </c>
      <c r="F834" s="153">
        <f t="shared" si="209"/>
        <v>25000</v>
      </c>
      <c r="G834" s="7"/>
    </row>
    <row r="835" spans="1:7" x14ac:dyDescent="0.25">
      <c r="A835" s="4"/>
      <c r="B835" s="29" t="s">
        <v>67</v>
      </c>
      <c r="C835" s="30"/>
      <c r="D835" s="153">
        <f t="shared" si="209"/>
        <v>40000</v>
      </c>
      <c r="E835" s="153">
        <f t="shared" si="209"/>
        <v>-15000</v>
      </c>
      <c r="F835" s="153">
        <f t="shared" si="209"/>
        <v>25000</v>
      </c>
      <c r="G835" s="7"/>
    </row>
    <row r="836" spans="1:7" x14ac:dyDescent="0.25">
      <c r="A836" s="4">
        <v>3</v>
      </c>
      <c r="B836" s="417" t="s">
        <v>3</v>
      </c>
      <c r="C836" s="418"/>
      <c r="D836" s="153">
        <f t="shared" si="209"/>
        <v>40000</v>
      </c>
      <c r="E836" s="153">
        <f t="shared" si="209"/>
        <v>-15000</v>
      </c>
      <c r="F836" s="153">
        <f t="shared" si="209"/>
        <v>25000</v>
      </c>
      <c r="G836" s="7"/>
    </row>
    <row r="837" spans="1:7" x14ac:dyDescent="0.25">
      <c r="A837" s="4">
        <v>37</v>
      </c>
      <c r="B837" s="417" t="s">
        <v>60</v>
      </c>
      <c r="C837" s="418"/>
      <c r="D837" s="153">
        <f>D838</f>
        <v>40000</v>
      </c>
      <c r="E837" s="153">
        <f t="shared" si="209"/>
        <v>-15000</v>
      </c>
      <c r="F837" s="153">
        <f t="shared" si="209"/>
        <v>25000</v>
      </c>
      <c r="G837" s="7"/>
    </row>
    <row r="838" spans="1:7" x14ac:dyDescent="0.25">
      <c r="A838" s="36">
        <v>372</v>
      </c>
      <c r="B838" s="425" t="s">
        <v>313</v>
      </c>
      <c r="C838" s="420"/>
      <c r="D838" s="154">
        <v>40000</v>
      </c>
      <c r="E838" s="154">
        <f>F838-D838</f>
        <v>-15000</v>
      </c>
      <c r="F838" s="154">
        <v>25000</v>
      </c>
      <c r="G838" s="7"/>
    </row>
    <row r="839" spans="1:7" x14ac:dyDescent="0.25">
      <c r="A839" s="36"/>
      <c r="B839" s="98"/>
      <c r="C839" s="77"/>
      <c r="D839" s="154"/>
      <c r="E839" s="48"/>
      <c r="F839" s="56"/>
      <c r="G839" s="7"/>
    </row>
    <row r="840" spans="1:7" x14ac:dyDescent="0.25">
      <c r="A840" s="114"/>
      <c r="B840" s="421" t="s">
        <v>251</v>
      </c>
      <c r="C840" s="422"/>
      <c r="D840" s="164">
        <f>D841</f>
        <v>110000</v>
      </c>
      <c r="E840" s="164">
        <f t="shared" ref="E840:F840" si="210">E841</f>
        <v>0</v>
      </c>
      <c r="F840" s="164">
        <f t="shared" si="210"/>
        <v>110000</v>
      </c>
      <c r="G840" s="7"/>
    </row>
    <row r="841" spans="1:7" x14ac:dyDescent="0.25">
      <c r="A841" s="4"/>
      <c r="B841" s="130" t="s">
        <v>205</v>
      </c>
      <c r="C841" s="30"/>
      <c r="D841" s="153">
        <f>D842+D846</f>
        <v>110000</v>
      </c>
      <c r="E841" s="153">
        <f t="shared" ref="E841:F841" si="211">E842+E846</f>
        <v>0</v>
      </c>
      <c r="F841" s="153">
        <f t="shared" si="211"/>
        <v>110000</v>
      </c>
      <c r="G841" s="7"/>
    </row>
    <row r="842" spans="1:7" x14ac:dyDescent="0.25">
      <c r="A842" s="4"/>
      <c r="B842" s="29" t="s">
        <v>67</v>
      </c>
      <c r="C842" s="30"/>
      <c r="D842" s="153">
        <f t="shared" ref="D842:F844" si="212">D843</f>
        <v>90000</v>
      </c>
      <c r="E842" s="153">
        <f t="shared" si="212"/>
        <v>0</v>
      </c>
      <c r="F842" s="153">
        <f t="shared" si="212"/>
        <v>90000</v>
      </c>
      <c r="G842" s="7"/>
    </row>
    <row r="843" spans="1:7" x14ac:dyDescent="0.25">
      <c r="A843" s="4">
        <v>3</v>
      </c>
      <c r="B843" s="417" t="s">
        <v>3</v>
      </c>
      <c r="C843" s="418"/>
      <c r="D843" s="153">
        <f t="shared" si="212"/>
        <v>90000</v>
      </c>
      <c r="E843" s="153">
        <f t="shared" si="212"/>
        <v>0</v>
      </c>
      <c r="F843" s="153">
        <f t="shared" si="212"/>
        <v>90000</v>
      </c>
      <c r="G843" s="7"/>
    </row>
    <row r="844" spans="1:7" x14ac:dyDescent="0.25">
      <c r="A844" s="4">
        <v>37</v>
      </c>
      <c r="B844" s="417" t="s">
        <v>60</v>
      </c>
      <c r="C844" s="418"/>
      <c r="D844" s="153">
        <f>D845</f>
        <v>90000</v>
      </c>
      <c r="E844" s="153">
        <f t="shared" si="212"/>
        <v>0</v>
      </c>
      <c r="F844" s="153">
        <f t="shared" si="212"/>
        <v>90000</v>
      </c>
      <c r="G844" s="7"/>
    </row>
    <row r="845" spans="1:7" x14ac:dyDescent="0.25">
      <c r="A845" s="36">
        <v>372</v>
      </c>
      <c r="B845" s="425" t="s">
        <v>314</v>
      </c>
      <c r="C845" s="420"/>
      <c r="D845" s="154">
        <v>90000</v>
      </c>
      <c r="E845" s="154">
        <f>F845-D845</f>
        <v>0</v>
      </c>
      <c r="F845" s="154">
        <v>90000</v>
      </c>
      <c r="G845" s="7"/>
    </row>
    <row r="846" spans="1:7" x14ac:dyDescent="0.25">
      <c r="A846" s="4"/>
      <c r="B846" s="29" t="s">
        <v>312</v>
      </c>
      <c r="C846" s="173"/>
      <c r="D846" s="62">
        <f t="shared" ref="D846:F848" si="213">D847</f>
        <v>20000</v>
      </c>
      <c r="E846" s="62">
        <f t="shared" si="213"/>
        <v>0</v>
      </c>
      <c r="F846" s="62">
        <f t="shared" si="213"/>
        <v>20000</v>
      </c>
      <c r="G846" s="7"/>
    </row>
    <row r="847" spans="1:7" x14ac:dyDescent="0.25">
      <c r="A847" s="4">
        <v>3</v>
      </c>
      <c r="B847" s="417" t="s">
        <v>3</v>
      </c>
      <c r="C847" s="418"/>
      <c r="D847" s="62">
        <f t="shared" si="213"/>
        <v>20000</v>
      </c>
      <c r="E847" s="62">
        <f t="shared" si="213"/>
        <v>0</v>
      </c>
      <c r="F847" s="62">
        <f t="shared" si="213"/>
        <v>20000</v>
      </c>
      <c r="G847" s="7"/>
    </row>
    <row r="848" spans="1:7" x14ac:dyDescent="0.25">
      <c r="A848" s="4">
        <v>37</v>
      </c>
      <c r="B848" s="417" t="s">
        <v>60</v>
      </c>
      <c r="C848" s="418"/>
      <c r="D848" s="62">
        <f>D849</f>
        <v>20000</v>
      </c>
      <c r="E848" s="62">
        <f t="shared" si="213"/>
        <v>0</v>
      </c>
      <c r="F848" s="62">
        <f t="shared" si="213"/>
        <v>20000</v>
      </c>
      <c r="G848" s="7"/>
    </row>
    <row r="849" spans="1:7" x14ac:dyDescent="0.25">
      <c r="A849" s="308">
        <v>372</v>
      </c>
      <c r="B849" s="522" t="s">
        <v>46</v>
      </c>
      <c r="C849" s="523"/>
      <c r="D849" s="154">
        <v>20000</v>
      </c>
      <c r="E849" s="154">
        <f>F849-D849</f>
        <v>0</v>
      </c>
      <c r="F849" s="154">
        <v>20000</v>
      </c>
      <c r="G849" s="7"/>
    </row>
    <row r="850" spans="1:7" x14ac:dyDescent="0.25">
      <c r="A850" s="308"/>
      <c r="B850" s="309"/>
      <c r="C850" s="310"/>
      <c r="D850" s="154"/>
      <c r="E850" s="48"/>
      <c r="F850" s="5"/>
      <c r="G850" s="7"/>
    </row>
    <row r="851" spans="1:7" x14ac:dyDescent="0.25">
      <c r="A851" s="114"/>
      <c r="B851" s="421" t="s">
        <v>275</v>
      </c>
      <c r="C851" s="422"/>
      <c r="D851" s="164">
        <f>D852</f>
        <v>10000</v>
      </c>
      <c r="E851" s="164">
        <f>E852</f>
        <v>0</v>
      </c>
      <c r="F851" s="164">
        <f>F852</f>
        <v>10000</v>
      </c>
      <c r="G851" s="7"/>
    </row>
    <row r="852" spans="1:7" x14ac:dyDescent="0.25">
      <c r="A852" s="4"/>
      <c r="B852" s="29" t="s">
        <v>203</v>
      </c>
      <c r="C852" s="30"/>
      <c r="D852" s="153">
        <f t="shared" ref="D852:F854" si="214">D853</f>
        <v>10000</v>
      </c>
      <c r="E852" s="153">
        <f t="shared" si="214"/>
        <v>0</v>
      </c>
      <c r="F852" s="153">
        <f t="shared" si="214"/>
        <v>10000</v>
      </c>
      <c r="G852" s="7"/>
    </row>
    <row r="853" spans="1:7" x14ac:dyDescent="0.25">
      <c r="A853" s="4"/>
      <c r="B853" s="29" t="s">
        <v>67</v>
      </c>
      <c r="C853" s="30"/>
      <c r="D853" s="153">
        <f t="shared" si="214"/>
        <v>10000</v>
      </c>
      <c r="E853" s="153">
        <f t="shared" si="214"/>
        <v>0</v>
      </c>
      <c r="F853" s="153">
        <f t="shared" si="214"/>
        <v>10000</v>
      </c>
      <c r="G853" s="7"/>
    </row>
    <row r="854" spans="1:7" x14ac:dyDescent="0.25">
      <c r="A854" s="4">
        <v>3</v>
      </c>
      <c r="B854" s="417" t="s">
        <v>3</v>
      </c>
      <c r="C854" s="418"/>
      <c r="D854" s="153">
        <f t="shared" si="214"/>
        <v>10000</v>
      </c>
      <c r="E854" s="153">
        <f t="shared" si="214"/>
        <v>0</v>
      </c>
      <c r="F854" s="153">
        <f t="shared" si="214"/>
        <v>10000</v>
      </c>
      <c r="G854" s="7"/>
    </row>
    <row r="855" spans="1:7" x14ac:dyDescent="0.25">
      <c r="A855" s="4">
        <v>32</v>
      </c>
      <c r="B855" s="417" t="s">
        <v>28</v>
      </c>
      <c r="C855" s="418"/>
      <c r="D855" s="153">
        <f>D856</f>
        <v>10000</v>
      </c>
      <c r="E855" s="153">
        <f>E856</f>
        <v>0</v>
      </c>
      <c r="F855" s="153">
        <f>F856</f>
        <v>10000</v>
      </c>
      <c r="G855" s="7"/>
    </row>
    <row r="856" spans="1:7" x14ac:dyDescent="0.25">
      <c r="A856" s="54">
        <v>323</v>
      </c>
      <c r="B856" s="419" t="s">
        <v>129</v>
      </c>
      <c r="C856" s="420"/>
      <c r="D856" s="154">
        <v>10000</v>
      </c>
      <c r="E856" s="154">
        <f>F856-D856</f>
        <v>0</v>
      </c>
      <c r="F856" s="154">
        <v>10000</v>
      </c>
      <c r="G856" s="7"/>
    </row>
    <row r="857" spans="1:7" x14ac:dyDescent="0.25">
      <c r="A857" s="36"/>
      <c r="B857" s="98"/>
      <c r="C857" s="77"/>
      <c r="D857" s="154"/>
      <c r="E857" s="48"/>
      <c r="F857" s="56"/>
      <c r="G857" s="7"/>
    </row>
    <row r="858" spans="1:7" x14ac:dyDescent="0.25">
      <c r="A858" s="145"/>
      <c r="B858" s="186" t="s">
        <v>252</v>
      </c>
      <c r="C858" s="146"/>
      <c r="D858" s="164">
        <f>D859</f>
        <v>310000</v>
      </c>
      <c r="E858" s="164">
        <f t="shared" ref="E858:F858" si="215">E859</f>
        <v>-95000</v>
      </c>
      <c r="F858" s="164">
        <f t="shared" si="215"/>
        <v>215000</v>
      </c>
      <c r="G858" s="7"/>
    </row>
    <row r="859" spans="1:7" x14ac:dyDescent="0.25">
      <c r="A859" s="51"/>
      <c r="B859" s="130" t="s">
        <v>204</v>
      </c>
      <c r="C859" s="99"/>
      <c r="D859" s="153">
        <f t="shared" ref="D859:F862" si="216">D860</f>
        <v>310000</v>
      </c>
      <c r="E859" s="153">
        <f t="shared" si="216"/>
        <v>-95000</v>
      </c>
      <c r="F859" s="153">
        <f t="shared" si="216"/>
        <v>215000</v>
      </c>
      <c r="G859" s="7"/>
    </row>
    <row r="860" spans="1:7" x14ac:dyDescent="0.25">
      <c r="A860" s="51"/>
      <c r="B860" s="29" t="s">
        <v>67</v>
      </c>
      <c r="C860" s="99"/>
      <c r="D860" s="153">
        <f t="shared" si="216"/>
        <v>310000</v>
      </c>
      <c r="E860" s="153">
        <f t="shared" si="216"/>
        <v>-95000</v>
      </c>
      <c r="F860" s="153">
        <f t="shared" si="216"/>
        <v>215000</v>
      </c>
      <c r="G860" s="7"/>
    </row>
    <row r="861" spans="1:7" x14ac:dyDescent="0.25">
      <c r="A861" s="4">
        <v>3</v>
      </c>
      <c r="B861" s="29" t="s">
        <v>3</v>
      </c>
      <c r="C861" s="99"/>
      <c r="D861" s="153">
        <f t="shared" si="216"/>
        <v>310000</v>
      </c>
      <c r="E861" s="153">
        <f t="shared" si="216"/>
        <v>-95000</v>
      </c>
      <c r="F861" s="153">
        <f t="shared" si="216"/>
        <v>215000</v>
      </c>
      <c r="G861" s="7"/>
    </row>
    <row r="862" spans="1:7" x14ac:dyDescent="0.25">
      <c r="A862" s="4">
        <v>37</v>
      </c>
      <c r="B862" s="417" t="s">
        <v>49</v>
      </c>
      <c r="C862" s="418"/>
      <c r="D862" s="153">
        <f>D863</f>
        <v>310000</v>
      </c>
      <c r="E862" s="153">
        <f t="shared" si="216"/>
        <v>-95000</v>
      </c>
      <c r="F862" s="153">
        <f t="shared" si="216"/>
        <v>215000</v>
      </c>
      <c r="G862" s="7"/>
    </row>
    <row r="863" spans="1:7" x14ac:dyDescent="0.25">
      <c r="A863" s="54">
        <v>372</v>
      </c>
      <c r="B863" s="441" t="s">
        <v>46</v>
      </c>
      <c r="C863" s="442"/>
      <c r="D863" s="154">
        <v>310000</v>
      </c>
      <c r="E863" s="154">
        <f>F863-D863</f>
        <v>-95000</v>
      </c>
      <c r="F863" s="154">
        <v>215000</v>
      </c>
      <c r="G863" s="7"/>
    </row>
    <row r="864" spans="1:7" x14ac:dyDescent="0.25">
      <c r="A864" s="36"/>
      <c r="B864" s="98"/>
      <c r="C864" s="77"/>
      <c r="D864" s="154"/>
      <c r="E864" s="48"/>
      <c r="F864" s="56"/>
      <c r="G864" s="7"/>
    </row>
    <row r="865" spans="1:7" x14ac:dyDescent="0.25">
      <c r="A865" s="144"/>
      <c r="B865" s="421" t="s">
        <v>253</v>
      </c>
      <c r="C865" s="422"/>
      <c r="D865" s="164">
        <f>D866</f>
        <v>60000</v>
      </c>
      <c r="E865" s="164">
        <f t="shared" ref="E865:F865" si="217">E866</f>
        <v>-30000</v>
      </c>
      <c r="F865" s="164">
        <f t="shared" si="217"/>
        <v>30000</v>
      </c>
      <c r="G865" s="7"/>
    </row>
    <row r="866" spans="1:7" x14ac:dyDescent="0.25">
      <c r="A866" s="36"/>
      <c r="B866" s="130" t="s">
        <v>204</v>
      </c>
      <c r="C866" s="30"/>
      <c r="D866" s="62">
        <f t="shared" ref="D866:F869" si="218">D867</f>
        <v>60000</v>
      </c>
      <c r="E866" s="62">
        <f t="shared" si="218"/>
        <v>-30000</v>
      </c>
      <c r="F866" s="62">
        <f t="shared" si="218"/>
        <v>30000</v>
      </c>
      <c r="G866" s="7"/>
    </row>
    <row r="867" spans="1:7" x14ac:dyDescent="0.25">
      <c r="A867" s="36"/>
      <c r="B867" s="29" t="s">
        <v>67</v>
      </c>
      <c r="C867" s="30"/>
      <c r="D867" s="62">
        <f t="shared" si="218"/>
        <v>60000</v>
      </c>
      <c r="E867" s="62">
        <f t="shared" si="218"/>
        <v>-30000</v>
      </c>
      <c r="F867" s="62">
        <f t="shared" si="218"/>
        <v>30000</v>
      </c>
      <c r="G867" s="7"/>
    </row>
    <row r="868" spans="1:7" x14ac:dyDescent="0.25">
      <c r="A868" s="4">
        <v>3</v>
      </c>
      <c r="B868" s="29" t="s">
        <v>3</v>
      </c>
      <c r="C868" s="30"/>
      <c r="D868" s="62">
        <f t="shared" si="218"/>
        <v>60000</v>
      </c>
      <c r="E868" s="62">
        <f t="shared" si="218"/>
        <v>-30000</v>
      </c>
      <c r="F868" s="62">
        <f t="shared" si="218"/>
        <v>30000</v>
      </c>
      <c r="G868" s="7"/>
    </row>
    <row r="869" spans="1:7" x14ac:dyDescent="0.25">
      <c r="A869" s="4">
        <v>37</v>
      </c>
      <c r="B869" s="417" t="s">
        <v>60</v>
      </c>
      <c r="C869" s="418"/>
      <c r="D869" s="62">
        <f>D870</f>
        <v>60000</v>
      </c>
      <c r="E869" s="62">
        <f t="shared" si="218"/>
        <v>-30000</v>
      </c>
      <c r="F869" s="62">
        <f t="shared" si="218"/>
        <v>30000</v>
      </c>
      <c r="G869" s="7"/>
    </row>
    <row r="870" spans="1:7" x14ac:dyDescent="0.25">
      <c r="A870" s="36">
        <v>372</v>
      </c>
      <c r="B870" s="143" t="s">
        <v>46</v>
      </c>
      <c r="C870" s="77"/>
      <c r="D870" s="154">
        <v>60000</v>
      </c>
      <c r="E870" s="154">
        <f>F870-D870</f>
        <v>-30000</v>
      </c>
      <c r="F870" s="154">
        <v>30000</v>
      </c>
      <c r="G870" s="7"/>
    </row>
    <row r="871" spans="1:7" x14ac:dyDescent="0.25">
      <c r="A871" s="36"/>
      <c r="B871" s="143"/>
      <c r="C871" s="77"/>
      <c r="D871" s="154"/>
      <c r="E871" s="63"/>
      <c r="F871" s="61"/>
      <c r="G871" s="7"/>
    </row>
    <row r="872" spans="1:7" x14ac:dyDescent="0.25">
      <c r="A872" s="298"/>
      <c r="B872" s="421" t="s">
        <v>276</v>
      </c>
      <c r="C872" s="422"/>
      <c r="D872" s="115">
        <f>D875</f>
        <v>205000</v>
      </c>
      <c r="E872" s="115">
        <f t="shared" ref="E872:F872" si="219">E875</f>
        <v>0</v>
      </c>
      <c r="F872" s="115">
        <f t="shared" si="219"/>
        <v>205000</v>
      </c>
      <c r="G872" s="7"/>
    </row>
    <row r="873" spans="1:7" x14ac:dyDescent="0.25">
      <c r="A873" s="299"/>
      <c r="B873" s="130" t="s">
        <v>277</v>
      </c>
      <c r="C873" s="30"/>
      <c r="D873" s="62">
        <f>D872</f>
        <v>205000</v>
      </c>
      <c r="E873" s="62">
        <f t="shared" ref="E873:F873" si="220">E872</f>
        <v>0</v>
      </c>
      <c r="F873" s="62">
        <f t="shared" si="220"/>
        <v>205000</v>
      </c>
      <c r="G873" s="7"/>
    </row>
    <row r="874" spans="1:7" x14ac:dyDescent="0.25">
      <c r="A874" s="299"/>
      <c r="B874" s="29" t="s">
        <v>67</v>
      </c>
      <c r="C874" s="30"/>
      <c r="D874" s="62">
        <f>D875</f>
        <v>205000</v>
      </c>
      <c r="E874" s="62">
        <f t="shared" ref="E874:F875" si="221">E875</f>
        <v>0</v>
      </c>
      <c r="F874" s="62">
        <f t="shared" si="221"/>
        <v>205000</v>
      </c>
      <c r="G874" s="7"/>
    </row>
    <row r="875" spans="1:7" x14ac:dyDescent="0.25">
      <c r="A875" s="4">
        <v>3</v>
      </c>
      <c r="B875" s="29" t="s">
        <v>3</v>
      </c>
      <c r="C875" s="30"/>
      <c r="D875" s="62">
        <f>D876</f>
        <v>205000</v>
      </c>
      <c r="E875" s="62">
        <f t="shared" si="221"/>
        <v>0</v>
      </c>
      <c r="F875" s="62">
        <f t="shared" si="221"/>
        <v>205000</v>
      </c>
      <c r="G875" s="7"/>
    </row>
    <row r="876" spans="1:7" x14ac:dyDescent="0.25">
      <c r="A876" s="4">
        <v>37</v>
      </c>
      <c r="B876" s="417" t="s">
        <v>60</v>
      </c>
      <c r="C876" s="418"/>
      <c r="D876" s="62">
        <f>D877</f>
        <v>205000</v>
      </c>
      <c r="E876" s="62">
        <f>E877</f>
        <v>0</v>
      </c>
      <c r="F876" s="62">
        <f>F877</f>
        <v>205000</v>
      </c>
      <c r="G876" s="7"/>
    </row>
    <row r="877" spans="1:7" x14ac:dyDescent="0.25">
      <c r="A877" s="313">
        <v>372</v>
      </c>
      <c r="B877" s="314" t="s">
        <v>46</v>
      </c>
      <c r="C877" s="315"/>
      <c r="D877" s="61">
        <v>205000</v>
      </c>
      <c r="E877" s="61">
        <f>F877-D877</f>
        <v>0</v>
      </c>
      <c r="F877" s="61">
        <v>205000</v>
      </c>
      <c r="G877" s="7"/>
    </row>
    <row r="878" spans="1:7" hidden="1" x14ac:dyDescent="0.25">
      <c r="A878" s="299">
        <v>372128</v>
      </c>
      <c r="B878" s="297" t="s">
        <v>46</v>
      </c>
      <c r="C878" s="30"/>
      <c r="D878" s="61">
        <v>205000</v>
      </c>
      <c r="E878" s="61">
        <f>F878-D878</f>
        <v>0</v>
      </c>
      <c r="F878" s="61">
        <v>205000</v>
      </c>
      <c r="G878" s="7"/>
    </row>
    <row r="879" spans="1:7" x14ac:dyDescent="0.25">
      <c r="A879" s="36"/>
      <c r="B879" s="98"/>
      <c r="C879" s="77"/>
      <c r="D879" s="154"/>
      <c r="E879" s="48"/>
      <c r="F879" s="52"/>
      <c r="G879" s="7"/>
    </row>
    <row r="880" spans="1:7" x14ac:dyDescent="0.25">
      <c r="A880" s="216"/>
      <c r="B880" s="217" t="s">
        <v>254</v>
      </c>
      <c r="C880" s="218"/>
      <c r="D880" s="219">
        <f>D881+D892+D900</f>
        <v>1256500</v>
      </c>
      <c r="E880" s="219">
        <f>F880-D880</f>
        <v>0</v>
      </c>
      <c r="F880" s="219">
        <f>F881+F900+F892</f>
        <v>1256500</v>
      </c>
      <c r="G880" s="7"/>
    </row>
    <row r="881" spans="1:7" x14ac:dyDescent="0.25">
      <c r="A881" s="220"/>
      <c r="B881" s="498" t="s">
        <v>255</v>
      </c>
      <c r="C881" s="499"/>
      <c r="D881" s="219">
        <f>D882+D887</f>
        <v>1245000</v>
      </c>
      <c r="E881" s="219">
        <f>E882+E887</f>
        <v>0</v>
      </c>
      <c r="F881" s="219">
        <f>F882+F887</f>
        <v>1245000</v>
      </c>
      <c r="G881" s="7"/>
    </row>
    <row r="882" spans="1:7" x14ac:dyDescent="0.25">
      <c r="A882" s="4"/>
      <c r="B882" s="130" t="s">
        <v>219</v>
      </c>
      <c r="C882" s="30"/>
      <c r="D882" s="153">
        <f t="shared" ref="D882:F884" si="222">D883</f>
        <v>1025000</v>
      </c>
      <c r="E882" s="153">
        <f t="shared" si="222"/>
        <v>0</v>
      </c>
      <c r="F882" s="153">
        <f t="shared" si="222"/>
        <v>1025000</v>
      </c>
      <c r="G882" s="7"/>
    </row>
    <row r="883" spans="1:7" x14ac:dyDescent="0.25">
      <c r="A883" s="4"/>
      <c r="B883" s="29" t="s">
        <v>67</v>
      </c>
      <c r="C883" s="30"/>
      <c r="D883" s="153">
        <f t="shared" si="222"/>
        <v>1025000</v>
      </c>
      <c r="E883" s="153">
        <f t="shared" si="222"/>
        <v>0</v>
      </c>
      <c r="F883" s="153">
        <f t="shared" si="222"/>
        <v>1025000</v>
      </c>
      <c r="G883" s="7"/>
    </row>
    <row r="884" spans="1:7" x14ac:dyDescent="0.25">
      <c r="A884" s="4">
        <v>3</v>
      </c>
      <c r="B884" s="417" t="s">
        <v>3</v>
      </c>
      <c r="C884" s="423"/>
      <c r="D884" s="153">
        <f t="shared" si="222"/>
        <v>1025000</v>
      </c>
      <c r="E884" s="153">
        <f t="shared" si="222"/>
        <v>0</v>
      </c>
      <c r="F884" s="153">
        <f t="shared" si="222"/>
        <v>1025000</v>
      </c>
      <c r="G884" s="7"/>
    </row>
    <row r="885" spans="1:7" x14ac:dyDescent="0.25">
      <c r="A885" s="4">
        <v>37</v>
      </c>
      <c r="B885" s="417" t="s">
        <v>60</v>
      </c>
      <c r="C885" s="423"/>
      <c r="D885" s="153">
        <f>D886</f>
        <v>1025000</v>
      </c>
      <c r="E885" s="153">
        <f>E886</f>
        <v>0</v>
      </c>
      <c r="F885" s="153">
        <f>F886</f>
        <v>1025000</v>
      </c>
      <c r="G885" s="7"/>
    </row>
    <row r="886" spans="1:7" x14ac:dyDescent="0.25">
      <c r="A886" s="89">
        <v>372</v>
      </c>
      <c r="B886" s="439" t="s">
        <v>149</v>
      </c>
      <c r="C886" s="440"/>
      <c r="D886" s="154">
        <v>1025000</v>
      </c>
      <c r="E886" s="154">
        <f>F886-D886</f>
        <v>0</v>
      </c>
      <c r="F886" s="154">
        <v>1025000</v>
      </c>
      <c r="G886" s="7"/>
    </row>
    <row r="887" spans="1:7" x14ac:dyDescent="0.25">
      <c r="A887" s="4"/>
      <c r="B887" s="29" t="s">
        <v>66</v>
      </c>
      <c r="C887" s="30"/>
      <c r="D887" s="62">
        <v>220000</v>
      </c>
      <c r="E887" s="46">
        <f t="shared" ref="E887:E889" si="223">F887-D887</f>
        <v>0</v>
      </c>
      <c r="F887" s="62">
        <f>F888</f>
        <v>220000</v>
      </c>
      <c r="G887" s="7"/>
    </row>
    <row r="888" spans="1:7" x14ac:dyDescent="0.25">
      <c r="A888" s="4">
        <v>3</v>
      </c>
      <c r="B888" s="417" t="s">
        <v>3</v>
      </c>
      <c r="C888" s="423"/>
      <c r="D888" s="62">
        <v>220000</v>
      </c>
      <c r="E888" s="46">
        <f t="shared" si="223"/>
        <v>0</v>
      </c>
      <c r="F888" s="62">
        <f>F889</f>
        <v>220000</v>
      </c>
      <c r="G888" s="7"/>
    </row>
    <row r="889" spans="1:7" x14ac:dyDescent="0.25">
      <c r="A889" s="4">
        <v>37</v>
      </c>
      <c r="B889" s="417" t="s">
        <v>60</v>
      </c>
      <c r="C889" s="423"/>
      <c r="D889" s="62">
        <v>220000</v>
      </c>
      <c r="E889" s="46">
        <f t="shared" si="223"/>
        <v>0</v>
      </c>
      <c r="F889" s="62">
        <f>F890</f>
        <v>220000</v>
      </c>
      <c r="G889" s="7"/>
    </row>
    <row r="890" spans="1:7" x14ac:dyDescent="0.25">
      <c r="A890" s="89">
        <v>372</v>
      </c>
      <c r="B890" s="439" t="s">
        <v>149</v>
      </c>
      <c r="C890" s="440"/>
      <c r="D890" s="154">
        <v>220000</v>
      </c>
      <c r="E890" s="90">
        <f>F890-D890</f>
        <v>0</v>
      </c>
      <c r="F890" s="370">
        <v>220000</v>
      </c>
      <c r="G890" s="7"/>
    </row>
    <row r="891" spans="1:7" x14ac:dyDescent="0.25">
      <c r="A891" s="89"/>
      <c r="B891" s="95"/>
      <c r="C891" s="96"/>
      <c r="D891" s="154"/>
      <c r="E891" s="90"/>
      <c r="F891" s="5"/>
      <c r="G891" s="7"/>
    </row>
    <row r="892" spans="1:7" x14ac:dyDescent="0.25">
      <c r="A892" s="262"/>
      <c r="B892" s="357" t="s">
        <v>284</v>
      </c>
      <c r="C892" s="263"/>
      <c r="D892" s="264">
        <f t="shared" ref="D892:F893" si="224">D893</f>
        <v>11500</v>
      </c>
      <c r="E892" s="264">
        <f t="shared" si="224"/>
        <v>0</v>
      </c>
      <c r="F892" s="264">
        <f t="shared" si="224"/>
        <v>11500</v>
      </c>
      <c r="G892" s="7"/>
    </row>
    <row r="893" spans="1:7" x14ac:dyDescent="0.25">
      <c r="A893" s="262"/>
      <c r="B893" s="217" t="s">
        <v>285</v>
      </c>
      <c r="C893" s="263"/>
      <c r="D893" s="264">
        <f t="shared" si="224"/>
        <v>11500</v>
      </c>
      <c r="E893" s="264">
        <f t="shared" si="224"/>
        <v>0</v>
      </c>
      <c r="F893" s="264">
        <f t="shared" si="224"/>
        <v>11500</v>
      </c>
      <c r="G893" s="7"/>
    </row>
    <row r="894" spans="1:7" x14ac:dyDescent="0.25">
      <c r="A894" s="89"/>
      <c r="B894" s="29" t="s">
        <v>67</v>
      </c>
      <c r="C894" s="96"/>
      <c r="D894" s="62">
        <f t="shared" ref="D894:F896" si="225">D895</f>
        <v>11500</v>
      </c>
      <c r="E894" s="62">
        <f t="shared" si="225"/>
        <v>0</v>
      </c>
      <c r="F894" s="62">
        <f t="shared" si="225"/>
        <v>11500</v>
      </c>
      <c r="G894" s="7"/>
    </row>
    <row r="895" spans="1:7" x14ac:dyDescent="0.25">
      <c r="A895" s="4">
        <v>3</v>
      </c>
      <c r="B895" s="417" t="s">
        <v>3</v>
      </c>
      <c r="C895" s="418"/>
      <c r="D895" s="62">
        <f t="shared" si="225"/>
        <v>11500</v>
      </c>
      <c r="E895" s="62">
        <f t="shared" si="225"/>
        <v>0</v>
      </c>
      <c r="F895" s="62">
        <f t="shared" si="225"/>
        <v>11500</v>
      </c>
      <c r="G895" s="7"/>
    </row>
    <row r="896" spans="1:7" x14ac:dyDescent="0.25">
      <c r="A896" s="4">
        <v>36</v>
      </c>
      <c r="B896" s="29" t="s">
        <v>286</v>
      </c>
      <c r="C896" s="30"/>
      <c r="D896" s="62">
        <f t="shared" si="225"/>
        <v>11500</v>
      </c>
      <c r="E896" s="62">
        <f t="shared" si="225"/>
        <v>0</v>
      </c>
      <c r="F896" s="62">
        <f t="shared" si="225"/>
        <v>11500</v>
      </c>
      <c r="G896" s="7"/>
    </row>
    <row r="897" spans="1:7" x14ac:dyDescent="0.25">
      <c r="A897" s="313">
        <v>363</v>
      </c>
      <c r="B897" s="314" t="s">
        <v>287</v>
      </c>
      <c r="C897" s="315"/>
      <c r="D897" s="61">
        <v>11500</v>
      </c>
      <c r="E897" s="61">
        <f>F897-D897</f>
        <v>0</v>
      </c>
      <c r="F897" s="61">
        <v>11500</v>
      </c>
      <c r="G897" s="7"/>
    </row>
    <row r="898" spans="1:7" x14ac:dyDescent="0.25">
      <c r="A898" s="89"/>
      <c r="B898" s="261"/>
      <c r="C898" s="96"/>
      <c r="D898" s="154"/>
      <c r="E898" s="154">
        <f>F898-D898</f>
        <v>0</v>
      </c>
      <c r="F898" s="154"/>
      <c r="G898" s="7"/>
    </row>
    <row r="899" spans="1:7" x14ac:dyDescent="0.25">
      <c r="A899" s="89"/>
      <c r="B899" s="261"/>
      <c r="C899" s="96"/>
      <c r="D899" s="154"/>
      <c r="E899" s="90"/>
      <c r="F899" s="5"/>
      <c r="G899" s="7"/>
    </row>
    <row r="900" spans="1:7" x14ac:dyDescent="0.25">
      <c r="A900" s="220"/>
      <c r="B900" s="514" t="s">
        <v>298</v>
      </c>
      <c r="C900" s="515"/>
      <c r="D900" s="219">
        <f>D901</f>
        <v>0</v>
      </c>
      <c r="E900" s="219">
        <f t="shared" ref="E900:F900" si="226">E901</f>
        <v>0</v>
      </c>
      <c r="F900" s="219">
        <f t="shared" si="226"/>
        <v>0</v>
      </c>
      <c r="G900" s="7"/>
    </row>
    <row r="901" spans="1:7" x14ac:dyDescent="0.25">
      <c r="A901" s="4"/>
      <c r="B901" s="429" t="s">
        <v>219</v>
      </c>
      <c r="C901" s="430"/>
      <c r="D901" s="153">
        <f t="shared" ref="D901:F908" si="227">D902</f>
        <v>0</v>
      </c>
      <c r="E901" s="153">
        <f t="shared" si="227"/>
        <v>0</v>
      </c>
      <c r="F901" s="153">
        <f t="shared" si="227"/>
        <v>0</v>
      </c>
      <c r="G901" s="7"/>
    </row>
    <row r="902" spans="1:7" x14ac:dyDescent="0.25">
      <c r="A902" s="4"/>
      <c r="B902" s="29" t="s">
        <v>67</v>
      </c>
      <c r="C902" s="97"/>
      <c r="D902" s="153">
        <f t="shared" si="227"/>
        <v>0</v>
      </c>
      <c r="E902" s="153">
        <f t="shared" si="227"/>
        <v>0</v>
      </c>
      <c r="F902" s="153">
        <f t="shared" si="227"/>
        <v>0</v>
      </c>
      <c r="G902" s="7"/>
    </row>
    <row r="903" spans="1:7" x14ac:dyDescent="0.25">
      <c r="A903" s="4">
        <v>4</v>
      </c>
      <c r="B903" s="417" t="s">
        <v>4</v>
      </c>
      <c r="C903" s="418"/>
      <c r="D903" s="153">
        <f t="shared" si="227"/>
        <v>0</v>
      </c>
      <c r="E903" s="153">
        <f t="shared" si="227"/>
        <v>0</v>
      </c>
      <c r="F903" s="153">
        <f t="shared" si="227"/>
        <v>0</v>
      </c>
      <c r="G903" s="7"/>
    </row>
    <row r="904" spans="1:7" x14ac:dyDescent="0.25">
      <c r="A904" s="4">
        <v>42</v>
      </c>
      <c r="B904" s="417" t="s">
        <v>45</v>
      </c>
      <c r="C904" s="418"/>
      <c r="D904" s="153">
        <f t="shared" si="227"/>
        <v>0</v>
      </c>
      <c r="E904" s="62">
        <f t="shared" ref="E904:E908" si="228">F904-D904</f>
        <v>0</v>
      </c>
      <c r="F904" s="153">
        <f t="shared" si="227"/>
        <v>0</v>
      </c>
      <c r="G904" s="7"/>
    </row>
    <row r="905" spans="1:7" x14ac:dyDescent="0.25">
      <c r="A905" s="278">
        <v>421</v>
      </c>
      <c r="B905" s="510" t="s">
        <v>299</v>
      </c>
      <c r="C905" s="511"/>
      <c r="D905" s="61">
        <f t="shared" si="227"/>
        <v>0</v>
      </c>
      <c r="E905" s="154">
        <f t="shared" si="228"/>
        <v>0</v>
      </c>
      <c r="F905" s="61">
        <f t="shared" si="227"/>
        <v>0</v>
      </c>
      <c r="G905" s="7"/>
    </row>
    <row r="906" spans="1:7" x14ac:dyDescent="0.25">
      <c r="A906" s="4"/>
      <c r="B906" s="102" t="s">
        <v>66</v>
      </c>
      <c r="C906" s="142"/>
      <c r="D906" s="153">
        <f t="shared" si="227"/>
        <v>0</v>
      </c>
      <c r="E906" s="154">
        <f t="shared" si="228"/>
        <v>0</v>
      </c>
      <c r="F906" s="153">
        <f t="shared" si="227"/>
        <v>0</v>
      </c>
      <c r="G906" s="7"/>
    </row>
    <row r="907" spans="1:7" x14ac:dyDescent="0.25">
      <c r="A907" s="4">
        <v>4</v>
      </c>
      <c r="B907" s="417" t="s">
        <v>4</v>
      </c>
      <c r="C907" s="418"/>
      <c r="D907" s="153">
        <f t="shared" si="227"/>
        <v>0</v>
      </c>
      <c r="E907" s="62">
        <f t="shared" si="228"/>
        <v>0</v>
      </c>
      <c r="F907" s="153">
        <f t="shared" si="227"/>
        <v>0</v>
      </c>
      <c r="G907" s="7"/>
    </row>
    <row r="908" spans="1:7" x14ac:dyDescent="0.25">
      <c r="A908" s="4">
        <v>42</v>
      </c>
      <c r="B908" s="417" t="s">
        <v>45</v>
      </c>
      <c r="C908" s="418"/>
      <c r="D908" s="153">
        <f>D909</f>
        <v>0</v>
      </c>
      <c r="E908" s="62">
        <f t="shared" si="228"/>
        <v>0</v>
      </c>
      <c r="F908" s="153">
        <f t="shared" si="227"/>
        <v>0</v>
      </c>
      <c r="G908" s="7"/>
    </row>
    <row r="909" spans="1:7" x14ac:dyDescent="0.25">
      <c r="A909" s="278">
        <v>421</v>
      </c>
      <c r="B909" s="510" t="s">
        <v>299</v>
      </c>
      <c r="C909" s="511"/>
      <c r="D909" s="154">
        <v>0</v>
      </c>
      <c r="E909" s="154">
        <f>F909-D909</f>
        <v>0</v>
      </c>
      <c r="F909" s="154">
        <v>0</v>
      </c>
      <c r="G909" s="7"/>
    </row>
    <row r="910" spans="1:7" x14ac:dyDescent="0.25">
      <c r="A910" s="89"/>
      <c r="B910" s="261"/>
      <c r="C910" s="96"/>
      <c r="D910" s="154"/>
      <c r="E910" s="90"/>
      <c r="F910" s="5"/>
      <c r="G910" s="7"/>
    </row>
    <row r="911" spans="1:7" ht="15" customHeight="1" x14ac:dyDescent="0.25">
      <c r="A911" s="221"/>
      <c r="B911" s="222" t="s">
        <v>256</v>
      </c>
      <c r="C911" s="223"/>
      <c r="D911" s="224">
        <f t="shared" ref="D911:F912" si="229">D912</f>
        <v>65000</v>
      </c>
      <c r="E911" s="226">
        <f t="shared" si="229"/>
        <v>0</v>
      </c>
      <c r="F911" s="226">
        <f t="shared" si="229"/>
        <v>65000</v>
      </c>
      <c r="G911" s="44"/>
    </row>
    <row r="912" spans="1:7" x14ac:dyDescent="0.25">
      <c r="A912" s="225"/>
      <c r="B912" s="500" t="s">
        <v>257</v>
      </c>
      <c r="C912" s="501"/>
      <c r="D912" s="224">
        <f t="shared" si="229"/>
        <v>65000</v>
      </c>
      <c r="E912" s="226">
        <f t="shared" si="229"/>
        <v>0</v>
      </c>
      <c r="F912" s="226">
        <f t="shared" si="229"/>
        <v>65000</v>
      </c>
      <c r="G912" s="7"/>
    </row>
    <row r="913" spans="1:7" x14ac:dyDescent="0.25">
      <c r="A913" s="36"/>
      <c r="B913" s="130" t="s">
        <v>192</v>
      </c>
      <c r="C913" s="30"/>
      <c r="D913" s="62">
        <f t="shared" ref="D913:F915" si="230">D914</f>
        <v>65000</v>
      </c>
      <c r="E913" s="64">
        <f t="shared" si="230"/>
        <v>0</v>
      </c>
      <c r="F913" s="64">
        <f t="shared" si="230"/>
        <v>65000</v>
      </c>
      <c r="G913" s="7"/>
    </row>
    <row r="914" spans="1:7" x14ac:dyDescent="0.25">
      <c r="A914" s="36"/>
      <c r="B914" s="29" t="s">
        <v>67</v>
      </c>
      <c r="C914" s="30"/>
      <c r="D914" s="62">
        <f t="shared" si="230"/>
        <v>65000</v>
      </c>
      <c r="E914" s="64">
        <f t="shared" si="230"/>
        <v>0</v>
      </c>
      <c r="F914" s="64">
        <f t="shared" si="230"/>
        <v>65000</v>
      </c>
      <c r="G914" s="7"/>
    </row>
    <row r="915" spans="1:7" x14ac:dyDescent="0.25">
      <c r="A915" s="4">
        <v>3</v>
      </c>
      <c r="B915" s="29" t="s">
        <v>3</v>
      </c>
      <c r="C915" s="30"/>
      <c r="D915" s="62">
        <f t="shared" si="230"/>
        <v>65000</v>
      </c>
      <c r="E915" s="64">
        <f>E916</f>
        <v>0</v>
      </c>
      <c r="F915" s="64">
        <f>F916</f>
        <v>65000</v>
      </c>
      <c r="G915" s="7"/>
    </row>
    <row r="916" spans="1:7" x14ac:dyDescent="0.25">
      <c r="A916" s="4">
        <v>35</v>
      </c>
      <c r="B916" s="417" t="s">
        <v>280</v>
      </c>
      <c r="C916" s="418"/>
      <c r="D916" s="62">
        <f>D919</f>
        <v>65000</v>
      </c>
      <c r="E916" s="64">
        <f>E917</f>
        <v>0</v>
      </c>
      <c r="F916" s="62">
        <f>F917</f>
        <v>65000</v>
      </c>
      <c r="G916" s="7"/>
    </row>
    <row r="917" spans="1:7" ht="14.45" customHeight="1" x14ac:dyDescent="0.25">
      <c r="A917" s="504">
        <f t="shared" ref="A917:B917" si="231">A927</f>
        <v>352</v>
      </c>
      <c r="B917" s="506" t="str">
        <f t="shared" si="231"/>
        <v>Subvencije trgovačkim društvima, zadrugama poljoprivrednicima i obrtnicima izvan javnog sektora</v>
      </c>
      <c r="C917" s="520"/>
      <c r="D917" s="512">
        <f>D919</f>
        <v>65000</v>
      </c>
      <c r="E917" s="512">
        <f t="shared" ref="E917" si="232">E919</f>
        <v>0</v>
      </c>
      <c r="F917" s="512">
        <v>65000</v>
      </c>
      <c r="G917" s="7"/>
    </row>
    <row r="918" spans="1:7" ht="14.45" customHeight="1" x14ac:dyDescent="0.25">
      <c r="A918" s="505"/>
      <c r="B918" s="507"/>
      <c r="C918" s="521"/>
      <c r="D918" s="513"/>
      <c r="E918" s="513"/>
      <c r="F918" s="513"/>
      <c r="G918" s="7"/>
    </row>
    <row r="919" spans="1:7" ht="14.45" hidden="1" customHeight="1" x14ac:dyDescent="0.25">
      <c r="A919" s="36">
        <v>35232</v>
      </c>
      <c r="B919" s="215" t="s">
        <v>216</v>
      </c>
      <c r="C919" s="77">
        <v>23523</v>
      </c>
      <c r="D919" s="259">
        <v>65000</v>
      </c>
      <c r="E919" s="259">
        <f>F919-D919</f>
        <v>0</v>
      </c>
      <c r="F919" s="259">
        <v>65000</v>
      </c>
      <c r="G919" s="7"/>
    </row>
    <row r="920" spans="1:7" x14ac:dyDescent="0.25">
      <c r="A920" s="60"/>
      <c r="B920" s="70"/>
      <c r="C920" s="60"/>
      <c r="D920" s="150"/>
      <c r="E920" s="39"/>
      <c r="F920" s="7"/>
      <c r="G920" s="7"/>
    </row>
    <row r="921" spans="1:7" x14ac:dyDescent="0.25">
      <c r="A921" s="254"/>
      <c r="B921" s="255" t="s">
        <v>278</v>
      </c>
      <c r="C921" s="260"/>
      <c r="D921" s="257">
        <v>50000</v>
      </c>
      <c r="E921" s="253">
        <f>E922</f>
        <v>-25000</v>
      </c>
      <c r="F921" s="253">
        <f>F922</f>
        <v>25000</v>
      </c>
      <c r="G921" s="7"/>
    </row>
    <row r="922" spans="1:7" x14ac:dyDescent="0.25">
      <c r="A922" s="254"/>
      <c r="B922" s="255" t="s">
        <v>283</v>
      </c>
      <c r="C922" s="260"/>
      <c r="D922" s="257">
        <f>D923</f>
        <v>50000</v>
      </c>
      <c r="E922" s="253">
        <f>E923</f>
        <v>-25000</v>
      </c>
      <c r="F922" s="253">
        <f>F923</f>
        <v>25000</v>
      </c>
      <c r="G922" s="7"/>
    </row>
    <row r="923" spans="1:7" x14ac:dyDescent="0.25">
      <c r="A923" s="36"/>
      <c r="B923" s="130" t="s">
        <v>279</v>
      </c>
      <c r="C923" s="30"/>
      <c r="D923" s="258">
        <f t="shared" ref="D923:F925" si="233">D924</f>
        <v>50000</v>
      </c>
      <c r="E923" s="5">
        <f t="shared" si="233"/>
        <v>-25000</v>
      </c>
      <c r="F923" s="5">
        <f t="shared" si="233"/>
        <v>25000</v>
      </c>
      <c r="G923" s="7"/>
    </row>
    <row r="924" spans="1:7" x14ac:dyDescent="0.25">
      <c r="A924" s="36"/>
      <c r="B924" s="29" t="s">
        <v>67</v>
      </c>
      <c r="C924" s="30"/>
      <c r="D924" s="258">
        <f t="shared" si="233"/>
        <v>50000</v>
      </c>
      <c r="E924" s="5">
        <f t="shared" si="233"/>
        <v>-25000</v>
      </c>
      <c r="F924" s="5">
        <f t="shared" si="233"/>
        <v>25000</v>
      </c>
      <c r="G924" s="7"/>
    </row>
    <row r="925" spans="1:7" x14ac:dyDescent="0.25">
      <c r="A925" s="4">
        <v>3</v>
      </c>
      <c r="B925" s="29" t="s">
        <v>3</v>
      </c>
      <c r="C925" s="30"/>
      <c r="D925" s="258">
        <f t="shared" si="233"/>
        <v>50000</v>
      </c>
      <c r="E925" s="5">
        <f t="shared" si="233"/>
        <v>-25000</v>
      </c>
      <c r="F925" s="5">
        <f>F926</f>
        <v>25000</v>
      </c>
      <c r="G925" s="7"/>
    </row>
    <row r="926" spans="1:7" x14ac:dyDescent="0.25">
      <c r="A926" s="4">
        <v>35</v>
      </c>
      <c r="B926" s="29" t="s">
        <v>217</v>
      </c>
      <c r="C926" s="30"/>
      <c r="D926" s="258">
        <f>D927</f>
        <v>50000</v>
      </c>
      <c r="E926" s="5">
        <f>E927</f>
        <v>-25000</v>
      </c>
      <c r="F926" s="5">
        <f>F927</f>
        <v>25000</v>
      </c>
      <c r="G926" s="7"/>
    </row>
    <row r="927" spans="1:7" x14ac:dyDescent="0.25">
      <c r="A927" s="503">
        <v>352</v>
      </c>
      <c r="B927" s="502" t="s">
        <v>281</v>
      </c>
      <c r="C927" s="520"/>
      <c r="D927" s="508">
        <f>D929</f>
        <v>50000</v>
      </c>
      <c r="E927" s="508">
        <f>F927-D927</f>
        <v>-25000</v>
      </c>
      <c r="F927" s="508">
        <f>F929</f>
        <v>25000</v>
      </c>
      <c r="G927" s="7"/>
    </row>
    <row r="928" spans="1:7" x14ac:dyDescent="0.25">
      <c r="A928" s="503"/>
      <c r="B928" s="502"/>
      <c r="C928" s="521"/>
      <c r="D928" s="509"/>
      <c r="E928" s="509"/>
      <c r="F928" s="509"/>
      <c r="G928" s="7"/>
    </row>
    <row r="929" spans="1:96" ht="14.25" hidden="1" customHeight="1" x14ac:dyDescent="0.25">
      <c r="A929" s="36">
        <v>35231</v>
      </c>
      <c r="B929" s="256" t="s">
        <v>282</v>
      </c>
      <c r="C929" s="77">
        <v>23523</v>
      </c>
      <c r="D929" s="158">
        <v>50000</v>
      </c>
      <c r="E929" s="508">
        <f>F929-D929</f>
        <v>-25000</v>
      </c>
      <c r="F929" s="37">
        <v>25000</v>
      </c>
      <c r="G929" s="7"/>
    </row>
    <row r="930" spans="1:96" ht="14.25" hidden="1" customHeight="1" x14ac:dyDescent="0.25">
      <c r="A930" s="60"/>
      <c r="B930" s="343"/>
      <c r="C930" s="60"/>
      <c r="D930" s="150"/>
      <c r="E930" s="509"/>
      <c r="F930" s="39"/>
      <c r="G930" s="7"/>
    </row>
    <row r="931" spans="1:96" ht="14.25" customHeight="1" x14ac:dyDescent="0.25">
      <c r="A931" s="60"/>
      <c r="B931" s="343"/>
      <c r="C931" s="60"/>
      <c r="D931" s="150"/>
      <c r="E931" s="39"/>
      <c r="F931" s="39"/>
      <c r="G931" s="7"/>
    </row>
    <row r="932" spans="1:96" ht="14.25" customHeight="1" x14ac:dyDescent="0.25">
      <c r="A932" s="60"/>
      <c r="B932" s="343"/>
      <c r="C932" s="60"/>
      <c r="D932" s="150"/>
      <c r="E932" s="39"/>
      <c r="F932" s="39"/>
      <c r="G932" s="7"/>
    </row>
    <row r="933" spans="1:96" ht="14.25" customHeight="1" x14ac:dyDescent="0.25">
      <c r="A933" s="60"/>
      <c r="B933" s="343"/>
      <c r="C933" s="60"/>
      <c r="D933" s="150"/>
      <c r="E933" s="39"/>
      <c r="F933" s="39"/>
      <c r="G933" s="7"/>
    </row>
    <row r="934" spans="1:96" x14ac:dyDescent="0.25">
      <c r="G934" s="7"/>
    </row>
    <row r="935" spans="1:96" ht="15.75" x14ac:dyDescent="0.25">
      <c r="B935" s="348" t="s">
        <v>71</v>
      </c>
      <c r="G935" s="7"/>
    </row>
    <row r="936" spans="1:96" x14ac:dyDescent="0.25">
      <c r="B936" s="13"/>
      <c r="G936" s="7"/>
    </row>
    <row r="937" spans="1:96" ht="15.75" x14ac:dyDescent="0.25">
      <c r="A937" s="497" t="s">
        <v>315</v>
      </c>
      <c r="B937" s="497"/>
      <c r="C937" s="497"/>
      <c r="D937" s="497"/>
      <c r="E937" s="497"/>
      <c r="F937" s="497"/>
      <c r="G937" s="7"/>
    </row>
    <row r="938" spans="1:96" x14ac:dyDescent="0.25">
      <c r="B938" s="13"/>
      <c r="G938" s="7"/>
    </row>
    <row r="939" spans="1:96" s="20" customFormat="1" ht="15.75" x14ac:dyDescent="0.25">
      <c r="A939" s="13" t="s">
        <v>359</v>
      </c>
      <c r="B939" s="348"/>
      <c r="C939" s="13"/>
      <c r="D939" s="165"/>
      <c r="E939" s="13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</row>
    <row r="940" spans="1:96" s="20" customFormat="1" x14ac:dyDescent="0.25">
      <c r="A940" s="25"/>
      <c r="B940" s="25"/>
      <c r="C940" s="25"/>
      <c r="D940" s="149"/>
      <c r="E940" s="25"/>
      <c r="F940" s="25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</row>
    <row r="941" spans="1:96" s="20" customFormat="1" x14ac:dyDescent="0.25">
      <c r="A941" s="465" t="s">
        <v>72</v>
      </c>
      <c r="B941" s="465"/>
      <c r="C941" s="465"/>
      <c r="D941" s="465"/>
      <c r="E941" s="465"/>
      <c r="F941" s="465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</row>
    <row r="942" spans="1:96" x14ac:dyDescent="0.25">
      <c r="A942" s="465" t="s">
        <v>73</v>
      </c>
      <c r="B942" s="465"/>
      <c r="C942" s="465"/>
      <c r="D942" s="465"/>
      <c r="E942" s="465"/>
      <c r="F942" s="465"/>
    </row>
    <row r="943" spans="1:96" x14ac:dyDescent="0.25">
      <c r="A943" s="465"/>
      <c r="B943" s="465"/>
      <c r="C943" s="465"/>
      <c r="D943" s="465"/>
      <c r="E943" s="465"/>
      <c r="G943" s="25"/>
    </row>
    <row r="944" spans="1:96" ht="15.75" x14ac:dyDescent="0.25">
      <c r="A944" s="496" t="s">
        <v>360</v>
      </c>
      <c r="B944" s="496"/>
      <c r="C944" s="496"/>
      <c r="D944" s="496"/>
      <c r="E944" s="496"/>
      <c r="F944" s="25"/>
      <c r="G944" s="25"/>
    </row>
    <row r="945" spans="1:7" ht="15.75" x14ac:dyDescent="0.25">
      <c r="A945" s="349" t="s">
        <v>389</v>
      </c>
      <c r="B945" s="25"/>
      <c r="C945" s="25"/>
      <c r="D945" s="149"/>
      <c r="E945" s="25"/>
      <c r="F945" s="25"/>
    </row>
    <row r="946" spans="1:7" ht="15.75" x14ac:dyDescent="0.25">
      <c r="A946" s="348" t="s">
        <v>394</v>
      </c>
      <c r="B946" s="13"/>
      <c r="F946" s="25"/>
      <c r="G946" s="25"/>
    </row>
    <row r="947" spans="1:7" ht="15.75" x14ac:dyDescent="0.25">
      <c r="E947" s="348" t="s">
        <v>396</v>
      </c>
      <c r="G947" s="25"/>
    </row>
    <row r="948" spans="1:7" ht="15.75" x14ac:dyDescent="0.25">
      <c r="E948" s="348" t="s">
        <v>395</v>
      </c>
      <c r="G948" s="25"/>
    </row>
    <row r="949" spans="1:7" x14ac:dyDescent="0.25">
      <c r="E949" s="34"/>
    </row>
    <row r="950" spans="1:7" x14ac:dyDescent="0.25">
      <c r="E950" s="34"/>
      <c r="F950" s="34"/>
    </row>
    <row r="951" spans="1:7" x14ac:dyDescent="0.25">
      <c r="F951" s="34"/>
    </row>
  </sheetData>
  <mergeCells count="271">
    <mergeCell ref="B855:C855"/>
    <mergeCell ref="B848:C848"/>
    <mergeCell ref="B843:C843"/>
    <mergeCell ref="B865:C865"/>
    <mergeCell ref="B856:C856"/>
    <mergeCell ref="B837:C837"/>
    <mergeCell ref="D917:D918"/>
    <mergeCell ref="E917:E918"/>
    <mergeCell ref="E927:E928"/>
    <mergeCell ref="C927:C928"/>
    <mergeCell ref="C917:C918"/>
    <mergeCell ref="B895:C895"/>
    <mergeCell ref="B888:C888"/>
    <mergeCell ref="B872:C872"/>
    <mergeCell ref="B876:C876"/>
    <mergeCell ref="B905:C905"/>
    <mergeCell ref="B907:C907"/>
    <mergeCell ref="B908:C908"/>
    <mergeCell ref="B840:C840"/>
    <mergeCell ref="B849:C849"/>
    <mergeCell ref="B847:C847"/>
    <mergeCell ref="B854:C854"/>
    <mergeCell ref="A1:F1"/>
    <mergeCell ref="A2:F2"/>
    <mergeCell ref="B573:C573"/>
    <mergeCell ref="B574:C574"/>
    <mergeCell ref="B645:C645"/>
    <mergeCell ref="B642:C642"/>
    <mergeCell ref="B817:C817"/>
    <mergeCell ref="B665:C665"/>
    <mergeCell ref="B627:C627"/>
    <mergeCell ref="B736:C736"/>
    <mergeCell ref="B755:C755"/>
    <mergeCell ref="B788:C788"/>
    <mergeCell ref="B793:C793"/>
    <mergeCell ref="B794:C794"/>
    <mergeCell ref="B795:C795"/>
    <mergeCell ref="B624:C624"/>
    <mergeCell ref="B628:C628"/>
    <mergeCell ref="B780:C780"/>
    <mergeCell ref="B668:C668"/>
    <mergeCell ref="B669:C669"/>
    <mergeCell ref="B670:C670"/>
    <mergeCell ref="B549:C549"/>
    <mergeCell ref="B551:C551"/>
    <mergeCell ref="B555:C555"/>
    <mergeCell ref="A944:E944"/>
    <mergeCell ref="A937:F937"/>
    <mergeCell ref="A941:F941"/>
    <mergeCell ref="A942:F942"/>
    <mergeCell ref="A943:E943"/>
    <mergeCell ref="B881:C881"/>
    <mergeCell ref="B884:C884"/>
    <mergeCell ref="B885:C885"/>
    <mergeCell ref="B886:C886"/>
    <mergeCell ref="B912:C912"/>
    <mergeCell ref="B916:C916"/>
    <mergeCell ref="B927:B928"/>
    <mergeCell ref="A927:A928"/>
    <mergeCell ref="A917:A918"/>
    <mergeCell ref="B917:B918"/>
    <mergeCell ref="D927:D928"/>
    <mergeCell ref="F927:F928"/>
    <mergeCell ref="E929:E930"/>
    <mergeCell ref="B909:C909"/>
    <mergeCell ref="F917:F918"/>
    <mergeCell ref="B900:C900"/>
    <mergeCell ref="B901:C901"/>
    <mergeCell ref="B903:C903"/>
    <mergeCell ref="B904:C904"/>
    <mergeCell ref="B739:C739"/>
    <mergeCell ref="B724:C724"/>
    <mergeCell ref="B629:C629"/>
    <mergeCell ref="B581:C581"/>
    <mergeCell ref="B585:C585"/>
    <mergeCell ref="B634:C634"/>
    <mergeCell ref="B556:C556"/>
    <mergeCell ref="B558:C558"/>
    <mergeCell ref="B566:C566"/>
    <mergeCell ref="B567:C567"/>
    <mergeCell ref="B570:C570"/>
    <mergeCell ref="B614:C614"/>
    <mergeCell ref="B619:C619"/>
    <mergeCell ref="B620:C620"/>
    <mergeCell ref="B621:C621"/>
    <mergeCell ref="B731:C731"/>
    <mergeCell ref="B641:C641"/>
    <mergeCell ref="B673:C673"/>
    <mergeCell ref="B710:C710"/>
    <mergeCell ref="B646:C646"/>
    <mergeCell ref="B676:C676"/>
    <mergeCell ref="B679:C679"/>
    <mergeCell ref="B680:C680"/>
    <mergeCell ref="B539:C539"/>
    <mergeCell ref="B540:C540"/>
    <mergeCell ref="B529:C529"/>
    <mergeCell ref="B530:C530"/>
    <mergeCell ref="B531:C531"/>
    <mergeCell ref="B543:C543"/>
    <mergeCell ref="B518:C518"/>
    <mergeCell ref="B526:C526"/>
    <mergeCell ref="B674:C674"/>
    <mergeCell ref="B703:C703"/>
    <mergeCell ref="B709:C709"/>
    <mergeCell ref="B616:C616"/>
    <mergeCell ref="B681:C681"/>
    <mergeCell ref="B649:C649"/>
    <mergeCell ref="B650:C650"/>
    <mergeCell ref="B285:C285"/>
    <mergeCell ref="B277:C277"/>
    <mergeCell ref="B717:C717"/>
    <mergeCell ref="B575:C575"/>
    <mergeCell ref="B716:C716"/>
    <mergeCell ref="B702:C702"/>
    <mergeCell ref="B632:C632"/>
    <mergeCell ref="B633:C633"/>
    <mergeCell ref="B611:C611"/>
    <mergeCell ref="B284:C284"/>
    <mergeCell ref="B294:C294"/>
    <mergeCell ref="B295:C295"/>
    <mergeCell ref="B323:C323"/>
    <mergeCell ref="B511:C511"/>
    <mergeCell ref="B512:C512"/>
    <mergeCell ref="B535:C535"/>
    <mergeCell ref="B469:C469"/>
    <mergeCell ref="B419:C419"/>
    <mergeCell ref="B420:C420"/>
    <mergeCell ref="B421:C421"/>
    <mergeCell ref="B484:C484"/>
    <mergeCell ref="B487:C487"/>
    <mergeCell ref="B480:C480"/>
    <mergeCell ref="B521:C521"/>
    <mergeCell ref="B197:C197"/>
    <mergeCell ref="B201:C201"/>
    <mergeCell ref="A182:C182"/>
    <mergeCell ref="B209:C209"/>
    <mergeCell ref="B195:C195"/>
    <mergeCell ref="B192:C192"/>
    <mergeCell ref="B270:C270"/>
    <mergeCell ref="B275:C275"/>
    <mergeCell ref="B282:C282"/>
    <mergeCell ref="B204:C204"/>
    <mergeCell ref="B207:C207"/>
    <mergeCell ref="B208:C208"/>
    <mergeCell ref="B276:C276"/>
    <mergeCell ref="B278:C278"/>
    <mergeCell ref="B221:C221"/>
    <mergeCell ref="B245:C245"/>
    <mergeCell ref="B257:C257"/>
    <mergeCell ref="B235:C235"/>
    <mergeCell ref="B238:C238"/>
    <mergeCell ref="B239:C239"/>
    <mergeCell ref="A8:E8"/>
    <mergeCell ref="A175:E175"/>
    <mergeCell ref="A183:C183"/>
    <mergeCell ref="A35:E35"/>
    <mergeCell ref="A186:C186"/>
    <mergeCell ref="A187:C187"/>
    <mergeCell ref="A184:C184"/>
    <mergeCell ref="A185:C185"/>
    <mergeCell ref="B193:C193"/>
    <mergeCell ref="B191:C191"/>
    <mergeCell ref="B293:C293"/>
    <mergeCell ref="B296:C296"/>
    <mergeCell ref="B286:C286"/>
    <mergeCell ref="B287:C287"/>
    <mergeCell ref="B358:C358"/>
    <mergeCell ref="B359:C359"/>
    <mergeCell ref="B373:C373"/>
    <mergeCell ref="B372:C372"/>
    <mergeCell ref="B343:C343"/>
    <mergeCell ref="B322:C322"/>
    <mergeCell ref="B324:C324"/>
    <mergeCell ref="B326:C326"/>
    <mergeCell ref="B330:C330"/>
    <mergeCell ref="B341:C341"/>
    <mergeCell ref="B348:C348"/>
    <mergeCell ref="B352:C352"/>
    <mergeCell ref="B332:C332"/>
    <mergeCell ref="B338:C338"/>
    <mergeCell ref="B342:C342"/>
    <mergeCell ref="B331:C331"/>
    <mergeCell ref="A4:F4"/>
    <mergeCell ref="A5:F5"/>
    <mergeCell ref="B815:C815"/>
    <mergeCell ref="B362:C362"/>
    <mergeCell ref="B395:C395"/>
    <mergeCell ref="B396:C396"/>
    <mergeCell ref="B385:C385"/>
    <mergeCell ref="B810:C810"/>
    <mergeCell ref="B615:C615"/>
    <mergeCell ref="B548:C548"/>
    <mergeCell ref="B762:C762"/>
    <mergeCell ref="B787:C787"/>
    <mergeCell ref="B789:C789"/>
    <mergeCell ref="B776:C776"/>
    <mergeCell ref="B394:C394"/>
    <mergeCell ref="B522:C522"/>
    <mergeCell ref="B523:C523"/>
    <mergeCell ref="B378:C378"/>
    <mergeCell ref="B269:C269"/>
    <mergeCell ref="B240:C240"/>
    <mergeCell ref="B196:C196"/>
    <mergeCell ref="B194:C194"/>
    <mergeCell ref="B376:C376"/>
    <mergeCell ref="B288:C288"/>
    <mergeCell ref="B744:C744"/>
    <mergeCell ref="B747:C747"/>
    <mergeCell ref="B695:C695"/>
    <mergeCell ref="B696:C696"/>
    <mergeCell ref="B728:C728"/>
    <mergeCell ref="B889:C889"/>
    <mergeCell ref="B890:C890"/>
    <mergeCell ref="B869:C869"/>
    <mergeCell ref="B809:C809"/>
    <mergeCell ref="B851:C851"/>
    <mergeCell ref="B802:C802"/>
    <mergeCell ref="B844:C844"/>
    <mergeCell ref="B845:C845"/>
    <mergeCell ref="B862:C862"/>
    <mergeCell ref="B838:C838"/>
    <mergeCell ref="B790:C790"/>
    <mergeCell ref="B821:C821"/>
    <mergeCell ref="B798:C798"/>
    <mergeCell ref="B808:C808"/>
    <mergeCell ref="B833:C833"/>
    <mergeCell ref="B823:C823"/>
    <mergeCell ref="B863:C863"/>
    <mergeCell ref="B751:C751"/>
    <mergeCell ref="B754:C754"/>
    <mergeCell ref="B377:C377"/>
    <mergeCell ref="B374:C374"/>
    <mergeCell ref="B505:C505"/>
    <mergeCell ref="B562:C562"/>
    <mergeCell ref="B565:C565"/>
    <mergeCell ref="B503:C503"/>
    <mergeCell ref="B513:C513"/>
    <mergeCell ref="B538:C538"/>
    <mergeCell ref="B355:C355"/>
    <mergeCell ref="B369:C369"/>
    <mergeCell ref="B383:C383"/>
    <mergeCell ref="B384:C384"/>
    <mergeCell ref="B417:C417"/>
    <mergeCell ref="B388:C388"/>
    <mergeCell ref="B389:C389"/>
    <mergeCell ref="B357:C357"/>
    <mergeCell ref="B387:C387"/>
    <mergeCell ref="B515:C515"/>
    <mergeCell ref="B416:C416"/>
    <mergeCell ref="B415:C415"/>
    <mergeCell ref="B544:C544"/>
    <mergeCell ref="B498:C498"/>
    <mergeCell ref="B501:C501"/>
    <mergeCell ref="B508:C508"/>
    <mergeCell ref="B758:C758"/>
    <mergeCell ref="B828:C828"/>
    <mergeCell ref="B836:C836"/>
    <mergeCell ref="B803:C803"/>
    <mergeCell ref="B814:C814"/>
    <mergeCell ref="B805:C805"/>
    <mergeCell ref="B761:C761"/>
    <mergeCell ref="B783:C783"/>
    <mergeCell ref="B786:C786"/>
    <mergeCell ref="B816:C816"/>
    <mergeCell ref="B779:C779"/>
    <mergeCell ref="B801:C801"/>
    <mergeCell ref="B829:C829"/>
    <mergeCell ref="B830:C830"/>
    <mergeCell ref="B822:C822"/>
    <mergeCell ref="B773:C773"/>
    <mergeCell ref="B772:C772"/>
  </mergeCells>
  <pageMargins left="0.82677165354330717" right="0.23622047244094491" top="0.55118110236220474" bottom="0.55118110236220474" header="0.31496062992125984" footer="0.31496062992125984"/>
  <pageSetup paperSize="9" scale="84" orientation="landscape" r:id="rId1"/>
  <headerFooter>
    <oddFooter>&amp;CStranica &amp;P</oddFooter>
  </headerFooter>
  <rowBreaks count="7" manualBreakCount="7">
    <brk id="34" max="16383" man="1"/>
    <brk id="64" max="16383" man="1"/>
    <brk id="101" max="6" man="1"/>
    <brk id="134" max="16383" man="1"/>
    <brk id="158" max="16383" man="1"/>
    <brk id="173" max="16383" man="1"/>
    <brk id="9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21"/>
  <sheetViews>
    <sheetView topLeftCell="L1" workbookViewId="0">
      <selection activeCell="S4" sqref="S4:S15"/>
    </sheetView>
  </sheetViews>
  <sheetFormatPr defaultRowHeight="15" x14ac:dyDescent="0.25"/>
  <cols>
    <col min="2" max="2" width="10" bestFit="1" customWidth="1"/>
    <col min="4" max="4" width="10" bestFit="1" customWidth="1"/>
    <col min="11" max="11" width="14" style="391" bestFit="1" customWidth="1"/>
    <col min="13" max="13" width="19.7109375" style="391" bestFit="1" customWidth="1"/>
    <col min="15" max="15" width="15.28515625" customWidth="1"/>
    <col min="16" max="16" width="17.85546875" style="391" customWidth="1"/>
    <col min="17" max="17" width="10.28515625" style="391" bestFit="1" customWidth="1"/>
    <col min="19" max="19" width="12" style="391" bestFit="1" customWidth="1"/>
  </cols>
  <sheetData>
    <row r="4" spans="2:15" x14ac:dyDescent="0.25">
      <c r="B4" s="8"/>
    </row>
    <row r="5" spans="2:15" x14ac:dyDescent="0.25">
      <c r="B5" s="8"/>
    </row>
    <row r="6" spans="2:15" x14ac:dyDescent="0.25">
      <c r="B6" s="8"/>
      <c r="F6" s="8"/>
      <c r="O6" s="391"/>
    </row>
    <row r="7" spans="2:15" x14ac:dyDescent="0.25">
      <c r="B7" s="8"/>
      <c r="O7" s="391"/>
    </row>
    <row r="8" spans="2:15" x14ac:dyDescent="0.25">
      <c r="B8" s="8"/>
      <c r="O8" s="391"/>
    </row>
    <row r="9" spans="2:15" x14ac:dyDescent="0.25">
      <c r="O9" s="391"/>
    </row>
    <row r="10" spans="2:15" x14ac:dyDescent="0.25">
      <c r="D10" s="8"/>
      <c r="O10" s="391"/>
    </row>
    <row r="11" spans="2:15" x14ac:dyDescent="0.25">
      <c r="O11" s="391"/>
    </row>
    <row r="12" spans="2:15" x14ac:dyDescent="0.25">
      <c r="O12" s="391"/>
    </row>
    <row r="13" spans="2:15" x14ac:dyDescent="0.25">
      <c r="O13" s="391"/>
    </row>
    <row r="14" spans="2:15" x14ac:dyDescent="0.25">
      <c r="O14" s="391"/>
    </row>
    <row r="15" spans="2:15" x14ac:dyDescent="0.25">
      <c r="O15" s="391"/>
    </row>
    <row r="16" spans="2:15" x14ac:dyDescent="0.25">
      <c r="O16" s="391"/>
    </row>
    <row r="17" spans="15:15" x14ac:dyDescent="0.25">
      <c r="O17" s="391"/>
    </row>
    <row r="18" spans="15:15" x14ac:dyDescent="0.25">
      <c r="O18" s="391"/>
    </row>
    <row r="19" spans="15:15" x14ac:dyDescent="0.25">
      <c r="O19" s="391"/>
    </row>
    <row r="20" spans="15:15" x14ac:dyDescent="0.25">
      <c r="O20" s="391"/>
    </row>
    <row r="21" spans="15:15" x14ac:dyDescent="0.25">
      <c r="O21" s="39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"/>
  <sheetViews>
    <sheetView workbookViewId="0">
      <selection activeCell="B1" sqref="B1:P25"/>
    </sheetView>
  </sheetViews>
  <sheetFormatPr defaultRowHeight="15" x14ac:dyDescent="0.25"/>
  <cols>
    <col min="2" max="2" width="22.5703125" style="391" customWidth="1"/>
    <col min="4" max="4" width="15.7109375" style="391" customWidth="1"/>
    <col min="6" max="6" width="14" style="391" bestFit="1" customWidth="1"/>
    <col min="8" max="8" width="17.28515625" style="391" customWidth="1"/>
    <col min="10" max="10" width="17.28515625" style="412" customWidth="1"/>
    <col min="12" max="12" width="14.28515625" style="391" customWidth="1"/>
    <col min="14" max="14" width="13.85546875" style="391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2023-01-02T07:56:34Z</dcterms:modified>
</cp:coreProperties>
</file>