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 defaultThemeVersion="124226"/>
  <xr:revisionPtr revIDLastSave="0" documentId="13_ncr:1_{52CE470E-ADCF-490C-AF38-E48F2C3D5E0F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Grafikon1" sheetId="4" r:id="rId1"/>
    <sheet name="List1" sheetId="1" r:id="rId2"/>
    <sheet name="List2" sheetId="5" r:id="rId3"/>
  </sheets>
  <definedNames>
    <definedName name="_xlnm.Print_Area" localSheetId="1">List1!$A$1:$G$1327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9" i="1" l="1"/>
  <c r="E178" i="1"/>
  <c r="F177" i="1"/>
  <c r="E175" i="1"/>
  <c r="E183" i="1"/>
  <c r="G304" i="1"/>
  <c r="F312" i="1"/>
  <c r="G312" i="1"/>
  <c r="F304" i="1"/>
  <c r="D966" i="1"/>
  <c r="D965" i="1" s="1"/>
  <c r="D964" i="1" s="1"/>
  <c r="E966" i="1"/>
  <c r="E965" i="1" s="1"/>
  <c r="E964" i="1" s="1"/>
  <c r="F966" i="1"/>
  <c r="F965" i="1" s="1"/>
  <c r="F964" i="1" s="1"/>
  <c r="G966" i="1"/>
  <c r="G965" i="1" s="1"/>
  <c r="G964" i="1" s="1"/>
  <c r="C966" i="1"/>
  <c r="C965" i="1" s="1"/>
  <c r="C964" i="1" s="1"/>
  <c r="F121" i="1" l="1"/>
  <c r="G121" i="1"/>
  <c r="G72" i="1"/>
  <c r="F72" i="1"/>
  <c r="G73" i="1"/>
  <c r="F73" i="1"/>
  <c r="F149" i="1"/>
  <c r="G149" i="1"/>
  <c r="F178" i="1"/>
  <c r="G178" i="1"/>
  <c r="E225" i="1" l="1"/>
  <c r="E72" i="1"/>
  <c r="G671" i="1"/>
  <c r="G670" i="1" s="1"/>
  <c r="G669" i="1" s="1"/>
  <c r="F671" i="1"/>
  <c r="E671" i="1"/>
  <c r="E670" i="1" s="1"/>
  <c r="E669" i="1" s="1"/>
  <c r="D671" i="1"/>
  <c r="D670" i="1" s="1"/>
  <c r="D669" i="1" s="1"/>
  <c r="C671" i="1"/>
  <c r="C670" i="1" s="1"/>
  <c r="C669" i="1" s="1"/>
  <c r="F670" i="1"/>
  <c r="F669" i="1" s="1"/>
  <c r="F445" i="1"/>
  <c r="F444" i="1" s="1"/>
  <c r="F443" i="1" s="1"/>
  <c r="G445" i="1"/>
  <c r="G444" i="1" s="1"/>
  <c r="G443" i="1" s="1"/>
  <c r="E415" i="1" l="1"/>
  <c r="G946" i="1"/>
  <c r="F946" i="1"/>
  <c r="F945" i="1" s="1"/>
  <c r="F944" i="1" s="1"/>
  <c r="E946" i="1"/>
  <c r="E945" i="1" s="1"/>
  <c r="E944" i="1" s="1"/>
  <c r="D946" i="1"/>
  <c r="D945" i="1" s="1"/>
  <c r="D944" i="1" s="1"/>
  <c r="C946" i="1"/>
  <c r="C945" i="1" s="1"/>
  <c r="C944" i="1" s="1"/>
  <c r="G945" i="1"/>
  <c r="G944" i="1" s="1"/>
  <c r="G942" i="1"/>
  <c r="G941" i="1" s="1"/>
  <c r="G940" i="1" s="1"/>
  <c r="F942" i="1"/>
  <c r="E942" i="1"/>
  <c r="E941" i="1" s="1"/>
  <c r="E940" i="1" s="1"/>
  <c r="D942" i="1"/>
  <c r="D941" i="1" s="1"/>
  <c r="D940" i="1" s="1"/>
  <c r="C941" i="1"/>
  <c r="C940" i="1" s="1"/>
  <c r="F941" i="1"/>
  <c r="F940" i="1" s="1"/>
  <c r="G939" i="1" l="1"/>
  <c r="G938" i="1" s="1"/>
  <c r="F939" i="1"/>
  <c r="F938" i="1" s="1"/>
  <c r="E939" i="1"/>
  <c r="E938" i="1" s="1"/>
  <c r="C939" i="1"/>
  <c r="C938" i="1" s="1"/>
  <c r="D939" i="1"/>
  <c r="D938" i="1" s="1"/>
  <c r="E182" i="1" l="1"/>
  <c r="G1266" i="1"/>
  <c r="G1265" i="1" s="1"/>
  <c r="G1264" i="1" s="1"/>
  <c r="F1266" i="1"/>
  <c r="E1266" i="1"/>
  <c r="E1265" i="1" s="1"/>
  <c r="E1264" i="1" s="1"/>
  <c r="D1266" i="1"/>
  <c r="D1265" i="1" s="1"/>
  <c r="D1264" i="1" s="1"/>
  <c r="C1266" i="1"/>
  <c r="C1265" i="1" s="1"/>
  <c r="C1264" i="1" s="1"/>
  <c r="F1265" i="1"/>
  <c r="F1264" i="1" s="1"/>
  <c r="G1262" i="1"/>
  <c r="G1261" i="1" s="1"/>
  <c r="G1260" i="1" s="1"/>
  <c r="F1262" i="1"/>
  <c r="F1261" i="1" s="1"/>
  <c r="F1260" i="1" s="1"/>
  <c r="E1262" i="1"/>
  <c r="E1261" i="1" s="1"/>
  <c r="E1260" i="1" s="1"/>
  <c r="D1262" i="1"/>
  <c r="D1261" i="1" s="1"/>
  <c r="D1260" i="1" s="1"/>
  <c r="C1262" i="1"/>
  <c r="C1261" i="1" s="1"/>
  <c r="C1260" i="1" s="1"/>
  <c r="G1259" i="1" l="1"/>
  <c r="G1258" i="1" s="1"/>
  <c r="F1259" i="1"/>
  <c r="F1258" i="1" s="1"/>
  <c r="E1259" i="1"/>
  <c r="C1259" i="1"/>
  <c r="C1258" i="1" s="1"/>
  <c r="D1259" i="1"/>
  <c r="D1258" i="1" s="1"/>
  <c r="F60" i="1"/>
  <c r="G226" i="1"/>
  <c r="F220" i="1"/>
  <c r="G220" i="1"/>
  <c r="F225" i="1"/>
  <c r="G225" i="1"/>
  <c r="F226" i="1"/>
  <c r="G1190" i="1"/>
  <c r="F1190" i="1"/>
  <c r="F181" i="1"/>
  <c r="G181" i="1"/>
  <c r="F182" i="1"/>
  <c r="G182" i="1"/>
  <c r="F183" i="1"/>
  <c r="G183" i="1"/>
  <c r="F115" i="1"/>
  <c r="F111" i="1" s="1"/>
  <c r="F109" i="1" s="1"/>
  <c r="G115" i="1"/>
  <c r="G111" i="1" s="1"/>
  <c r="G109" i="1" s="1"/>
  <c r="F96" i="1"/>
  <c r="G96" i="1"/>
  <c r="F217" i="1"/>
  <c r="G217" i="1"/>
  <c r="F218" i="1"/>
  <c r="G218" i="1"/>
  <c r="F74" i="1"/>
  <c r="F219" i="1" s="1"/>
  <c r="F76" i="1"/>
  <c r="F75" i="1" s="1"/>
  <c r="G76" i="1"/>
  <c r="F69" i="1"/>
  <c r="G69" i="1"/>
  <c r="G60" i="1"/>
  <c r="F66" i="1"/>
  <c r="G66" i="1"/>
  <c r="F317" i="1"/>
  <c r="G317" i="1"/>
  <c r="F240" i="1"/>
  <c r="F239" i="1" s="1"/>
  <c r="G240" i="1"/>
  <c r="G239" i="1" s="1"/>
  <c r="G1041" i="1"/>
  <c r="G1040" i="1" s="1"/>
  <c r="G1039" i="1" s="1"/>
  <c r="F1041" i="1"/>
  <c r="F1040" i="1" s="1"/>
  <c r="F1039" i="1" s="1"/>
  <c r="E1041" i="1"/>
  <c r="E1040" i="1" s="1"/>
  <c r="E1039" i="1" s="1"/>
  <c r="D1041" i="1"/>
  <c r="D1040" i="1" s="1"/>
  <c r="D1039" i="1" s="1"/>
  <c r="C1041" i="1"/>
  <c r="C1040" i="1" s="1"/>
  <c r="C1039" i="1" s="1"/>
  <c r="G868" i="1"/>
  <c r="G867" i="1" s="1"/>
  <c r="G866" i="1" s="1"/>
  <c r="F868" i="1"/>
  <c r="F867" i="1" s="1"/>
  <c r="F866" i="1" s="1"/>
  <c r="E868" i="1"/>
  <c r="E867" i="1" s="1"/>
  <c r="E866" i="1" s="1"/>
  <c r="D868" i="1"/>
  <c r="D867" i="1" s="1"/>
  <c r="D866" i="1" s="1"/>
  <c r="C868" i="1"/>
  <c r="C867" i="1" s="1"/>
  <c r="C866" i="1" s="1"/>
  <c r="E1190" i="1"/>
  <c r="E1258" i="1" l="1"/>
  <c r="G224" i="1"/>
  <c r="F59" i="1"/>
  <c r="F58" i="1" s="1"/>
  <c r="G59" i="1"/>
  <c r="F216" i="1"/>
  <c r="F224" i="1"/>
  <c r="E181" i="1"/>
  <c r="D26" i="1"/>
  <c r="D164" i="1"/>
  <c r="D181" i="1"/>
  <c r="D182" i="1"/>
  <c r="D183" i="1"/>
  <c r="C142" i="1" l="1"/>
  <c r="C144" i="1"/>
  <c r="C151" i="1"/>
  <c r="C157" i="1"/>
  <c r="C181" i="1"/>
  <c r="C183" i="1"/>
  <c r="E76" i="1" l="1"/>
  <c r="E314" i="1"/>
  <c r="E226" i="1" s="1"/>
  <c r="G1067" i="1"/>
  <c r="G1066" i="1" s="1"/>
  <c r="G1065" i="1" s="1"/>
  <c r="E1067" i="1"/>
  <c r="E1066" i="1" s="1"/>
  <c r="E1065" i="1" s="1"/>
  <c r="D1068" i="1"/>
  <c r="D1067" i="1" s="1"/>
  <c r="D1066" i="1" s="1"/>
  <c r="D1065" i="1" s="1"/>
  <c r="C1068" i="1"/>
  <c r="C1067" i="1" s="1"/>
  <c r="C1066" i="1" s="1"/>
  <c r="C1065" i="1" s="1"/>
  <c r="F1067" i="1"/>
  <c r="F1066" i="1" s="1"/>
  <c r="F1065" i="1" s="1"/>
  <c r="D60" i="1" l="1"/>
  <c r="C74" i="1"/>
  <c r="D72" i="1"/>
  <c r="D217" i="1" s="1"/>
  <c r="D74" i="1"/>
  <c r="D219" i="1" s="1"/>
  <c r="D76" i="1"/>
  <c r="E91" i="1"/>
  <c r="E214" i="1" s="1"/>
  <c r="F91" i="1"/>
  <c r="F214" i="1" s="1"/>
  <c r="G91" i="1"/>
  <c r="G214" i="1" s="1"/>
  <c r="D91" i="1"/>
  <c r="D214" i="1" s="1"/>
  <c r="D99" i="1"/>
  <c r="C224" i="1" l="1"/>
  <c r="C216" i="1"/>
  <c r="C212" i="1"/>
  <c r="C66" i="1"/>
  <c r="C72" i="1"/>
  <c r="C76" i="1"/>
  <c r="C82" i="1"/>
  <c r="C73" i="1" s="1"/>
  <c r="C94" i="1" l="1"/>
  <c r="C93" i="1" s="1"/>
  <c r="C92" i="1" s="1"/>
  <c r="F108" i="1"/>
  <c r="F213" i="1" s="1"/>
  <c r="G108" i="1"/>
  <c r="G213" i="1" s="1"/>
  <c r="G1079" i="1"/>
  <c r="G1078" i="1" s="1"/>
  <c r="G1077" i="1" s="1"/>
  <c r="F1079" i="1"/>
  <c r="E1079" i="1"/>
  <c r="D1079" i="1"/>
  <c r="D1078" i="1" s="1"/>
  <c r="D1077" i="1" s="1"/>
  <c r="C1079" i="1"/>
  <c r="C1078" i="1" s="1"/>
  <c r="C1077" i="1" s="1"/>
  <c r="F1078" i="1"/>
  <c r="F1077" i="1" s="1"/>
  <c r="E1078" i="1"/>
  <c r="E1077" i="1" s="1"/>
  <c r="G864" i="1"/>
  <c r="G863" i="1" s="1"/>
  <c r="G862" i="1" s="1"/>
  <c r="F864" i="1"/>
  <c r="F863" i="1" s="1"/>
  <c r="F862" i="1" s="1"/>
  <c r="E864" i="1"/>
  <c r="E863" i="1" s="1"/>
  <c r="E862" i="1" s="1"/>
  <c r="D864" i="1"/>
  <c r="D863" i="1" s="1"/>
  <c r="D862" i="1" s="1"/>
  <c r="C864" i="1"/>
  <c r="C863" i="1" s="1"/>
  <c r="C862" i="1" s="1"/>
  <c r="E174" i="1" l="1"/>
  <c r="E233" i="1" s="1"/>
  <c r="G174" i="1"/>
  <c r="G233" i="1" s="1"/>
  <c r="F174" i="1"/>
  <c r="F233" i="1" s="1"/>
  <c r="G465" i="1"/>
  <c r="F465" i="1"/>
  <c r="F464" i="1" s="1"/>
  <c r="E465" i="1"/>
  <c r="E464" i="1" s="1"/>
  <c r="D465" i="1"/>
  <c r="D464" i="1" s="1"/>
  <c r="C465" i="1"/>
  <c r="C464" i="1" s="1"/>
  <c r="G462" i="1"/>
  <c r="G461" i="1" s="1"/>
  <c r="F462" i="1"/>
  <c r="F461" i="1" s="1"/>
  <c r="E462" i="1"/>
  <c r="E461" i="1" s="1"/>
  <c r="D462" i="1"/>
  <c r="D461" i="1" s="1"/>
  <c r="C462" i="1"/>
  <c r="C461" i="1" s="1"/>
  <c r="C460" i="1" l="1"/>
  <c r="C459" i="1" s="1"/>
  <c r="C458" i="1" s="1"/>
  <c r="G464" i="1"/>
  <c r="G460" i="1" s="1"/>
  <c r="G459" i="1" s="1"/>
  <c r="G458" i="1" s="1"/>
  <c r="D460" i="1"/>
  <c r="D459" i="1" s="1"/>
  <c r="D458" i="1" s="1"/>
  <c r="F460" i="1"/>
  <c r="F459" i="1" s="1"/>
  <c r="F458" i="1" s="1"/>
  <c r="E460" i="1"/>
  <c r="E459" i="1" s="1"/>
  <c r="E458" i="1" s="1"/>
  <c r="F478" i="1" l="1"/>
  <c r="G478" i="1"/>
  <c r="D478" i="1"/>
  <c r="E478" i="1"/>
  <c r="E501" i="1"/>
  <c r="F529" i="1"/>
  <c r="G529" i="1"/>
  <c r="E304" i="1"/>
  <c r="E441" i="1"/>
  <c r="E445" i="1"/>
  <c r="E444" i="1" s="1"/>
  <c r="E443" i="1" s="1"/>
  <c r="E440" i="1" l="1"/>
  <c r="E439" i="1" s="1"/>
  <c r="E438" i="1" s="1"/>
  <c r="E437" i="1" s="1"/>
  <c r="D441" i="1"/>
  <c r="D440" i="1" s="1"/>
  <c r="F441" i="1"/>
  <c r="G441" i="1"/>
  <c r="D445" i="1"/>
  <c r="D444" i="1" s="1"/>
  <c r="C441" i="1"/>
  <c r="C440" i="1" s="1"/>
  <c r="C445" i="1"/>
  <c r="C444" i="1" s="1"/>
  <c r="D452" i="1"/>
  <c r="D451" i="1" s="1"/>
  <c r="E452" i="1"/>
  <c r="E451" i="1" s="1"/>
  <c r="F452" i="1"/>
  <c r="F451" i="1" s="1"/>
  <c r="G452" i="1"/>
  <c r="G451" i="1" s="1"/>
  <c r="D455" i="1"/>
  <c r="D454" i="1" s="1"/>
  <c r="E455" i="1"/>
  <c r="E454" i="1" s="1"/>
  <c r="F455" i="1"/>
  <c r="F454" i="1" s="1"/>
  <c r="G455" i="1"/>
  <c r="G454" i="1" s="1"/>
  <c r="C452" i="1"/>
  <c r="C451" i="1" s="1"/>
  <c r="C455" i="1"/>
  <c r="C454" i="1" s="1"/>
  <c r="G440" i="1" l="1"/>
  <c r="F440" i="1"/>
  <c r="C439" i="1"/>
  <c r="C438" i="1" s="1"/>
  <c r="C437" i="1" s="1"/>
  <c r="C450" i="1"/>
  <c r="C449" i="1" s="1"/>
  <c r="C448" i="1" s="1"/>
  <c r="G439" i="1"/>
  <c r="G438" i="1" s="1"/>
  <c r="G437" i="1" s="1"/>
  <c r="F439" i="1"/>
  <c r="F438" i="1" s="1"/>
  <c r="F437" i="1" s="1"/>
  <c r="D439" i="1"/>
  <c r="D438" i="1" s="1"/>
  <c r="D437" i="1" s="1"/>
  <c r="G450" i="1"/>
  <c r="G449" i="1" s="1"/>
  <c r="F450" i="1"/>
  <c r="F449" i="1" s="1"/>
  <c r="E450" i="1"/>
  <c r="E449" i="1" s="1"/>
  <c r="E448" i="1" s="1"/>
  <c r="D450" i="1"/>
  <c r="D449" i="1" s="1"/>
  <c r="D448" i="1" s="1"/>
  <c r="C810" i="1"/>
  <c r="C809" i="1" s="1"/>
  <c r="C808" i="1" s="1"/>
  <c r="E810" i="1"/>
  <c r="E809" i="1" s="1"/>
  <c r="E808" i="1" s="1"/>
  <c r="F810" i="1"/>
  <c r="F809" i="1" s="1"/>
  <c r="F808" i="1" s="1"/>
  <c r="G810" i="1"/>
  <c r="G809" i="1" s="1"/>
  <c r="G808" i="1" s="1"/>
  <c r="F914" i="1"/>
  <c r="G914" i="1"/>
  <c r="F918" i="1"/>
  <c r="G918" i="1"/>
  <c r="E1198" i="1"/>
  <c r="G1275" i="1"/>
  <c r="F1275" i="1"/>
  <c r="G396" i="1"/>
  <c r="G398" i="1"/>
  <c r="G400" i="1"/>
  <c r="F400" i="1"/>
  <c r="F348" i="1"/>
  <c r="G348" i="1"/>
  <c r="G143" i="1" s="1"/>
  <c r="F350" i="1"/>
  <c r="G350" i="1"/>
  <c r="F353" i="1"/>
  <c r="G353" i="1"/>
  <c r="F356" i="1"/>
  <c r="G356" i="1"/>
  <c r="F366" i="1"/>
  <c r="G366" i="1"/>
  <c r="E356" i="1"/>
  <c r="F346" i="1" l="1"/>
  <c r="F143" i="1"/>
  <c r="G448" i="1"/>
  <c r="F448" i="1"/>
  <c r="G395" i="1"/>
  <c r="G394" i="1" s="1"/>
  <c r="G393" i="1" s="1"/>
  <c r="G392" i="1" s="1"/>
  <c r="G391" i="1" s="1"/>
  <c r="G913" i="1"/>
  <c r="G912" i="1" s="1"/>
  <c r="G911" i="1" s="1"/>
  <c r="G910" i="1" s="1"/>
  <c r="G909" i="1" s="1"/>
  <c r="F913" i="1"/>
  <c r="F912" i="1" s="1"/>
  <c r="F911" i="1" s="1"/>
  <c r="F910" i="1" s="1"/>
  <c r="F909" i="1" s="1"/>
  <c r="G346" i="1"/>
  <c r="G352" i="1"/>
  <c r="F352" i="1"/>
  <c r="D400" i="1" l="1"/>
  <c r="D534" i="1"/>
  <c r="D656" i="1"/>
  <c r="D655" i="1" s="1"/>
  <c r="D654" i="1" s="1"/>
  <c r="E656" i="1"/>
  <c r="E655" i="1" s="1"/>
  <c r="E654" i="1" s="1"/>
  <c r="F656" i="1"/>
  <c r="F655" i="1" s="1"/>
  <c r="F654" i="1" s="1"/>
  <c r="G656" i="1"/>
  <c r="G655" i="1" s="1"/>
  <c r="G654" i="1" s="1"/>
  <c r="C656" i="1"/>
  <c r="C655" i="1" s="1"/>
  <c r="C654" i="1" s="1"/>
  <c r="D856" i="1"/>
  <c r="D855" i="1" s="1"/>
  <c r="D854" i="1" s="1"/>
  <c r="E856" i="1"/>
  <c r="E855" i="1" s="1"/>
  <c r="E854" i="1" s="1"/>
  <c r="F856" i="1"/>
  <c r="F855" i="1" s="1"/>
  <c r="F854" i="1" s="1"/>
  <c r="G856" i="1"/>
  <c r="G855" i="1" s="1"/>
  <c r="G854" i="1" s="1"/>
  <c r="D860" i="1"/>
  <c r="D859" i="1" s="1"/>
  <c r="D858" i="1" s="1"/>
  <c r="E860" i="1"/>
  <c r="E859" i="1" s="1"/>
  <c r="E858" i="1" s="1"/>
  <c r="E853" i="1" s="1"/>
  <c r="F860" i="1"/>
  <c r="F859" i="1" s="1"/>
  <c r="F858" i="1" s="1"/>
  <c r="F853" i="1" s="1"/>
  <c r="G860" i="1"/>
  <c r="G859" i="1" s="1"/>
  <c r="G858" i="1" s="1"/>
  <c r="C856" i="1"/>
  <c r="C855" i="1" s="1"/>
  <c r="C854" i="1" s="1"/>
  <c r="C860" i="1"/>
  <c r="C859" i="1" s="1"/>
  <c r="C858" i="1" s="1"/>
  <c r="G853" i="1" l="1"/>
  <c r="D853" i="1"/>
  <c r="C853" i="1"/>
  <c r="D810" i="1"/>
  <c r="D809" i="1" s="1"/>
  <c r="D808" i="1" s="1"/>
  <c r="E918" i="1"/>
  <c r="C918" i="1"/>
  <c r="D918" i="1"/>
  <c r="D1015" i="1"/>
  <c r="D1014" i="1" s="1"/>
  <c r="D1013" i="1" s="1"/>
  <c r="D1012" i="1" s="1"/>
  <c r="D1011" i="1" s="1"/>
  <c r="E1015" i="1"/>
  <c r="E1014" i="1" s="1"/>
  <c r="E1013" i="1" s="1"/>
  <c r="E1012" i="1" s="1"/>
  <c r="E1011" i="1" s="1"/>
  <c r="F1015" i="1"/>
  <c r="F1014" i="1" s="1"/>
  <c r="F1013" i="1" s="1"/>
  <c r="F1012" i="1" s="1"/>
  <c r="F1011" i="1" s="1"/>
  <c r="G1015" i="1"/>
  <c r="G1014" i="1" s="1"/>
  <c r="G1013" i="1" s="1"/>
  <c r="G1012" i="1" s="1"/>
  <c r="G1011" i="1" s="1"/>
  <c r="C1015" i="1"/>
  <c r="C1014" i="1" s="1"/>
  <c r="C1013" i="1" s="1"/>
  <c r="C1012" i="1" s="1"/>
  <c r="C1011" i="1" s="1"/>
  <c r="E1098" i="1"/>
  <c r="F1098" i="1"/>
  <c r="G1098" i="1"/>
  <c r="D1098" i="1"/>
  <c r="C375" i="1" l="1"/>
  <c r="E375" i="1"/>
  <c r="F375" i="1"/>
  <c r="G375" i="1"/>
  <c r="C378" i="1"/>
  <c r="C400" i="1"/>
  <c r="C154" i="1" s="1"/>
  <c r="D572" i="1"/>
  <c r="D571" i="1" s="1"/>
  <c r="D570" i="1" s="1"/>
  <c r="D569" i="1" s="1"/>
  <c r="E572" i="1"/>
  <c r="E571" i="1" s="1"/>
  <c r="E570" i="1" s="1"/>
  <c r="E569" i="1" s="1"/>
  <c r="F572" i="1"/>
  <c r="F571" i="1" s="1"/>
  <c r="F570" i="1" s="1"/>
  <c r="F569" i="1" s="1"/>
  <c r="G572" i="1"/>
  <c r="G571" i="1" s="1"/>
  <c r="G570" i="1" s="1"/>
  <c r="G569" i="1" s="1"/>
  <c r="C572" i="1"/>
  <c r="C571" i="1" s="1"/>
  <c r="C570" i="1" s="1"/>
  <c r="C569" i="1" s="1"/>
  <c r="G706" i="1"/>
  <c r="G705" i="1" s="1"/>
  <c r="G704" i="1" s="1"/>
  <c r="F706" i="1"/>
  <c r="F705" i="1" s="1"/>
  <c r="F704" i="1" s="1"/>
  <c r="E706" i="1"/>
  <c r="E705" i="1" s="1"/>
  <c r="E704" i="1" s="1"/>
  <c r="D706" i="1"/>
  <c r="D705" i="1" s="1"/>
  <c r="D704" i="1" s="1"/>
  <c r="C706" i="1"/>
  <c r="C705" i="1" s="1"/>
  <c r="C704" i="1" s="1"/>
  <c r="D845" i="1" l="1"/>
  <c r="D844" i="1" s="1"/>
  <c r="D843" i="1" s="1"/>
  <c r="E845" i="1"/>
  <c r="F845" i="1"/>
  <c r="F844" i="1" s="1"/>
  <c r="F843" i="1" s="1"/>
  <c r="G845" i="1"/>
  <c r="G844" i="1" s="1"/>
  <c r="G843" i="1" s="1"/>
  <c r="D849" i="1"/>
  <c r="D848" i="1" s="1"/>
  <c r="D847" i="1" s="1"/>
  <c r="E849" i="1"/>
  <c r="E848" i="1" s="1"/>
  <c r="E847" i="1" s="1"/>
  <c r="F849" i="1"/>
  <c r="F848" i="1" s="1"/>
  <c r="F847" i="1" s="1"/>
  <c r="G849" i="1"/>
  <c r="G848" i="1" s="1"/>
  <c r="G847" i="1" s="1"/>
  <c r="C845" i="1"/>
  <c r="C844" i="1" s="1"/>
  <c r="C843" i="1" s="1"/>
  <c r="C849" i="1"/>
  <c r="C848" i="1" s="1"/>
  <c r="C847" i="1" s="1"/>
  <c r="E844" i="1" l="1"/>
  <c r="E843" i="1" s="1"/>
  <c r="C842" i="1"/>
  <c r="C841" i="1" s="1"/>
  <c r="F842" i="1"/>
  <c r="F841" i="1" s="1"/>
  <c r="E842" i="1"/>
  <c r="E841" i="1" s="1"/>
  <c r="G842" i="1"/>
  <c r="G841" i="1" s="1"/>
  <c r="D842" i="1"/>
  <c r="D841" i="1" s="1"/>
  <c r="C905" i="1" l="1"/>
  <c r="C1190" i="1"/>
  <c r="C1189" i="1" s="1"/>
  <c r="G1255" i="1" l="1"/>
  <c r="G1254" i="1" s="1"/>
  <c r="G1253" i="1" s="1"/>
  <c r="F1255" i="1"/>
  <c r="F1254" i="1" s="1"/>
  <c r="F1253" i="1" s="1"/>
  <c r="E1255" i="1"/>
  <c r="E1254" i="1" s="1"/>
  <c r="E1253" i="1" s="1"/>
  <c r="D1255" i="1"/>
  <c r="D1254" i="1" s="1"/>
  <c r="D1253" i="1" s="1"/>
  <c r="C1255" i="1"/>
  <c r="C1254" i="1" s="1"/>
  <c r="C1253" i="1" s="1"/>
  <c r="G806" i="1"/>
  <c r="G805" i="1" s="1"/>
  <c r="G804" i="1" s="1"/>
  <c r="F806" i="1"/>
  <c r="F805" i="1" s="1"/>
  <c r="F804" i="1" s="1"/>
  <c r="E806" i="1"/>
  <c r="E805" i="1" s="1"/>
  <c r="E804" i="1" s="1"/>
  <c r="D806" i="1"/>
  <c r="D805" i="1" s="1"/>
  <c r="D804" i="1" s="1"/>
  <c r="C806" i="1"/>
  <c r="C805" i="1" s="1"/>
  <c r="C804" i="1" s="1"/>
  <c r="G825" i="1"/>
  <c r="G824" i="1" s="1"/>
  <c r="G823" i="1" s="1"/>
  <c r="F824" i="1"/>
  <c r="F823" i="1" s="1"/>
  <c r="E825" i="1"/>
  <c r="E824" i="1" s="1"/>
  <c r="E823" i="1" s="1"/>
  <c r="D825" i="1"/>
  <c r="D824" i="1" s="1"/>
  <c r="D823" i="1" s="1"/>
  <c r="C825" i="1"/>
  <c r="C824" i="1" s="1"/>
  <c r="C823" i="1" s="1"/>
  <c r="G993" i="1"/>
  <c r="G992" i="1" s="1"/>
  <c r="G991" i="1" s="1"/>
  <c r="F993" i="1"/>
  <c r="F992" i="1" s="1"/>
  <c r="F991" i="1" s="1"/>
  <c r="E993" i="1"/>
  <c r="E992" i="1" s="1"/>
  <c r="E991" i="1" s="1"/>
  <c r="D993" i="1"/>
  <c r="D992" i="1" s="1"/>
  <c r="D991" i="1" s="1"/>
  <c r="C993" i="1"/>
  <c r="C992" i="1" s="1"/>
  <c r="C991" i="1" s="1"/>
  <c r="D106" i="1"/>
  <c r="E106" i="1"/>
  <c r="F106" i="1"/>
  <c r="G106" i="1"/>
  <c r="C106" i="1"/>
  <c r="F110" i="1"/>
  <c r="G110" i="1"/>
  <c r="E99" i="1"/>
  <c r="F99" i="1"/>
  <c r="F94" i="1" s="1"/>
  <c r="G99" i="1"/>
  <c r="E366" i="1"/>
  <c r="C201" i="1"/>
  <c r="D201" i="1"/>
  <c r="C1311" i="1"/>
  <c r="C1310" i="1" s="1"/>
  <c r="C1309" i="1" s="1"/>
  <c r="C1308" i="1" s="1"/>
  <c r="D1311" i="1"/>
  <c r="D1310" i="1" s="1"/>
  <c r="D1309" i="1" s="1"/>
  <c r="D1308" i="1" s="1"/>
  <c r="G838" i="1"/>
  <c r="G837" i="1" s="1"/>
  <c r="G836" i="1" s="1"/>
  <c r="G835" i="1" s="1"/>
  <c r="F838" i="1"/>
  <c r="F837" i="1" s="1"/>
  <c r="F836" i="1" s="1"/>
  <c r="F835" i="1" s="1"/>
  <c r="E838" i="1"/>
  <c r="E837" i="1" s="1"/>
  <c r="E836" i="1" s="1"/>
  <c r="E835" i="1" s="1"/>
  <c r="D838" i="1"/>
  <c r="D837" i="1" s="1"/>
  <c r="D836" i="1" s="1"/>
  <c r="D835" i="1" s="1"/>
  <c r="C838" i="1"/>
  <c r="C837" i="1" s="1"/>
  <c r="C836" i="1" s="1"/>
  <c r="C835" i="1" s="1"/>
  <c r="G833" i="1"/>
  <c r="G832" i="1" s="1"/>
  <c r="G831" i="1" s="1"/>
  <c r="G830" i="1" s="1"/>
  <c r="F833" i="1"/>
  <c r="F832" i="1" s="1"/>
  <c r="F831" i="1" s="1"/>
  <c r="F830" i="1" s="1"/>
  <c r="E833" i="1"/>
  <c r="E832" i="1" s="1"/>
  <c r="E831" i="1" s="1"/>
  <c r="E830" i="1" s="1"/>
  <c r="D833" i="1"/>
  <c r="D832" i="1" s="1"/>
  <c r="D831" i="1" s="1"/>
  <c r="D830" i="1" s="1"/>
  <c r="C833" i="1"/>
  <c r="C832" i="1" s="1"/>
  <c r="C831" i="1" s="1"/>
  <c r="C830" i="1" s="1"/>
  <c r="D829" i="1" l="1"/>
  <c r="D828" i="1" s="1"/>
  <c r="D1307" i="1"/>
  <c r="D1306" i="1" s="1"/>
  <c r="C1307" i="1"/>
  <c r="C1306" i="1" s="1"/>
  <c r="C829" i="1"/>
  <c r="C828" i="1" s="1"/>
  <c r="G829" i="1"/>
  <c r="G828" i="1" s="1"/>
  <c r="E829" i="1"/>
  <c r="E828" i="1" s="1"/>
  <c r="F829" i="1"/>
  <c r="F828" i="1" s="1"/>
  <c r="G821" i="1"/>
  <c r="G820" i="1" s="1"/>
  <c r="G819" i="1" s="1"/>
  <c r="F821" i="1"/>
  <c r="F820" i="1" s="1"/>
  <c r="F819" i="1" s="1"/>
  <c r="E821" i="1"/>
  <c r="E820" i="1" s="1"/>
  <c r="E819" i="1" s="1"/>
  <c r="D821" i="1"/>
  <c r="D820" i="1" s="1"/>
  <c r="D819" i="1" s="1"/>
  <c r="C821" i="1"/>
  <c r="C820" i="1" s="1"/>
  <c r="C819" i="1" s="1"/>
  <c r="G817" i="1"/>
  <c r="G816" i="1" s="1"/>
  <c r="G815" i="1" s="1"/>
  <c r="F817" i="1"/>
  <c r="F816" i="1" s="1"/>
  <c r="F815" i="1" s="1"/>
  <c r="E817" i="1"/>
  <c r="E816" i="1" s="1"/>
  <c r="E815" i="1" s="1"/>
  <c r="D817" i="1"/>
  <c r="D816" i="1" s="1"/>
  <c r="D815" i="1" s="1"/>
  <c r="C817" i="1"/>
  <c r="C816" i="1" s="1"/>
  <c r="C815" i="1" s="1"/>
  <c r="E1220" i="1"/>
  <c r="E1219" i="1" s="1"/>
  <c r="D1220" i="1"/>
  <c r="D1219" i="1" s="1"/>
  <c r="C1220" i="1"/>
  <c r="C1219" i="1" s="1"/>
  <c r="G1220" i="1"/>
  <c r="G1219" i="1" s="1"/>
  <c r="G1218" i="1" s="1"/>
  <c r="F1220" i="1"/>
  <c r="F1219" i="1" s="1"/>
  <c r="F1218" i="1" s="1"/>
  <c r="F1189" i="1"/>
  <c r="F1188" i="1" s="1"/>
  <c r="F1187" i="1" s="1"/>
  <c r="F1186" i="1" s="1"/>
  <c r="G1189" i="1"/>
  <c r="G1188" i="1" s="1"/>
  <c r="G1187" i="1" s="1"/>
  <c r="G1186" i="1" s="1"/>
  <c r="G802" i="1"/>
  <c r="G801" i="1" s="1"/>
  <c r="G800" i="1" s="1"/>
  <c r="F802" i="1"/>
  <c r="F801" i="1" s="1"/>
  <c r="F800" i="1" s="1"/>
  <c r="E802" i="1"/>
  <c r="E801" i="1" s="1"/>
  <c r="E800" i="1" s="1"/>
  <c r="D802" i="1"/>
  <c r="D801" i="1" s="1"/>
  <c r="D800" i="1" s="1"/>
  <c r="C802" i="1"/>
  <c r="C801" i="1" s="1"/>
  <c r="C800" i="1" s="1"/>
  <c r="G798" i="1"/>
  <c r="G797" i="1" s="1"/>
  <c r="G796" i="1" s="1"/>
  <c r="F798" i="1"/>
  <c r="F797" i="1" s="1"/>
  <c r="F796" i="1" s="1"/>
  <c r="E798" i="1"/>
  <c r="E797" i="1" s="1"/>
  <c r="E796" i="1" s="1"/>
  <c r="D798" i="1"/>
  <c r="D797" i="1" s="1"/>
  <c r="D796" i="1" s="1"/>
  <c r="C798" i="1"/>
  <c r="C797" i="1" s="1"/>
  <c r="C796" i="1" s="1"/>
  <c r="G684" i="1"/>
  <c r="G683" i="1" s="1"/>
  <c r="G682" i="1" s="1"/>
  <c r="G681" i="1" s="1"/>
  <c r="F684" i="1"/>
  <c r="F683" i="1" s="1"/>
  <c r="F682" i="1" s="1"/>
  <c r="F681" i="1" s="1"/>
  <c r="E684" i="1"/>
  <c r="E683" i="1" s="1"/>
  <c r="E682" i="1" s="1"/>
  <c r="E681" i="1" s="1"/>
  <c r="D684" i="1"/>
  <c r="D683" i="1" s="1"/>
  <c r="D682" i="1" s="1"/>
  <c r="D681" i="1" s="1"/>
  <c r="C684" i="1"/>
  <c r="C683" i="1" s="1"/>
  <c r="C682" i="1" s="1"/>
  <c r="C681" i="1" s="1"/>
  <c r="G679" i="1"/>
  <c r="G678" i="1" s="1"/>
  <c r="G677" i="1" s="1"/>
  <c r="G676" i="1" s="1"/>
  <c r="F679" i="1"/>
  <c r="F678" i="1" s="1"/>
  <c r="F677" i="1" s="1"/>
  <c r="F676" i="1" s="1"/>
  <c r="E679" i="1"/>
  <c r="E678" i="1" s="1"/>
  <c r="E677" i="1" s="1"/>
  <c r="E676" i="1" s="1"/>
  <c r="D679" i="1"/>
  <c r="D678" i="1" s="1"/>
  <c r="D677" i="1" s="1"/>
  <c r="D676" i="1" s="1"/>
  <c r="C679" i="1"/>
  <c r="C678" i="1" s="1"/>
  <c r="C677" i="1" s="1"/>
  <c r="C676" i="1" s="1"/>
  <c r="G667" i="1"/>
  <c r="G666" i="1" s="1"/>
  <c r="G665" i="1" s="1"/>
  <c r="F667" i="1"/>
  <c r="F666" i="1" s="1"/>
  <c r="F665" i="1" s="1"/>
  <c r="E667" i="1"/>
  <c r="E666" i="1" s="1"/>
  <c r="E665" i="1" s="1"/>
  <c r="D667" i="1"/>
  <c r="D666" i="1" s="1"/>
  <c r="D665" i="1" s="1"/>
  <c r="C667" i="1"/>
  <c r="C666" i="1" s="1"/>
  <c r="C665" i="1" s="1"/>
  <c r="G663" i="1"/>
  <c r="G662" i="1" s="1"/>
  <c r="G661" i="1" s="1"/>
  <c r="F663" i="1"/>
  <c r="F662" i="1" s="1"/>
  <c r="F661" i="1" s="1"/>
  <c r="E663" i="1"/>
  <c r="E662" i="1" s="1"/>
  <c r="E661" i="1" s="1"/>
  <c r="D663" i="1"/>
  <c r="D662" i="1" s="1"/>
  <c r="D661" i="1" s="1"/>
  <c r="C663" i="1"/>
  <c r="C662" i="1" s="1"/>
  <c r="C661" i="1" s="1"/>
  <c r="E660" i="1" l="1"/>
  <c r="F814" i="1"/>
  <c r="F813" i="1" s="1"/>
  <c r="D814" i="1"/>
  <c r="D813" i="1" s="1"/>
  <c r="D795" i="1"/>
  <c r="D794" i="1" s="1"/>
  <c r="E794" i="1"/>
  <c r="E795" i="1"/>
  <c r="E814" i="1"/>
  <c r="E813" i="1" s="1"/>
  <c r="C813" i="1"/>
  <c r="C814" i="1"/>
  <c r="G814" i="1"/>
  <c r="G813" i="1"/>
  <c r="G1216" i="1"/>
  <c r="G1217" i="1" s="1"/>
  <c r="D675" i="1"/>
  <c r="D674" i="1" s="1"/>
  <c r="E1218" i="1"/>
  <c r="E1216" i="1"/>
  <c r="E1217" i="1" s="1"/>
  <c r="D1216" i="1"/>
  <c r="D1217" i="1" s="1"/>
  <c r="D1218" i="1"/>
  <c r="C1216" i="1"/>
  <c r="C1217" i="1" s="1"/>
  <c r="C1218" i="1"/>
  <c r="F1216" i="1"/>
  <c r="F1217" i="1" s="1"/>
  <c r="G675" i="1"/>
  <c r="G674" i="1" s="1"/>
  <c r="F794" i="1"/>
  <c r="F795" i="1"/>
  <c r="C794" i="1"/>
  <c r="C795" i="1"/>
  <c r="G795" i="1"/>
  <c r="G794" i="1"/>
  <c r="C660" i="1"/>
  <c r="C659" i="1" s="1"/>
  <c r="F675" i="1"/>
  <c r="F674" i="1" s="1"/>
  <c r="G660" i="1"/>
  <c r="G659" i="1" s="1"/>
  <c r="C675" i="1"/>
  <c r="C674" i="1" s="1"/>
  <c r="F660" i="1"/>
  <c r="F659" i="1" s="1"/>
  <c r="E675" i="1"/>
  <c r="E674" i="1" s="1"/>
  <c r="E659" i="1"/>
  <c r="D660" i="1"/>
  <c r="D659" i="1" s="1"/>
  <c r="F1008" i="1"/>
  <c r="F1007" i="1" s="1"/>
  <c r="F1006" i="1" s="1"/>
  <c r="G1008" i="1"/>
  <c r="G1007" i="1" s="1"/>
  <c r="G1006" i="1" s="1"/>
  <c r="F1022" i="1"/>
  <c r="F1021" i="1" s="1"/>
  <c r="F1020" i="1" s="1"/>
  <c r="F1019" i="1" s="1"/>
  <c r="F1018" i="1" s="1"/>
  <c r="G1022" i="1"/>
  <c r="G1021" i="1" s="1"/>
  <c r="G1020" i="1" s="1"/>
  <c r="G1019" i="1" s="1"/>
  <c r="G1018" i="1" s="1"/>
  <c r="F935" i="1"/>
  <c r="F934" i="1" s="1"/>
  <c r="F933" i="1" s="1"/>
  <c r="F932" i="1" s="1"/>
  <c r="F931" i="1" s="1"/>
  <c r="G935" i="1"/>
  <c r="G934" i="1" s="1"/>
  <c r="G933" i="1" s="1"/>
  <c r="G932" i="1" s="1"/>
  <c r="G931" i="1" s="1"/>
  <c r="F928" i="1"/>
  <c r="F927" i="1" s="1"/>
  <c r="F926" i="1" s="1"/>
  <c r="F925" i="1" s="1"/>
  <c r="F924" i="1" s="1"/>
  <c r="F923" i="1" s="1"/>
  <c r="G928" i="1"/>
  <c r="G927" i="1" s="1"/>
  <c r="G926" i="1" s="1"/>
  <c r="G925" i="1" s="1"/>
  <c r="G924" i="1" s="1"/>
  <c r="G923" i="1" s="1"/>
  <c r="F905" i="1"/>
  <c r="F904" i="1" s="1"/>
  <c r="F903" i="1" s="1"/>
  <c r="F902" i="1" s="1"/>
  <c r="F901" i="1" s="1"/>
  <c r="F900" i="1" s="1"/>
  <c r="G905" i="1"/>
  <c r="G904" i="1" s="1"/>
  <c r="G903" i="1" s="1"/>
  <c r="G902" i="1" s="1"/>
  <c r="G901" i="1" s="1"/>
  <c r="G900" i="1" s="1"/>
  <c r="F897" i="1"/>
  <c r="F896" i="1" s="1"/>
  <c r="F895" i="1" s="1"/>
  <c r="F894" i="1" s="1"/>
  <c r="F893" i="1" s="1"/>
  <c r="F892" i="1" s="1"/>
  <c r="G897" i="1"/>
  <c r="F887" i="1"/>
  <c r="G887" i="1"/>
  <c r="F889" i="1"/>
  <c r="G889" i="1"/>
  <c r="F877" i="1"/>
  <c r="G877" i="1"/>
  <c r="F879" i="1"/>
  <c r="G879" i="1"/>
  <c r="F735" i="1"/>
  <c r="F734" i="1" s="1"/>
  <c r="F733" i="1" s="1"/>
  <c r="G735" i="1"/>
  <c r="G734" i="1" s="1"/>
  <c r="G733" i="1" s="1"/>
  <c r="F739" i="1"/>
  <c r="F738" i="1" s="1"/>
  <c r="F737" i="1" s="1"/>
  <c r="G739" i="1"/>
  <c r="G738" i="1" s="1"/>
  <c r="F560" i="1"/>
  <c r="F559" i="1" s="1"/>
  <c r="F558" i="1" s="1"/>
  <c r="G560" i="1"/>
  <c r="G559" i="1" s="1"/>
  <c r="G558" i="1" s="1"/>
  <c r="F564" i="1"/>
  <c r="F563" i="1" s="1"/>
  <c r="F562" i="1" s="1"/>
  <c r="G564" i="1"/>
  <c r="G563" i="1" s="1"/>
  <c r="G562" i="1" s="1"/>
  <c r="F542" i="1"/>
  <c r="F140" i="1" s="1"/>
  <c r="G542" i="1"/>
  <c r="G140" i="1" s="1"/>
  <c r="F545" i="1"/>
  <c r="G545" i="1"/>
  <c r="F476" i="1"/>
  <c r="F142" i="1" s="1"/>
  <c r="G476" i="1"/>
  <c r="F484" i="1"/>
  <c r="F144" i="1" s="1"/>
  <c r="G484" i="1"/>
  <c r="G144" i="1" s="1"/>
  <c r="F522" i="1"/>
  <c r="G522" i="1"/>
  <c r="F528" i="1"/>
  <c r="F188" i="1" s="1"/>
  <c r="G528" i="1"/>
  <c r="F534" i="1"/>
  <c r="F201" i="1" s="1"/>
  <c r="G534" i="1"/>
  <c r="G201" i="1" s="1"/>
  <c r="F396" i="1"/>
  <c r="F398" i="1"/>
  <c r="F105" i="1"/>
  <c r="F104" i="1" s="1"/>
  <c r="G105" i="1"/>
  <c r="G104" i="1" s="1"/>
  <c r="G200" i="1" l="1"/>
  <c r="G188" i="1"/>
  <c r="G142" i="1"/>
  <c r="G141" i="1" s="1"/>
  <c r="G896" i="1"/>
  <c r="G895" i="1" s="1"/>
  <c r="G894" i="1" s="1"/>
  <c r="G893" i="1" s="1"/>
  <c r="G892" i="1" s="1"/>
  <c r="F200" i="1"/>
  <c r="G521" i="1"/>
  <c r="G157" i="1"/>
  <c r="G156" i="1" s="1"/>
  <c r="G155" i="1" s="1"/>
  <c r="G1005" i="1"/>
  <c r="G258" i="1" s="1"/>
  <c r="G257" i="1" s="1"/>
  <c r="F521" i="1"/>
  <c r="F157" i="1"/>
  <c r="F156" i="1" s="1"/>
  <c r="F155" i="1" s="1"/>
  <c r="F141" i="1"/>
  <c r="F1005" i="1"/>
  <c r="F258" i="1" s="1"/>
  <c r="F257" i="1" s="1"/>
  <c r="F541" i="1"/>
  <c r="F540" i="1" s="1"/>
  <c r="G541" i="1"/>
  <c r="G540" i="1" s="1"/>
  <c r="G876" i="1"/>
  <c r="G886" i="1"/>
  <c r="G885" i="1" s="1"/>
  <c r="G884" i="1" s="1"/>
  <c r="F876" i="1"/>
  <c r="F886" i="1"/>
  <c r="F885" i="1" s="1"/>
  <c r="F884" i="1" s="1"/>
  <c r="F875" i="1"/>
  <c r="F874" i="1" s="1"/>
  <c r="G875" i="1"/>
  <c r="G874" i="1" s="1"/>
  <c r="F732" i="1"/>
  <c r="F731" i="1" s="1"/>
  <c r="G732" i="1"/>
  <c r="G731" i="1" s="1"/>
  <c r="F557" i="1"/>
  <c r="G557" i="1"/>
  <c r="G526" i="1"/>
  <c r="G525" i="1" s="1"/>
  <c r="F526" i="1"/>
  <c r="F525" i="1" s="1"/>
  <c r="D637" i="1"/>
  <c r="D636" i="1" s="1"/>
  <c r="D635" i="1" s="1"/>
  <c r="E637" i="1"/>
  <c r="E636" i="1" s="1"/>
  <c r="E635" i="1" s="1"/>
  <c r="F637" i="1"/>
  <c r="F636" i="1" s="1"/>
  <c r="F635" i="1" s="1"/>
  <c r="G637" i="1"/>
  <c r="G636" i="1" s="1"/>
  <c r="G635" i="1" s="1"/>
  <c r="D641" i="1"/>
  <c r="D640" i="1" s="1"/>
  <c r="D639" i="1" s="1"/>
  <c r="E641" i="1"/>
  <c r="E640" i="1" s="1"/>
  <c r="E639" i="1" s="1"/>
  <c r="F641" i="1"/>
  <c r="F640" i="1" s="1"/>
  <c r="F639" i="1" s="1"/>
  <c r="G641" i="1"/>
  <c r="G640" i="1" s="1"/>
  <c r="G639" i="1" s="1"/>
  <c r="C637" i="1"/>
  <c r="C636" i="1" s="1"/>
  <c r="C635" i="1" s="1"/>
  <c r="C641" i="1"/>
  <c r="C640" i="1" s="1"/>
  <c r="C639" i="1" s="1"/>
  <c r="D648" i="1"/>
  <c r="D647" i="1" s="1"/>
  <c r="D646" i="1" s="1"/>
  <c r="E648" i="1"/>
  <c r="E647" i="1" s="1"/>
  <c r="E646" i="1" s="1"/>
  <c r="F648" i="1"/>
  <c r="F647" i="1" s="1"/>
  <c r="F646" i="1" s="1"/>
  <c r="G648" i="1"/>
  <c r="G647" i="1" s="1"/>
  <c r="G646" i="1" s="1"/>
  <c r="D652" i="1"/>
  <c r="D651" i="1" s="1"/>
  <c r="D650" i="1" s="1"/>
  <c r="E652" i="1"/>
  <c r="E651" i="1" s="1"/>
  <c r="E650" i="1" s="1"/>
  <c r="F652" i="1"/>
  <c r="F651" i="1" s="1"/>
  <c r="F650" i="1" s="1"/>
  <c r="G652" i="1"/>
  <c r="G651" i="1" s="1"/>
  <c r="G650" i="1" s="1"/>
  <c r="C648" i="1"/>
  <c r="C647" i="1" s="1"/>
  <c r="C646" i="1" s="1"/>
  <c r="C652" i="1"/>
  <c r="C651" i="1" s="1"/>
  <c r="C650" i="1" s="1"/>
  <c r="F146" i="1" l="1"/>
  <c r="F232" i="1" s="1"/>
  <c r="G146" i="1"/>
  <c r="G232" i="1" s="1"/>
  <c r="F1004" i="1"/>
  <c r="G1004" i="1"/>
  <c r="F883" i="1"/>
  <c r="F882" i="1" s="1"/>
  <c r="G883" i="1"/>
  <c r="G882" i="1" s="1"/>
  <c r="F539" i="1"/>
  <c r="F538" i="1" s="1"/>
  <c r="F83" i="1"/>
  <c r="G539" i="1"/>
  <c r="G538" i="1" s="1"/>
  <c r="G83" i="1"/>
  <c r="D645" i="1"/>
  <c r="D644" i="1" s="1"/>
  <c r="G556" i="1"/>
  <c r="F556" i="1"/>
  <c r="G873" i="1"/>
  <c r="G268" i="1" s="1"/>
  <c r="F873" i="1"/>
  <c r="F268" i="1" s="1"/>
  <c r="C645" i="1"/>
  <c r="C644" i="1" s="1"/>
  <c r="G634" i="1"/>
  <c r="G633" i="1" s="1"/>
  <c r="C634" i="1"/>
  <c r="C633" i="1" s="1"/>
  <c r="G645" i="1"/>
  <c r="G644" i="1" s="1"/>
  <c r="F634" i="1"/>
  <c r="F633" i="1" s="1"/>
  <c r="E634" i="1"/>
  <c r="E633" i="1" s="1"/>
  <c r="D634" i="1"/>
  <c r="D633" i="1" s="1"/>
  <c r="F645" i="1"/>
  <c r="F644" i="1" s="1"/>
  <c r="E645" i="1"/>
  <c r="E644" i="1" s="1"/>
  <c r="E534" i="1"/>
  <c r="E201" i="1" s="1"/>
  <c r="E928" i="1"/>
  <c r="E927" i="1" s="1"/>
  <c r="F872" i="1" l="1"/>
  <c r="F871" i="1" s="1"/>
  <c r="G872" i="1"/>
  <c r="G871" i="1" s="1"/>
  <c r="E1275" i="1"/>
  <c r="E353" i="1"/>
  <c r="E398" i="1"/>
  <c r="E121" i="1" l="1"/>
  <c r="E108" i="1" s="1"/>
  <c r="E213" i="1" s="1"/>
  <c r="E115" i="1"/>
  <c r="E105" i="1"/>
  <c r="E96" i="1"/>
  <c r="E111" i="1" l="1"/>
  <c r="E110" i="1" s="1"/>
  <c r="E104" i="1" s="1"/>
  <c r="E94" i="1"/>
  <c r="E93" i="1" s="1"/>
  <c r="E69" i="1"/>
  <c r="E66" i="1"/>
  <c r="E60" i="1"/>
  <c r="D66" i="1"/>
  <c r="D69" i="1"/>
  <c r="D82" i="1"/>
  <c r="D73" i="1" s="1"/>
  <c r="D218" i="1" s="1"/>
  <c r="D96" i="1"/>
  <c r="D105" i="1"/>
  <c r="D115" i="1"/>
  <c r="D111" i="1" s="1"/>
  <c r="D109" i="1" s="1"/>
  <c r="D121" i="1"/>
  <c r="D108" i="1" s="1"/>
  <c r="D213" i="1" s="1"/>
  <c r="D353" i="1"/>
  <c r="D398" i="1"/>
  <c r="D415" i="1"/>
  <c r="D434" i="1"/>
  <c r="E434" i="1"/>
  <c r="E202" i="1" s="1"/>
  <c r="F434" i="1"/>
  <c r="F202" i="1" s="1"/>
  <c r="G434" i="1"/>
  <c r="G202" i="1" s="1"/>
  <c r="C434" i="1"/>
  <c r="C433" i="1" s="1"/>
  <c r="C432" i="1" s="1"/>
  <c r="C431" i="1" s="1"/>
  <c r="C430" i="1" s="1"/>
  <c r="C429" i="1" s="1"/>
  <c r="D529" i="1"/>
  <c r="D597" i="1"/>
  <c r="D596" i="1" s="1"/>
  <c r="D595" i="1" s="1"/>
  <c r="E597" i="1"/>
  <c r="E596" i="1" s="1"/>
  <c r="E595" i="1" s="1"/>
  <c r="F597" i="1"/>
  <c r="F596" i="1" s="1"/>
  <c r="F595" i="1" s="1"/>
  <c r="G597" i="1"/>
  <c r="G596" i="1" s="1"/>
  <c r="G595" i="1" s="1"/>
  <c r="C597" i="1"/>
  <c r="C596" i="1" s="1"/>
  <c r="C595" i="1" s="1"/>
  <c r="C202" i="1"/>
  <c r="D754" i="1"/>
  <c r="D753" i="1" s="1"/>
  <c r="D752" i="1" s="1"/>
  <c r="E754" i="1"/>
  <c r="E753" i="1" s="1"/>
  <c r="E752" i="1" s="1"/>
  <c r="F754" i="1"/>
  <c r="F753" i="1" s="1"/>
  <c r="F752" i="1" s="1"/>
  <c r="G754" i="1"/>
  <c r="G753" i="1" s="1"/>
  <c r="G752" i="1" s="1"/>
  <c r="C754" i="1"/>
  <c r="C753" i="1" s="1"/>
  <c r="C752" i="1" s="1"/>
  <c r="D769" i="1"/>
  <c r="D768" i="1" s="1"/>
  <c r="D767" i="1" s="1"/>
  <c r="E769" i="1"/>
  <c r="E768" i="1" s="1"/>
  <c r="E767" i="1" s="1"/>
  <c r="F769" i="1"/>
  <c r="F768" i="1" s="1"/>
  <c r="F767" i="1" s="1"/>
  <c r="G769" i="1"/>
  <c r="G768" i="1" s="1"/>
  <c r="G767" i="1" s="1"/>
  <c r="C769" i="1"/>
  <c r="C768" i="1" s="1"/>
  <c r="C767" i="1" s="1"/>
  <c r="E109" i="1" l="1"/>
  <c r="E92" i="1"/>
  <c r="G433" i="1"/>
  <c r="G432" i="1" s="1"/>
  <c r="G431" i="1" s="1"/>
  <c r="F433" i="1"/>
  <c r="F432" i="1" s="1"/>
  <c r="F431" i="1" s="1"/>
  <c r="D433" i="1"/>
  <c r="D432" i="1" s="1"/>
  <c r="D431" i="1" s="1"/>
  <c r="D430" i="1" s="1"/>
  <c r="D429" i="1" s="1"/>
  <c r="D202" i="1"/>
  <c r="E59" i="1"/>
  <c r="D110" i="1"/>
  <c r="D104" i="1" s="1"/>
  <c r="E433" i="1"/>
  <c r="E432" i="1" s="1"/>
  <c r="E431" i="1" s="1"/>
  <c r="D928" i="1"/>
  <c r="D927" i="1" s="1"/>
  <c r="D935" i="1"/>
  <c r="D934" i="1" s="1"/>
  <c r="D933" i="1" s="1"/>
  <c r="D932" i="1" s="1"/>
  <c r="D931" i="1" s="1"/>
  <c r="E935" i="1"/>
  <c r="E934" i="1" s="1"/>
  <c r="E933" i="1" s="1"/>
  <c r="E932" i="1" s="1"/>
  <c r="E931" i="1" s="1"/>
  <c r="C935" i="1"/>
  <c r="D1275" i="1"/>
  <c r="D1289" i="1"/>
  <c r="E1289" i="1"/>
  <c r="F1289" i="1"/>
  <c r="G1289" i="1"/>
  <c r="G1288" i="1" s="1"/>
  <c r="E215" i="1" l="1"/>
  <c r="E212" i="1" s="1"/>
  <c r="F430" i="1"/>
  <c r="F429" i="1" s="1"/>
  <c r="G430" i="1"/>
  <c r="G429" i="1" s="1"/>
  <c r="E430" i="1"/>
  <c r="E429" i="1" s="1"/>
  <c r="F1288" i="1"/>
  <c r="E1288" i="1"/>
  <c r="D1288" i="1"/>
  <c r="D271" i="1"/>
  <c r="D59" i="1"/>
  <c r="C60" i="1"/>
  <c r="C59" i="1" s="1"/>
  <c r="C105" i="1"/>
  <c r="C111" i="1"/>
  <c r="C109" i="1" s="1"/>
  <c r="C121" i="1"/>
  <c r="C108" i="1" s="1"/>
  <c r="D124" i="1"/>
  <c r="E124" i="1"/>
  <c r="F124" i="1"/>
  <c r="G124" i="1"/>
  <c r="C124" i="1"/>
  <c r="D131" i="1"/>
  <c r="E131" i="1"/>
  <c r="F131" i="1"/>
  <c r="G131" i="1"/>
  <c r="C131" i="1"/>
  <c r="D240" i="1"/>
  <c r="E240" i="1"/>
  <c r="C240" i="1"/>
  <c r="C143" i="1"/>
  <c r="C110" i="1" l="1"/>
  <c r="C104" i="1" s="1"/>
  <c r="G58" i="1"/>
  <c r="E58" i="1"/>
  <c r="D58" i="1"/>
  <c r="D180" i="1" l="1"/>
  <c r="C180" i="1"/>
  <c r="D303" i="1" l="1"/>
  <c r="E303" i="1"/>
  <c r="F303" i="1"/>
  <c r="G303" i="1"/>
  <c r="C303" i="1"/>
  <c r="C396" i="1"/>
  <c r="C398" i="1"/>
  <c r="C415" i="1"/>
  <c r="C1275" i="1"/>
  <c r="E528" i="1"/>
  <c r="D528" i="1"/>
  <c r="D200" i="1" s="1"/>
  <c r="C528" i="1"/>
  <c r="C200" i="1" s="1"/>
  <c r="D545" i="1"/>
  <c r="E545" i="1"/>
  <c r="C545" i="1"/>
  <c r="C542" i="1"/>
  <c r="C140" i="1" s="1"/>
  <c r="C877" i="1"/>
  <c r="C914" i="1"/>
  <c r="C928" i="1"/>
  <c r="C927" i="1" s="1"/>
  <c r="E200" i="1" l="1"/>
  <c r="E188" i="1"/>
  <c r="D526" i="1"/>
  <c r="D525" i="1" s="1"/>
  <c r="E526" i="1"/>
  <c r="E525" i="1" s="1"/>
  <c r="C541" i="1"/>
  <c r="F501" i="1"/>
  <c r="F153" i="1" s="1"/>
  <c r="G318" i="1" l="1"/>
  <c r="G316" i="1" s="1"/>
  <c r="G315" i="1" s="1"/>
  <c r="F318" i="1"/>
  <c r="F316" i="1" s="1"/>
  <c r="F315" i="1" s="1"/>
  <c r="E318" i="1"/>
  <c r="D318" i="1"/>
  <c r="D316" i="1" s="1"/>
  <c r="D315" i="1" s="1"/>
  <c r="G311" i="1"/>
  <c r="G310" i="1" s="1"/>
  <c r="G309" i="1" s="1"/>
  <c r="F311" i="1"/>
  <c r="F310" i="1" s="1"/>
  <c r="F309" i="1" s="1"/>
  <c r="D312" i="1"/>
  <c r="C318" i="1"/>
  <c r="C316" i="1" s="1"/>
  <c r="C315" i="1" s="1"/>
  <c r="C312" i="1"/>
  <c r="E522" i="1"/>
  <c r="E157" i="1" s="1"/>
  <c r="G791" i="1"/>
  <c r="G790" i="1" s="1"/>
  <c r="G789" i="1" s="1"/>
  <c r="F791" i="1"/>
  <c r="F790" i="1" s="1"/>
  <c r="F789" i="1" s="1"/>
  <c r="E791" i="1"/>
  <c r="E790" i="1" s="1"/>
  <c r="E789" i="1" s="1"/>
  <c r="D791" i="1"/>
  <c r="D790" i="1" s="1"/>
  <c r="D789" i="1" s="1"/>
  <c r="C791" i="1"/>
  <c r="C790" i="1" s="1"/>
  <c r="C789" i="1" s="1"/>
  <c r="G787" i="1"/>
  <c r="G786" i="1" s="1"/>
  <c r="G785" i="1" s="1"/>
  <c r="F787" i="1"/>
  <c r="F786" i="1" s="1"/>
  <c r="F785" i="1" s="1"/>
  <c r="E787" i="1"/>
  <c r="E786" i="1" s="1"/>
  <c r="E785" i="1" s="1"/>
  <c r="D787" i="1"/>
  <c r="D786" i="1" s="1"/>
  <c r="D785" i="1" s="1"/>
  <c r="C787" i="1"/>
  <c r="C786" i="1" s="1"/>
  <c r="C785" i="1" s="1"/>
  <c r="G780" i="1"/>
  <c r="G779" i="1" s="1"/>
  <c r="F780" i="1"/>
  <c r="E780" i="1"/>
  <c r="E779" i="1" s="1"/>
  <c r="E778" i="1" s="1"/>
  <c r="D780" i="1"/>
  <c r="D779" i="1" s="1"/>
  <c r="D778" i="1" s="1"/>
  <c r="C780" i="1"/>
  <c r="C779" i="1" s="1"/>
  <c r="C778" i="1" s="1"/>
  <c r="G778" i="1"/>
  <c r="G776" i="1"/>
  <c r="G775" i="1" s="1"/>
  <c r="G774" i="1" s="1"/>
  <c r="F776" i="1"/>
  <c r="F775" i="1" s="1"/>
  <c r="F774" i="1" s="1"/>
  <c r="E776" i="1"/>
  <c r="E775" i="1" s="1"/>
  <c r="E774" i="1" s="1"/>
  <c r="D776" i="1"/>
  <c r="D775" i="1" s="1"/>
  <c r="D774" i="1" s="1"/>
  <c r="C776" i="1"/>
  <c r="C775" i="1" s="1"/>
  <c r="C774" i="1" s="1"/>
  <c r="G977" i="1"/>
  <c r="G976" i="1" s="1"/>
  <c r="G975" i="1" s="1"/>
  <c r="F977" i="1"/>
  <c r="F976" i="1" s="1"/>
  <c r="F975" i="1" s="1"/>
  <c r="E977" i="1"/>
  <c r="E976" i="1" s="1"/>
  <c r="D977" i="1"/>
  <c r="D976" i="1" s="1"/>
  <c r="D975" i="1" s="1"/>
  <c r="C977" i="1"/>
  <c r="C976" i="1" s="1"/>
  <c r="C975" i="1" s="1"/>
  <c r="G973" i="1"/>
  <c r="G972" i="1" s="1"/>
  <c r="G971" i="1" s="1"/>
  <c r="G970" i="1" s="1"/>
  <c r="G969" i="1" s="1"/>
  <c r="F973" i="1"/>
  <c r="F972" i="1" s="1"/>
  <c r="F971" i="1" s="1"/>
  <c r="E973" i="1"/>
  <c r="E972" i="1" s="1"/>
  <c r="E971" i="1" s="1"/>
  <c r="D973" i="1"/>
  <c r="D972" i="1" s="1"/>
  <c r="D971" i="1" s="1"/>
  <c r="C973" i="1"/>
  <c r="C972" i="1" s="1"/>
  <c r="C971" i="1" s="1"/>
  <c r="C970" i="1" s="1"/>
  <c r="C962" i="1"/>
  <c r="C176" i="1" s="1"/>
  <c r="D962" i="1"/>
  <c r="D176" i="1" s="1"/>
  <c r="E962" i="1"/>
  <c r="E177" i="1" s="1"/>
  <c r="F962" i="1"/>
  <c r="G962" i="1"/>
  <c r="G1311" i="1"/>
  <c r="F1310" i="1"/>
  <c r="F1309" i="1" s="1"/>
  <c r="F1308" i="1" s="1"/>
  <c r="E1311" i="1"/>
  <c r="E1310" i="1" s="1"/>
  <c r="E1309" i="1" s="1"/>
  <c r="E1308" i="1" s="1"/>
  <c r="C35" i="1"/>
  <c r="G1310" i="1" l="1"/>
  <c r="G1309" i="1" s="1"/>
  <c r="G1308" i="1" s="1"/>
  <c r="G177" i="1"/>
  <c r="D311" i="1"/>
  <c r="D310" i="1" s="1"/>
  <c r="D309" i="1" s="1"/>
  <c r="E961" i="1"/>
  <c r="E960" i="1" s="1"/>
  <c r="D961" i="1"/>
  <c r="D960" i="1" s="1"/>
  <c r="G961" i="1"/>
  <c r="G960" i="1" s="1"/>
  <c r="F961" i="1"/>
  <c r="F960" i="1" s="1"/>
  <c r="D970" i="1"/>
  <c r="D969" i="1" s="1"/>
  <c r="G1307" i="1"/>
  <c r="G1306" i="1" s="1"/>
  <c r="C961" i="1"/>
  <c r="C960" i="1" s="1"/>
  <c r="F1307" i="1"/>
  <c r="F1306" i="1" s="1"/>
  <c r="E1307" i="1"/>
  <c r="E1306" i="1" s="1"/>
  <c r="C310" i="1"/>
  <c r="C309" i="1"/>
  <c r="F784" i="1"/>
  <c r="F783" i="1" s="1"/>
  <c r="C784" i="1"/>
  <c r="C783" i="1" s="1"/>
  <c r="F779" i="1"/>
  <c r="F778" i="1" s="1"/>
  <c r="F773" i="1" s="1"/>
  <c r="F772" i="1" s="1"/>
  <c r="D784" i="1"/>
  <c r="D783" i="1" s="1"/>
  <c r="E784" i="1"/>
  <c r="E783" i="1" s="1"/>
  <c r="G784" i="1"/>
  <c r="G783" i="1" s="1"/>
  <c r="G773" i="1"/>
  <c r="G772" i="1" s="1"/>
  <c r="D773" i="1"/>
  <c r="D772" i="1" s="1"/>
  <c r="E773" i="1"/>
  <c r="E772" i="1" s="1"/>
  <c r="C773" i="1"/>
  <c r="C772" i="1" s="1"/>
  <c r="E975" i="1"/>
  <c r="E970" i="1"/>
  <c r="E969" i="1" s="1"/>
  <c r="F970" i="1"/>
  <c r="F969" i="1" s="1"/>
  <c r="C969" i="1"/>
  <c r="D301" i="1"/>
  <c r="D300" i="1" s="1"/>
  <c r="G301" i="1"/>
  <c r="G300" i="1" s="1"/>
  <c r="F301" i="1"/>
  <c r="F300" i="1" s="1"/>
  <c r="E301" i="1"/>
  <c r="C301" i="1"/>
  <c r="C300" i="1" s="1"/>
  <c r="G295" i="1"/>
  <c r="F295" i="1"/>
  <c r="E295" i="1"/>
  <c r="D295" i="1"/>
  <c r="C295" i="1"/>
  <c r="G35" i="1"/>
  <c r="F35" i="1"/>
  <c r="E35" i="1"/>
  <c r="E239" i="1"/>
  <c r="D239" i="1"/>
  <c r="C239" i="1"/>
  <c r="E220" i="1"/>
  <c r="D220" i="1"/>
  <c r="C220" i="1"/>
  <c r="G186" i="1"/>
  <c r="F186" i="1"/>
  <c r="E186" i="1"/>
  <c r="E542" i="1"/>
  <c r="E140" i="1" s="1"/>
  <c r="E513" i="1"/>
  <c r="E154" i="1" s="1"/>
  <c r="E493" i="1"/>
  <c r="E487" i="1"/>
  <c r="E151" i="1" s="1"/>
  <c r="C58" i="1"/>
  <c r="E300" i="1" l="1"/>
  <c r="E317" i="1"/>
  <c r="E316" i="1" s="1"/>
  <c r="E315" i="1" s="1"/>
  <c r="E541" i="1"/>
  <c r="C27" i="1"/>
  <c r="F27" i="1"/>
  <c r="D27" i="1"/>
  <c r="D28" i="1" s="1"/>
  <c r="E27" i="1"/>
  <c r="G27" i="1"/>
  <c r="E486" i="1"/>
  <c r="F395" i="1"/>
  <c r="E352" i="1"/>
  <c r="F185" i="1"/>
  <c r="G185" i="1"/>
  <c r="D630" i="1"/>
  <c r="D629" i="1" s="1"/>
  <c r="D628" i="1" s="1"/>
  <c r="C630" i="1"/>
  <c r="C629" i="1" s="1"/>
  <c r="C628" i="1" s="1"/>
  <c r="D626" i="1"/>
  <c r="D625" i="1" s="1"/>
  <c r="D624" i="1" s="1"/>
  <c r="C626" i="1"/>
  <c r="C625" i="1" s="1"/>
  <c r="C624" i="1" s="1"/>
  <c r="G630" i="1"/>
  <c r="G629" i="1" s="1"/>
  <c r="G628" i="1" s="1"/>
  <c r="F630" i="1"/>
  <c r="F629" i="1" s="1"/>
  <c r="F628" i="1" s="1"/>
  <c r="G626" i="1"/>
  <c r="G625" i="1" s="1"/>
  <c r="G624" i="1" s="1"/>
  <c r="F626" i="1"/>
  <c r="F625" i="1" s="1"/>
  <c r="F624" i="1" s="1"/>
  <c r="E630" i="1"/>
  <c r="E629" i="1" s="1"/>
  <c r="E628" i="1" s="1"/>
  <c r="E626" i="1"/>
  <c r="E625" i="1" s="1"/>
  <c r="E624" i="1" s="1"/>
  <c r="G728" i="1"/>
  <c r="G727" i="1" s="1"/>
  <c r="G726" i="1" s="1"/>
  <c r="F728" i="1"/>
  <c r="F727" i="1" s="1"/>
  <c r="F726" i="1" s="1"/>
  <c r="E728" i="1"/>
  <c r="E727" i="1" s="1"/>
  <c r="E726" i="1" s="1"/>
  <c r="D728" i="1"/>
  <c r="D727" i="1" s="1"/>
  <c r="D726" i="1" s="1"/>
  <c r="C728" i="1"/>
  <c r="C727" i="1" s="1"/>
  <c r="C726" i="1" s="1"/>
  <c r="G724" i="1"/>
  <c r="G723" i="1" s="1"/>
  <c r="G722" i="1" s="1"/>
  <c r="F724" i="1"/>
  <c r="F723" i="1" s="1"/>
  <c r="F722" i="1" s="1"/>
  <c r="E724" i="1"/>
  <c r="E723" i="1" s="1"/>
  <c r="E722" i="1" s="1"/>
  <c r="D724" i="1"/>
  <c r="D723" i="1" s="1"/>
  <c r="D722" i="1" s="1"/>
  <c r="C724" i="1"/>
  <c r="C723" i="1" s="1"/>
  <c r="C722" i="1" s="1"/>
  <c r="G717" i="1"/>
  <c r="G716" i="1" s="1"/>
  <c r="G715" i="1" s="1"/>
  <c r="F717" i="1"/>
  <c r="F716" i="1" s="1"/>
  <c r="F715" i="1" s="1"/>
  <c r="E717" i="1"/>
  <c r="E716" i="1" s="1"/>
  <c r="E715" i="1" s="1"/>
  <c r="D717" i="1"/>
  <c r="D716" i="1" s="1"/>
  <c r="D715" i="1" s="1"/>
  <c r="G713" i="1"/>
  <c r="G712" i="1" s="1"/>
  <c r="G711" i="1" s="1"/>
  <c r="F713" i="1"/>
  <c r="F712" i="1" s="1"/>
  <c r="F711" i="1" s="1"/>
  <c r="E713" i="1"/>
  <c r="E712" i="1" s="1"/>
  <c r="E711" i="1" s="1"/>
  <c r="D713" i="1"/>
  <c r="D712" i="1" s="1"/>
  <c r="D711" i="1" s="1"/>
  <c r="C717" i="1"/>
  <c r="C716" i="1" s="1"/>
  <c r="C715" i="1" s="1"/>
  <c r="G702" i="1"/>
  <c r="G701" i="1" s="1"/>
  <c r="G700" i="1" s="1"/>
  <c r="F702" i="1"/>
  <c r="F701" i="1" s="1"/>
  <c r="F700" i="1" s="1"/>
  <c r="E702" i="1"/>
  <c r="E701" i="1" s="1"/>
  <c r="E700" i="1" s="1"/>
  <c r="E196" i="1" s="1"/>
  <c r="D702" i="1"/>
  <c r="D701" i="1" s="1"/>
  <c r="D700" i="1" s="1"/>
  <c r="D196" i="1" s="1"/>
  <c r="C702" i="1"/>
  <c r="C701" i="1" s="1"/>
  <c r="C700" i="1" s="1"/>
  <c r="C196" i="1" s="1"/>
  <c r="G1101" i="1"/>
  <c r="G1100" i="1" s="1"/>
  <c r="G1099" i="1" s="1"/>
  <c r="G148" i="1" s="1"/>
  <c r="F1101" i="1"/>
  <c r="F1100" i="1" s="1"/>
  <c r="F1099" i="1" s="1"/>
  <c r="F148" i="1" s="1"/>
  <c r="E1101" i="1"/>
  <c r="E1100" i="1" s="1"/>
  <c r="E1099" i="1" s="1"/>
  <c r="E148" i="1" s="1"/>
  <c r="D1101" i="1"/>
  <c r="D1100" i="1" s="1"/>
  <c r="D1099" i="1" s="1"/>
  <c r="C1101" i="1"/>
  <c r="C1100" i="1" s="1"/>
  <c r="C1099" i="1" s="1"/>
  <c r="C1098" i="1" s="1"/>
  <c r="F196" i="1" l="1"/>
  <c r="F242" i="1" s="1"/>
  <c r="F241" i="1" s="1"/>
  <c r="G196" i="1"/>
  <c r="G242" i="1" s="1"/>
  <c r="G241" i="1" s="1"/>
  <c r="F394" i="1"/>
  <c r="F393" i="1" s="1"/>
  <c r="F392" i="1" s="1"/>
  <c r="C352" i="1"/>
  <c r="F1097" i="1"/>
  <c r="C1097" i="1"/>
  <c r="G1097" i="1"/>
  <c r="C623" i="1"/>
  <c r="C622" i="1" s="1"/>
  <c r="D623" i="1"/>
  <c r="D622" i="1" s="1"/>
  <c r="F623" i="1"/>
  <c r="F622" i="1" s="1"/>
  <c r="G623" i="1"/>
  <c r="G622" i="1" s="1"/>
  <c r="E623" i="1"/>
  <c r="E622" i="1" s="1"/>
  <c r="G721" i="1"/>
  <c r="G720" i="1" s="1"/>
  <c r="E710" i="1"/>
  <c r="E709" i="1" s="1"/>
  <c r="F721" i="1"/>
  <c r="F720" i="1" s="1"/>
  <c r="C721" i="1"/>
  <c r="C720" i="1" s="1"/>
  <c r="D721" i="1"/>
  <c r="D720" i="1" s="1"/>
  <c r="E721" i="1"/>
  <c r="E720" i="1" s="1"/>
  <c r="G710" i="1"/>
  <c r="G709" i="1" s="1"/>
  <c r="D710" i="1"/>
  <c r="D709" i="1" s="1"/>
  <c r="F710" i="1"/>
  <c r="F709" i="1" s="1"/>
  <c r="G426" i="1"/>
  <c r="G425" i="1" s="1"/>
  <c r="G424" i="1" s="1"/>
  <c r="F426" i="1"/>
  <c r="F425" i="1" s="1"/>
  <c r="F424" i="1" s="1"/>
  <c r="E426" i="1"/>
  <c r="E425" i="1" s="1"/>
  <c r="E424" i="1" s="1"/>
  <c r="D426" i="1"/>
  <c r="C426" i="1"/>
  <c r="C425" i="1" s="1"/>
  <c r="C424" i="1" s="1"/>
  <c r="G422" i="1"/>
  <c r="G421" i="1" s="1"/>
  <c r="G420" i="1" s="1"/>
  <c r="F422" i="1"/>
  <c r="F421" i="1" s="1"/>
  <c r="F420" i="1" s="1"/>
  <c r="E422" i="1"/>
  <c r="E421" i="1" s="1"/>
  <c r="E420" i="1" s="1"/>
  <c r="D422" i="1"/>
  <c r="D421" i="1" s="1"/>
  <c r="D420" i="1" s="1"/>
  <c r="C422" i="1"/>
  <c r="C421" i="1" s="1"/>
  <c r="C420" i="1" s="1"/>
  <c r="G608" i="1"/>
  <c r="G607" i="1" s="1"/>
  <c r="F608" i="1"/>
  <c r="F607" i="1" s="1"/>
  <c r="F606" i="1" s="1"/>
  <c r="E608" i="1"/>
  <c r="E607" i="1" s="1"/>
  <c r="E606" i="1" s="1"/>
  <c r="D608" i="1"/>
  <c r="D607" i="1" s="1"/>
  <c r="D606" i="1" s="1"/>
  <c r="C608" i="1"/>
  <c r="C607" i="1" s="1"/>
  <c r="C606" i="1" s="1"/>
  <c r="G606" i="1"/>
  <c r="G604" i="1"/>
  <c r="G603" i="1" s="1"/>
  <c r="G602" i="1" s="1"/>
  <c r="F604" i="1"/>
  <c r="F603" i="1" s="1"/>
  <c r="F602" i="1" s="1"/>
  <c r="E604" i="1"/>
  <c r="E603" i="1" s="1"/>
  <c r="E602" i="1" s="1"/>
  <c r="D604" i="1"/>
  <c r="D603" i="1" s="1"/>
  <c r="D602" i="1" s="1"/>
  <c r="C604" i="1"/>
  <c r="C603" i="1" s="1"/>
  <c r="C602" i="1" s="1"/>
  <c r="G750" i="1"/>
  <c r="G749" i="1" s="1"/>
  <c r="G748" i="1" s="1"/>
  <c r="F750" i="1"/>
  <c r="F749" i="1" s="1"/>
  <c r="F748" i="1" s="1"/>
  <c r="E750" i="1"/>
  <c r="E749" i="1" s="1"/>
  <c r="E748" i="1" s="1"/>
  <c r="D750" i="1"/>
  <c r="D749" i="1" s="1"/>
  <c r="D748" i="1" s="1"/>
  <c r="C750" i="1"/>
  <c r="C749" i="1" s="1"/>
  <c r="C748" i="1" s="1"/>
  <c r="G765" i="1"/>
  <c r="G764" i="1" s="1"/>
  <c r="G763" i="1" s="1"/>
  <c r="F765" i="1"/>
  <c r="F764" i="1" s="1"/>
  <c r="F763" i="1" s="1"/>
  <c r="E765" i="1"/>
  <c r="E764" i="1" s="1"/>
  <c r="E763" i="1" s="1"/>
  <c r="D765" i="1"/>
  <c r="D764" i="1" s="1"/>
  <c r="D763" i="1" s="1"/>
  <c r="C765" i="1"/>
  <c r="C764" i="1" s="1"/>
  <c r="C763" i="1" s="1"/>
  <c r="G1144" i="1"/>
  <c r="G1143" i="1" s="1"/>
  <c r="G1142" i="1" s="1"/>
  <c r="G1141" i="1" s="1"/>
  <c r="F1144" i="1"/>
  <c r="F1143" i="1" s="1"/>
  <c r="F1142" i="1" s="1"/>
  <c r="F1141" i="1" s="1"/>
  <c r="G1151" i="1"/>
  <c r="G1150" i="1" s="1"/>
  <c r="G1149" i="1" s="1"/>
  <c r="G1148" i="1" s="1"/>
  <c r="G1147" i="1" s="1"/>
  <c r="F1151" i="1"/>
  <c r="F1150" i="1" s="1"/>
  <c r="F1149" i="1" s="1"/>
  <c r="F1148" i="1" s="1"/>
  <c r="F1147" i="1" s="1"/>
  <c r="G1158" i="1"/>
  <c r="G1157" i="1" s="1"/>
  <c r="G1156" i="1" s="1"/>
  <c r="G1155" i="1" s="1"/>
  <c r="G1154" i="1" s="1"/>
  <c r="F1158" i="1"/>
  <c r="F1157" i="1" s="1"/>
  <c r="F1156" i="1" s="1"/>
  <c r="F1155" i="1" s="1"/>
  <c r="F1154" i="1" s="1"/>
  <c r="G1183" i="1"/>
  <c r="G1182" i="1" s="1"/>
  <c r="G1181" i="1" s="1"/>
  <c r="F1183" i="1"/>
  <c r="F1182" i="1" s="1"/>
  <c r="F1181" i="1" s="1"/>
  <c r="G1179" i="1"/>
  <c r="G1178" i="1" s="1"/>
  <c r="G1177" i="1" s="1"/>
  <c r="F1179" i="1"/>
  <c r="F1178" i="1" s="1"/>
  <c r="F1177" i="1" s="1"/>
  <c r="G1198" i="1"/>
  <c r="G1197" i="1" s="1"/>
  <c r="G1196" i="1" s="1"/>
  <c r="G1195" i="1" s="1"/>
  <c r="G1194" i="1" s="1"/>
  <c r="F1198" i="1"/>
  <c r="F1197" i="1" s="1"/>
  <c r="F1196" i="1" s="1"/>
  <c r="F1195" i="1" s="1"/>
  <c r="F1194" i="1" s="1"/>
  <c r="G1232" i="1"/>
  <c r="F1232" i="1"/>
  <c r="G1228" i="1"/>
  <c r="G1227" i="1" s="1"/>
  <c r="G1226" i="1" s="1"/>
  <c r="F1228" i="1"/>
  <c r="F1227" i="1" s="1"/>
  <c r="F1226" i="1" s="1"/>
  <c r="G1224" i="1"/>
  <c r="F1224" i="1"/>
  <c r="G1213" i="1"/>
  <c r="F1213" i="1"/>
  <c r="G1240" i="1"/>
  <c r="G163" i="1" s="1"/>
  <c r="F1240" i="1"/>
  <c r="F163" i="1" s="1"/>
  <c r="G1274" i="1"/>
  <c r="F1274" i="1"/>
  <c r="G1284" i="1"/>
  <c r="G160" i="1" s="1"/>
  <c r="F1284" i="1"/>
  <c r="F160" i="1" s="1"/>
  <c r="G1296" i="1"/>
  <c r="G1295" i="1" s="1"/>
  <c r="G1294" i="1" s="1"/>
  <c r="F1296" i="1"/>
  <c r="F1295" i="1" s="1"/>
  <c r="F1294" i="1" s="1"/>
  <c r="G1292" i="1"/>
  <c r="G1291" i="1" s="1"/>
  <c r="G1290" i="1" s="1"/>
  <c r="F1292" i="1"/>
  <c r="F1291" i="1" s="1"/>
  <c r="G513" i="1"/>
  <c r="G154" i="1" s="1"/>
  <c r="F513" i="1"/>
  <c r="F154" i="1" s="1"/>
  <c r="G501" i="1"/>
  <c r="G153" i="1" s="1"/>
  <c r="G493" i="1"/>
  <c r="F493" i="1"/>
  <c r="F152" i="1" s="1"/>
  <c r="G487" i="1"/>
  <c r="G151" i="1" s="1"/>
  <c r="F487" i="1"/>
  <c r="F151" i="1" s="1"/>
  <c r="E350" i="1"/>
  <c r="D350" i="1"/>
  <c r="C75" i="1"/>
  <c r="C88" i="1"/>
  <c r="C129" i="1"/>
  <c r="C156" i="1"/>
  <c r="C155" i="1" s="1"/>
  <c r="C182" i="1"/>
  <c r="C186" i="1"/>
  <c r="C185" i="1" s="1"/>
  <c r="C1284" i="1"/>
  <c r="C1283" i="1" s="1"/>
  <c r="C1282" i="1" s="1"/>
  <c r="C1281" i="1" s="1"/>
  <c r="C1280" i="1" s="1"/>
  <c r="C1274" i="1"/>
  <c r="C1273" i="1" s="1"/>
  <c r="C1272" i="1" s="1"/>
  <c r="C1271" i="1" s="1"/>
  <c r="C1270" i="1" s="1"/>
  <c r="C1269" i="1" s="1"/>
  <c r="C1251" i="1"/>
  <c r="C1250" i="1" s="1"/>
  <c r="C1249" i="1" s="1"/>
  <c r="C1247" i="1"/>
  <c r="C1246" i="1" s="1"/>
  <c r="C1245" i="1" s="1"/>
  <c r="C1240" i="1"/>
  <c r="C1232" i="1"/>
  <c r="C1231" i="1" s="1"/>
  <c r="C1230" i="1" s="1"/>
  <c r="C1228" i="1"/>
  <c r="C1227" i="1" s="1"/>
  <c r="C1226" i="1" s="1"/>
  <c r="C1224" i="1"/>
  <c r="C1213" i="1"/>
  <c r="C170" i="1" s="1"/>
  <c r="C1205" i="1"/>
  <c r="C1204" i="1" s="1"/>
  <c r="C1203" i="1" s="1"/>
  <c r="C1202" i="1" s="1"/>
  <c r="C1198" i="1"/>
  <c r="C1197" i="1" s="1"/>
  <c r="C1196" i="1" s="1"/>
  <c r="C1195" i="1" s="1"/>
  <c r="C1194" i="1" s="1"/>
  <c r="C1188" i="1"/>
  <c r="C1187" i="1" s="1"/>
  <c r="C1186" i="1" s="1"/>
  <c r="C1183" i="1"/>
  <c r="C1182" i="1" s="1"/>
  <c r="C1181" i="1" s="1"/>
  <c r="C168" i="1" s="1"/>
  <c r="C245" i="1" s="1"/>
  <c r="C243" i="1" s="1"/>
  <c r="C1179" i="1"/>
  <c r="C1178" i="1" s="1"/>
  <c r="C1177" i="1" s="1"/>
  <c r="C1172" i="1"/>
  <c r="C1171" i="1" s="1"/>
  <c r="C1170" i="1" s="1"/>
  <c r="C1169" i="1" s="1"/>
  <c r="C1168" i="1" s="1"/>
  <c r="C1165" i="1"/>
  <c r="C1164" i="1" s="1"/>
  <c r="C1163" i="1" s="1"/>
  <c r="C1162" i="1" s="1"/>
  <c r="C1161" i="1" s="1"/>
  <c r="C1158" i="1"/>
  <c r="C1157" i="1" s="1"/>
  <c r="C1156" i="1" s="1"/>
  <c r="C1155" i="1" s="1"/>
  <c r="C1154" i="1" s="1"/>
  <c r="C1151" i="1"/>
  <c r="C1150" i="1" s="1"/>
  <c r="C1149" i="1" s="1"/>
  <c r="C1148" i="1" s="1"/>
  <c r="C1147" i="1" s="1"/>
  <c r="C1144" i="1"/>
  <c r="C1143" i="1" s="1"/>
  <c r="C1142" i="1" s="1"/>
  <c r="C1141" i="1" s="1"/>
  <c r="C1140" i="1" s="1"/>
  <c r="C1136" i="1"/>
  <c r="C1135" i="1" s="1"/>
  <c r="C1134" i="1" s="1"/>
  <c r="C1133" i="1" s="1"/>
  <c r="C1132" i="1" s="1"/>
  <c r="C1129" i="1"/>
  <c r="C1128" i="1" s="1"/>
  <c r="C1127" i="1" s="1"/>
  <c r="C1126" i="1" s="1"/>
  <c r="C1125" i="1" s="1"/>
  <c r="C1122" i="1"/>
  <c r="C1121" i="1" s="1"/>
  <c r="C1120" i="1" s="1"/>
  <c r="C1119" i="1" s="1"/>
  <c r="C1115" i="1"/>
  <c r="C1114" i="1" s="1"/>
  <c r="C1113" i="1" s="1"/>
  <c r="C1112" i="1" s="1"/>
  <c r="C1111" i="1" s="1"/>
  <c r="C1108" i="1"/>
  <c r="C1107" i="1" s="1"/>
  <c r="C1106" i="1" s="1"/>
  <c r="C1105" i="1" s="1"/>
  <c r="C1104" i="1" s="1"/>
  <c r="C1094" i="1"/>
  <c r="C1087" i="1"/>
  <c r="C1086" i="1" s="1"/>
  <c r="C1085" i="1" s="1"/>
  <c r="C1084" i="1" s="1"/>
  <c r="C1083" i="1" s="1"/>
  <c r="C1075" i="1"/>
  <c r="C1074" i="1" s="1"/>
  <c r="C1073" i="1" s="1"/>
  <c r="C1072" i="1" s="1"/>
  <c r="C1063" i="1"/>
  <c r="C1062" i="1" s="1"/>
  <c r="C1061" i="1" s="1"/>
  <c r="C1060" i="1" s="1"/>
  <c r="C276" i="1" s="1"/>
  <c r="C1056" i="1"/>
  <c r="C1055" i="1" s="1"/>
  <c r="C1054" i="1" s="1"/>
  <c r="C1053" i="1" s="1"/>
  <c r="C1048" i="1"/>
  <c r="C1047" i="1" s="1"/>
  <c r="C1046" i="1" s="1"/>
  <c r="C1045" i="1" s="1"/>
  <c r="C1037" i="1"/>
  <c r="C1036" i="1" s="1"/>
  <c r="C1035" i="1" s="1"/>
  <c r="C1034" i="1" s="1"/>
  <c r="C1033" i="1" s="1"/>
  <c r="C1029" i="1"/>
  <c r="C1028" i="1" s="1"/>
  <c r="C1027" i="1" s="1"/>
  <c r="C1026" i="1" s="1"/>
  <c r="C1022" i="1"/>
  <c r="C1021" i="1" s="1"/>
  <c r="C1008" i="1"/>
  <c r="C1007" i="1" s="1"/>
  <c r="C1006" i="1" s="1"/>
  <c r="C1000" i="1"/>
  <c r="C999" i="1" s="1"/>
  <c r="C998" i="1" s="1"/>
  <c r="C997" i="1" s="1"/>
  <c r="C996" i="1" s="1"/>
  <c r="G989" i="1"/>
  <c r="G988" i="1" s="1"/>
  <c r="G987" i="1" s="1"/>
  <c r="F989" i="1"/>
  <c r="F988" i="1" s="1"/>
  <c r="F987" i="1" s="1"/>
  <c r="E989" i="1"/>
  <c r="E988" i="1" s="1"/>
  <c r="E987" i="1" s="1"/>
  <c r="E981" i="1" s="1"/>
  <c r="G985" i="1"/>
  <c r="G984" i="1" s="1"/>
  <c r="F985" i="1"/>
  <c r="F984" i="1" s="1"/>
  <c r="E985" i="1"/>
  <c r="E984" i="1" s="1"/>
  <c r="C989" i="1"/>
  <c r="C988" i="1" s="1"/>
  <c r="C987" i="1" s="1"/>
  <c r="C985" i="1"/>
  <c r="C984" i="1" s="1"/>
  <c r="D985" i="1"/>
  <c r="D984" i="1" s="1"/>
  <c r="D983" i="1" s="1"/>
  <c r="D982" i="1" s="1"/>
  <c r="C958" i="1"/>
  <c r="C954" i="1"/>
  <c r="C953" i="1" s="1"/>
  <c r="C952" i="1" s="1"/>
  <c r="C1303" i="1"/>
  <c r="C1302" i="1" s="1"/>
  <c r="C1301" i="1" s="1"/>
  <c r="C1300" i="1" s="1"/>
  <c r="C1289" i="1"/>
  <c r="C1288" i="1" s="1"/>
  <c r="C1296" i="1"/>
  <c r="C1295" i="1" s="1"/>
  <c r="C1294" i="1" s="1"/>
  <c r="C1292" i="1"/>
  <c r="C1291" i="1" s="1"/>
  <c r="C1290" i="1" s="1"/>
  <c r="C934" i="1"/>
  <c r="C933" i="1" s="1"/>
  <c r="C932" i="1" s="1"/>
  <c r="C931" i="1" s="1"/>
  <c r="C926" i="1"/>
  <c r="C925" i="1" s="1"/>
  <c r="C924" i="1" s="1"/>
  <c r="C923" i="1" s="1"/>
  <c r="C913" i="1"/>
  <c r="C912" i="1" s="1"/>
  <c r="C911" i="1" s="1"/>
  <c r="C910" i="1" s="1"/>
  <c r="C909" i="1" s="1"/>
  <c r="C904" i="1"/>
  <c r="C903" i="1" s="1"/>
  <c r="C902" i="1" s="1"/>
  <c r="C901" i="1" s="1"/>
  <c r="C900" i="1" s="1"/>
  <c r="C897" i="1"/>
  <c r="C896" i="1" s="1"/>
  <c r="C895" i="1" s="1"/>
  <c r="C894" i="1" s="1"/>
  <c r="C893" i="1" s="1"/>
  <c r="C892" i="1" s="1"/>
  <c r="C889" i="1"/>
  <c r="C887" i="1"/>
  <c r="C152" i="1" s="1"/>
  <c r="C879" i="1"/>
  <c r="C761" i="1"/>
  <c r="C760" i="1" s="1"/>
  <c r="C759" i="1" s="1"/>
  <c r="C746" i="1"/>
  <c r="C745" i="1" s="1"/>
  <c r="C744" i="1" s="1"/>
  <c r="C739" i="1"/>
  <c r="C738" i="1" s="1"/>
  <c r="C737" i="1" s="1"/>
  <c r="C735" i="1"/>
  <c r="C734" i="1" s="1"/>
  <c r="C242" i="1"/>
  <c r="C241" i="1" s="1"/>
  <c r="C713" i="1"/>
  <c r="C712" i="1" s="1"/>
  <c r="C711" i="1" s="1"/>
  <c r="C693" i="1"/>
  <c r="C692" i="1" s="1"/>
  <c r="C691" i="1" s="1"/>
  <c r="C690" i="1" s="1"/>
  <c r="C698" i="1"/>
  <c r="C697" i="1" s="1"/>
  <c r="C696" i="1" s="1"/>
  <c r="C695" i="1" s="1"/>
  <c r="C615" i="1"/>
  <c r="C614" i="1" s="1"/>
  <c r="C613" i="1" s="1"/>
  <c r="C619" i="1"/>
  <c r="C618" i="1" s="1"/>
  <c r="C617" i="1" s="1"/>
  <c r="C589" i="1"/>
  <c r="C588" i="1" s="1"/>
  <c r="C587" i="1" s="1"/>
  <c r="C593" i="1"/>
  <c r="C592" i="1" s="1"/>
  <c r="C591" i="1" s="1"/>
  <c r="E589" i="1"/>
  <c r="E588" i="1" s="1"/>
  <c r="E587" i="1" s="1"/>
  <c r="F589" i="1"/>
  <c r="F588" i="1" s="1"/>
  <c r="F587" i="1" s="1"/>
  <c r="G589" i="1"/>
  <c r="G588" i="1" s="1"/>
  <c r="G587" i="1" s="1"/>
  <c r="E593" i="1"/>
  <c r="E592" i="1" s="1"/>
  <c r="E591" i="1" s="1"/>
  <c r="F593" i="1"/>
  <c r="F592" i="1" s="1"/>
  <c r="F591" i="1" s="1"/>
  <c r="G593" i="1"/>
  <c r="G592" i="1" s="1"/>
  <c r="G591" i="1" s="1"/>
  <c r="C577" i="1"/>
  <c r="C582" i="1"/>
  <c r="C581" i="1" s="1"/>
  <c r="C580" i="1" s="1"/>
  <c r="C560" i="1"/>
  <c r="C559" i="1" s="1"/>
  <c r="C558" i="1" s="1"/>
  <c r="C564" i="1"/>
  <c r="E560" i="1"/>
  <c r="E559" i="1" s="1"/>
  <c r="E558" i="1" s="1"/>
  <c r="E564" i="1"/>
  <c r="C553" i="1"/>
  <c r="C552" i="1" s="1"/>
  <c r="C551" i="1" s="1"/>
  <c r="C550" i="1" s="1"/>
  <c r="C475" i="1"/>
  <c r="C540" i="1"/>
  <c r="C539" i="1" s="1"/>
  <c r="C538" i="1" s="1"/>
  <c r="C526" i="1"/>
  <c r="C525" i="1" s="1"/>
  <c r="C521" i="1"/>
  <c r="C486" i="1"/>
  <c r="C414" i="1"/>
  <c r="C413" i="1" s="1"/>
  <c r="C412" i="1" s="1"/>
  <c r="C411" i="1" s="1"/>
  <c r="C410" i="1" s="1"/>
  <c r="C407" i="1"/>
  <c r="C406" i="1" s="1"/>
  <c r="C405" i="1" s="1"/>
  <c r="C404" i="1" s="1"/>
  <c r="C403" i="1" s="1"/>
  <c r="C395" i="1"/>
  <c r="C394" i="1" s="1"/>
  <c r="C393" i="1" s="1"/>
  <c r="C388" i="1"/>
  <c r="C387" i="1" s="1"/>
  <c r="C386" i="1" s="1"/>
  <c r="C385" i="1" s="1"/>
  <c r="C384" i="1" s="1"/>
  <c r="D381" i="1"/>
  <c r="D380" i="1" s="1"/>
  <c r="E381" i="1"/>
  <c r="E380" i="1" s="1"/>
  <c r="F381" i="1"/>
  <c r="F380" i="1" s="1"/>
  <c r="G381" i="1"/>
  <c r="G380" i="1" s="1"/>
  <c r="C381" i="1"/>
  <c r="C380" i="1" s="1"/>
  <c r="C346" i="1"/>
  <c r="C377" i="1"/>
  <c r="G1303" i="1"/>
  <c r="G1302" i="1" s="1"/>
  <c r="G1301" i="1" s="1"/>
  <c r="G1300" i="1" s="1"/>
  <c r="G271" i="1" s="1"/>
  <c r="G270" i="1" s="1"/>
  <c r="G1251" i="1"/>
  <c r="G1250" i="1" s="1"/>
  <c r="G1249" i="1" s="1"/>
  <c r="G1247" i="1"/>
  <c r="G1246" i="1" s="1"/>
  <c r="G1245" i="1" s="1"/>
  <c r="G1205" i="1"/>
  <c r="G1204" i="1" s="1"/>
  <c r="G1203" i="1" s="1"/>
  <c r="G1202" i="1" s="1"/>
  <c r="G1172" i="1"/>
  <c r="G1171" i="1" s="1"/>
  <c r="G1170" i="1" s="1"/>
  <c r="G1169" i="1" s="1"/>
  <c r="G1168" i="1" s="1"/>
  <c r="G1165" i="1"/>
  <c r="G1136" i="1"/>
  <c r="G1135" i="1" s="1"/>
  <c r="G1134" i="1" s="1"/>
  <c r="G1133" i="1" s="1"/>
  <c r="G1132" i="1" s="1"/>
  <c r="G1129" i="1"/>
  <c r="G1128" i="1" s="1"/>
  <c r="G1127" i="1" s="1"/>
  <c r="G1126" i="1" s="1"/>
  <c r="G1125" i="1" s="1"/>
  <c r="G1122" i="1"/>
  <c r="G1121" i="1" s="1"/>
  <c r="G1120" i="1" s="1"/>
  <c r="G1119" i="1" s="1"/>
  <c r="G1115" i="1"/>
  <c r="G1114" i="1" s="1"/>
  <c r="G1113" i="1" s="1"/>
  <c r="G1112" i="1" s="1"/>
  <c r="G1108" i="1"/>
  <c r="G1094" i="1"/>
  <c r="G1087" i="1"/>
  <c r="G1086" i="1" s="1"/>
  <c r="G1085" i="1" s="1"/>
  <c r="G1084" i="1" s="1"/>
  <c r="G1075" i="1"/>
  <c r="G1074" i="1" s="1"/>
  <c r="G1073" i="1" s="1"/>
  <c r="G1063" i="1"/>
  <c r="G1062" i="1" s="1"/>
  <c r="G1056" i="1"/>
  <c r="G1055" i="1" s="1"/>
  <c r="G1054" i="1" s="1"/>
  <c r="G1053" i="1" s="1"/>
  <c r="G274" i="1" s="1"/>
  <c r="G1048" i="1"/>
  <c r="G1047" i="1" s="1"/>
  <c r="G1046" i="1" s="1"/>
  <c r="G1045" i="1" s="1"/>
  <c r="G1037" i="1"/>
  <c r="G1036" i="1" s="1"/>
  <c r="G1035" i="1" s="1"/>
  <c r="G1034" i="1" s="1"/>
  <c r="G1029" i="1"/>
  <c r="G1028" i="1" s="1"/>
  <c r="G1027" i="1" s="1"/>
  <c r="G1000" i="1"/>
  <c r="G999" i="1" s="1"/>
  <c r="G998" i="1" s="1"/>
  <c r="G958" i="1"/>
  <c r="G954" i="1"/>
  <c r="G953" i="1" s="1"/>
  <c r="G952" i="1" s="1"/>
  <c r="G761" i="1"/>
  <c r="G760" i="1" s="1"/>
  <c r="G759" i="1" s="1"/>
  <c r="G746" i="1"/>
  <c r="G745" i="1" s="1"/>
  <c r="G744" i="1" s="1"/>
  <c r="G698" i="1"/>
  <c r="G693" i="1"/>
  <c r="G619" i="1"/>
  <c r="G618" i="1" s="1"/>
  <c r="G617" i="1" s="1"/>
  <c r="G615" i="1"/>
  <c r="G614" i="1" s="1"/>
  <c r="G613" i="1" s="1"/>
  <c r="G582" i="1"/>
  <c r="G581" i="1" s="1"/>
  <c r="G580" i="1" s="1"/>
  <c r="G577" i="1"/>
  <c r="G553" i="1"/>
  <c r="G414" i="1"/>
  <c r="G413" i="1" s="1"/>
  <c r="G412" i="1" s="1"/>
  <c r="G411" i="1" s="1"/>
  <c r="G410" i="1" s="1"/>
  <c r="G407" i="1"/>
  <c r="G406" i="1" s="1"/>
  <c r="G405" i="1" s="1"/>
  <c r="G404" i="1" s="1"/>
  <c r="G403" i="1" s="1"/>
  <c r="G388" i="1"/>
  <c r="G387" i="1" s="1"/>
  <c r="G386" i="1" s="1"/>
  <c r="G378" i="1"/>
  <c r="G377" i="1" s="1"/>
  <c r="G345" i="1" s="1"/>
  <c r="G344" i="1" s="1"/>
  <c r="G343" i="1" s="1"/>
  <c r="G129" i="1"/>
  <c r="G128" i="1" s="1"/>
  <c r="G94" i="1"/>
  <c r="G93" i="1" s="1"/>
  <c r="G88" i="1"/>
  <c r="G211" i="1" s="1"/>
  <c r="G210" i="1" s="1"/>
  <c r="F1303" i="1"/>
  <c r="F1302" i="1" s="1"/>
  <c r="F1301" i="1" s="1"/>
  <c r="F1300" i="1" s="1"/>
  <c r="F271" i="1" s="1"/>
  <c r="F270" i="1" s="1"/>
  <c r="F1251" i="1"/>
  <c r="F1250" i="1" s="1"/>
  <c r="F1249" i="1" s="1"/>
  <c r="F1247" i="1"/>
  <c r="F1246" i="1" s="1"/>
  <c r="F1245" i="1" s="1"/>
  <c r="F1205" i="1"/>
  <c r="F1204" i="1" s="1"/>
  <c r="F1203" i="1" s="1"/>
  <c r="F1202" i="1" s="1"/>
  <c r="F1172" i="1"/>
  <c r="F1171" i="1" s="1"/>
  <c r="F1170" i="1" s="1"/>
  <c r="F1169" i="1" s="1"/>
  <c r="F1168" i="1" s="1"/>
  <c r="F1165" i="1"/>
  <c r="F1136" i="1"/>
  <c r="F1135" i="1" s="1"/>
  <c r="F1134" i="1" s="1"/>
  <c r="F1133" i="1" s="1"/>
  <c r="F1132" i="1" s="1"/>
  <c r="F1129" i="1"/>
  <c r="F1128" i="1" s="1"/>
  <c r="F1127" i="1" s="1"/>
  <c r="F1126" i="1" s="1"/>
  <c r="F1125" i="1" s="1"/>
  <c r="F1122" i="1"/>
  <c r="F1121" i="1" s="1"/>
  <c r="F1120" i="1" s="1"/>
  <c r="F1119" i="1" s="1"/>
  <c r="F1115" i="1"/>
  <c r="F1114" i="1" s="1"/>
  <c r="F1113" i="1" s="1"/>
  <c r="F1112" i="1" s="1"/>
  <c r="F1108" i="1"/>
  <c r="F1094" i="1"/>
  <c r="F1087" i="1"/>
  <c r="F1086" i="1" s="1"/>
  <c r="F1085" i="1" s="1"/>
  <c r="F1084" i="1" s="1"/>
  <c r="F1075" i="1"/>
  <c r="F1074" i="1" s="1"/>
  <c r="F1073" i="1" s="1"/>
  <c r="F1063" i="1"/>
  <c r="F1062" i="1" s="1"/>
  <c r="F1056" i="1"/>
  <c r="F1055" i="1" s="1"/>
  <c r="F1054" i="1" s="1"/>
  <c r="F1053" i="1" s="1"/>
  <c r="F274" i="1" s="1"/>
  <c r="F1048" i="1"/>
  <c r="F1047" i="1" s="1"/>
  <c r="F1046" i="1" s="1"/>
  <c r="F1045" i="1" s="1"/>
  <c r="F1037" i="1"/>
  <c r="F1036" i="1" s="1"/>
  <c r="F1035" i="1" s="1"/>
  <c r="F1034" i="1" s="1"/>
  <c r="F1029" i="1"/>
  <c r="F1028" i="1" s="1"/>
  <c r="F1027" i="1" s="1"/>
  <c r="F1000" i="1"/>
  <c r="F999" i="1" s="1"/>
  <c r="F998" i="1" s="1"/>
  <c r="F958" i="1"/>
  <c r="F954" i="1"/>
  <c r="F953" i="1" s="1"/>
  <c r="F952" i="1" s="1"/>
  <c r="F761" i="1"/>
  <c r="F760" i="1" s="1"/>
  <c r="F759" i="1" s="1"/>
  <c r="F746" i="1"/>
  <c r="F745" i="1" s="1"/>
  <c r="F744" i="1" s="1"/>
  <c r="F698" i="1"/>
  <c r="F693" i="1"/>
  <c r="F619" i="1"/>
  <c r="F618" i="1" s="1"/>
  <c r="F617" i="1" s="1"/>
  <c r="F615" i="1"/>
  <c r="F614" i="1" s="1"/>
  <c r="F613" i="1" s="1"/>
  <c r="F582" i="1"/>
  <c r="F581" i="1" s="1"/>
  <c r="F580" i="1" s="1"/>
  <c r="F577" i="1"/>
  <c r="F553" i="1"/>
  <c r="F414" i="1"/>
  <c r="F413" i="1" s="1"/>
  <c r="F412" i="1" s="1"/>
  <c r="F411" i="1" s="1"/>
  <c r="F410" i="1" s="1"/>
  <c r="F407" i="1"/>
  <c r="F406" i="1" s="1"/>
  <c r="F405" i="1" s="1"/>
  <c r="F404" i="1" s="1"/>
  <c r="F403" i="1" s="1"/>
  <c r="F388" i="1"/>
  <c r="F387" i="1" s="1"/>
  <c r="F386" i="1" s="1"/>
  <c r="F378" i="1"/>
  <c r="F377" i="1" s="1"/>
  <c r="F345" i="1" s="1"/>
  <c r="F344" i="1" s="1"/>
  <c r="F343" i="1" s="1"/>
  <c r="F129" i="1"/>
  <c r="F128" i="1" s="1"/>
  <c r="F93" i="1"/>
  <c r="F92" i="1" s="1"/>
  <c r="F88" i="1"/>
  <c r="F211" i="1" s="1"/>
  <c r="F210" i="1" s="1"/>
  <c r="E1303" i="1"/>
  <c r="E1302" i="1" s="1"/>
  <c r="E1301" i="1" s="1"/>
  <c r="E1296" i="1"/>
  <c r="E1295" i="1" s="1"/>
  <c r="E1294" i="1" s="1"/>
  <c r="E1292" i="1"/>
  <c r="E1291" i="1" s="1"/>
  <c r="E1290" i="1" s="1"/>
  <c r="E1284" i="1"/>
  <c r="E160" i="1" s="1"/>
  <c r="E1274" i="1"/>
  <c r="E1273" i="1" s="1"/>
  <c r="E1272" i="1" s="1"/>
  <c r="E1271" i="1" s="1"/>
  <c r="E1251" i="1"/>
  <c r="E1250" i="1" s="1"/>
  <c r="E1249" i="1" s="1"/>
  <c r="E1247" i="1"/>
  <c r="E1246" i="1" s="1"/>
  <c r="E1245" i="1" s="1"/>
  <c r="E1240" i="1"/>
  <c r="E163" i="1" s="1"/>
  <c r="E1232" i="1"/>
  <c r="E1231" i="1" s="1"/>
  <c r="E1230" i="1" s="1"/>
  <c r="E1228" i="1"/>
  <c r="E1227" i="1" s="1"/>
  <c r="E1226" i="1" s="1"/>
  <c r="E1224" i="1"/>
  <c r="E1213" i="1"/>
  <c r="E170" i="1" s="1"/>
  <c r="E1205" i="1"/>
  <c r="E1204" i="1" s="1"/>
  <c r="E1203" i="1" s="1"/>
  <c r="E1202" i="1" s="1"/>
  <c r="E1197" i="1"/>
  <c r="E1196" i="1" s="1"/>
  <c r="E1195" i="1" s="1"/>
  <c r="E1194" i="1" s="1"/>
  <c r="E1183" i="1"/>
  <c r="E1182" i="1" s="1"/>
  <c r="E1181" i="1" s="1"/>
  <c r="E168" i="1" s="1"/>
  <c r="E245" i="1" s="1"/>
  <c r="E1179" i="1"/>
  <c r="E1178" i="1" s="1"/>
  <c r="E1177" i="1" s="1"/>
  <c r="E1172" i="1"/>
  <c r="E1171" i="1" s="1"/>
  <c r="E1170" i="1" s="1"/>
  <c r="E1169" i="1" s="1"/>
  <c r="E1168" i="1" s="1"/>
  <c r="E1165" i="1"/>
  <c r="E1158" i="1"/>
  <c r="E1151" i="1"/>
  <c r="E1150" i="1" s="1"/>
  <c r="E1149" i="1" s="1"/>
  <c r="E1148" i="1" s="1"/>
  <c r="E1147" i="1" s="1"/>
  <c r="E1144" i="1"/>
  <c r="E1143" i="1" s="1"/>
  <c r="E1142" i="1" s="1"/>
  <c r="E1141" i="1" s="1"/>
  <c r="E1136" i="1"/>
  <c r="E1135" i="1" s="1"/>
  <c r="E1134" i="1" s="1"/>
  <c r="E1133" i="1" s="1"/>
  <c r="E1132" i="1" s="1"/>
  <c r="E1129" i="1"/>
  <c r="E1128" i="1" s="1"/>
  <c r="E1127" i="1" s="1"/>
  <c r="E1126" i="1" s="1"/>
  <c r="E1125" i="1" s="1"/>
  <c r="E1122" i="1"/>
  <c r="E1121" i="1" s="1"/>
  <c r="E1120" i="1" s="1"/>
  <c r="E1119" i="1" s="1"/>
  <c r="E1115" i="1"/>
  <c r="E1114" i="1" s="1"/>
  <c r="E1113" i="1" s="1"/>
  <c r="E1108" i="1"/>
  <c r="E1094" i="1"/>
  <c r="E1087" i="1"/>
  <c r="E1086" i="1" s="1"/>
  <c r="E1085" i="1" s="1"/>
  <c r="E1075" i="1"/>
  <c r="E1074" i="1" s="1"/>
  <c r="E1073" i="1" s="1"/>
  <c r="E1063" i="1"/>
  <c r="E1062" i="1" s="1"/>
  <c r="E1056" i="1"/>
  <c r="E1055" i="1" s="1"/>
  <c r="E1054" i="1" s="1"/>
  <c r="E1053" i="1" s="1"/>
  <c r="E274" i="1" s="1"/>
  <c r="E1048" i="1"/>
  <c r="E1047" i="1" s="1"/>
  <c r="E1046" i="1" s="1"/>
  <c r="E1045" i="1" s="1"/>
  <c r="E1037" i="1"/>
  <c r="E1036" i="1" s="1"/>
  <c r="E1035" i="1" s="1"/>
  <c r="E1029" i="1"/>
  <c r="E1028" i="1" s="1"/>
  <c r="E1027" i="1" s="1"/>
  <c r="E1022" i="1"/>
  <c r="E1021" i="1" s="1"/>
  <c r="E1008" i="1"/>
  <c r="E1007" i="1" s="1"/>
  <c r="E1006" i="1" s="1"/>
  <c r="E1000" i="1"/>
  <c r="E999" i="1" s="1"/>
  <c r="E958" i="1"/>
  <c r="E954" i="1"/>
  <c r="E953" i="1" s="1"/>
  <c r="E952" i="1" s="1"/>
  <c r="E926" i="1"/>
  <c r="E925" i="1" s="1"/>
  <c r="E924" i="1" s="1"/>
  <c r="E914" i="1"/>
  <c r="E913" i="1" s="1"/>
  <c r="E912" i="1" s="1"/>
  <c r="E911" i="1" s="1"/>
  <c r="E910" i="1" s="1"/>
  <c r="E909" i="1" s="1"/>
  <c r="E905" i="1"/>
  <c r="E904" i="1" s="1"/>
  <c r="E903" i="1" s="1"/>
  <c r="E902" i="1" s="1"/>
  <c r="E897" i="1"/>
  <c r="E896" i="1" s="1"/>
  <c r="E895" i="1" s="1"/>
  <c r="E894" i="1" s="1"/>
  <c r="E893" i="1" s="1"/>
  <c r="E892" i="1" s="1"/>
  <c r="E889" i="1"/>
  <c r="E887" i="1"/>
  <c r="E879" i="1"/>
  <c r="E877" i="1"/>
  <c r="E761" i="1"/>
  <c r="E760" i="1" s="1"/>
  <c r="E759" i="1" s="1"/>
  <c r="E746" i="1"/>
  <c r="E745" i="1" s="1"/>
  <c r="E744" i="1" s="1"/>
  <c r="E739" i="1"/>
  <c r="E738" i="1" s="1"/>
  <c r="E737" i="1" s="1"/>
  <c r="E735" i="1"/>
  <c r="E734" i="1" s="1"/>
  <c r="E733" i="1" s="1"/>
  <c r="E698" i="1"/>
  <c r="E693" i="1"/>
  <c r="E619" i="1"/>
  <c r="E618" i="1" s="1"/>
  <c r="E617" i="1" s="1"/>
  <c r="E615" i="1"/>
  <c r="E614" i="1" s="1"/>
  <c r="E613" i="1" s="1"/>
  <c r="E582" i="1"/>
  <c r="E581" i="1" s="1"/>
  <c r="E580" i="1" s="1"/>
  <c r="E577" i="1"/>
  <c r="E553" i="1"/>
  <c r="E540" i="1"/>
  <c r="E521" i="1"/>
  <c r="E484" i="1"/>
  <c r="E476" i="1"/>
  <c r="E142" i="1" s="1"/>
  <c r="E414" i="1"/>
  <c r="E413" i="1" s="1"/>
  <c r="E412" i="1" s="1"/>
  <c r="E411" i="1" s="1"/>
  <c r="E410" i="1" s="1"/>
  <c r="E407" i="1"/>
  <c r="E406" i="1" s="1"/>
  <c r="E405" i="1" s="1"/>
  <c r="E404" i="1" s="1"/>
  <c r="E403" i="1" s="1"/>
  <c r="E396" i="1"/>
  <c r="E388" i="1"/>
  <c r="E378" i="1"/>
  <c r="E377" i="1" s="1"/>
  <c r="E348" i="1"/>
  <c r="E129" i="1"/>
  <c r="E128" i="1" s="1"/>
  <c r="E88" i="1"/>
  <c r="E211" i="1" s="1"/>
  <c r="D396" i="1"/>
  <c r="E901" i="1" l="1"/>
  <c r="E900" i="1" s="1"/>
  <c r="E1034" i="1"/>
  <c r="E273" i="1" s="1"/>
  <c r="E1084" i="1"/>
  <c r="E1300" i="1"/>
  <c r="E271" i="1" s="1"/>
  <c r="E270" i="1" s="1"/>
  <c r="F168" i="1"/>
  <c r="F245" i="1" s="1"/>
  <c r="G168" i="1"/>
  <c r="G245" i="1" s="1"/>
  <c r="E144" i="1"/>
  <c r="F1231" i="1"/>
  <c r="F1230" i="1" s="1"/>
  <c r="G1231" i="1"/>
  <c r="G1230" i="1" s="1"/>
  <c r="E199" i="1"/>
  <c r="E198" i="1" s="1"/>
  <c r="F191" i="1"/>
  <c r="G173" i="1"/>
  <c r="G199" i="1"/>
  <c r="G198" i="1" s="1"/>
  <c r="G184" i="1" s="1"/>
  <c r="F173" i="1"/>
  <c r="G191" i="1"/>
  <c r="E1112" i="1"/>
  <c r="E282" i="1" s="1"/>
  <c r="G1164" i="1"/>
  <c r="G1163" i="1" s="1"/>
  <c r="G1162" i="1" s="1"/>
  <c r="G1161" i="1" s="1"/>
  <c r="F1164" i="1"/>
  <c r="F1163" i="1" s="1"/>
  <c r="F1162" i="1" s="1"/>
  <c r="F1161" i="1" s="1"/>
  <c r="E1164" i="1"/>
  <c r="E1163" i="1" s="1"/>
  <c r="E1162" i="1" s="1"/>
  <c r="E1161" i="1" s="1"/>
  <c r="E191" i="1"/>
  <c r="E1026" i="1"/>
  <c r="E1025" i="1" s="1"/>
  <c r="G152" i="1"/>
  <c r="G150" i="1" s="1"/>
  <c r="F215" i="1"/>
  <c r="F212" i="1" s="1"/>
  <c r="F170" i="1"/>
  <c r="F169" i="1" s="1"/>
  <c r="G170" i="1"/>
  <c r="G169" i="1" s="1"/>
  <c r="G92" i="1"/>
  <c r="C153" i="1"/>
  <c r="F1026" i="1"/>
  <c r="F256" i="1" s="1"/>
  <c r="F255" i="1" s="1"/>
  <c r="E1005" i="1"/>
  <c r="E258" i="1" s="1"/>
  <c r="E257" i="1" s="1"/>
  <c r="C957" i="1"/>
  <c r="C956" i="1" s="1"/>
  <c r="C951" i="1" s="1"/>
  <c r="C174" i="1"/>
  <c r="E153" i="1"/>
  <c r="G1026" i="1"/>
  <c r="G256" i="1" s="1"/>
  <c r="G255" i="1" s="1"/>
  <c r="F150" i="1"/>
  <c r="F199" i="1"/>
  <c r="F198" i="1" s="1"/>
  <c r="F184" i="1" s="1"/>
  <c r="F385" i="1"/>
  <c r="F384" i="1" s="1"/>
  <c r="D425" i="1"/>
  <c r="D424" i="1" s="1"/>
  <c r="D419" i="1" s="1"/>
  <c r="D418" i="1" s="1"/>
  <c r="E552" i="1"/>
  <c r="E551" i="1" s="1"/>
  <c r="E550" i="1" s="1"/>
  <c r="E269" i="1" s="1"/>
  <c r="C173" i="1"/>
  <c r="F552" i="1"/>
  <c r="F551" i="1" s="1"/>
  <c r="F550" i="1" s="1"/>
  <c r="F269" i="1" s="1"/>
  <c r="G385" i="1"/>
  <c r="G384" i="1" s="1"/>
  <c r="G552" i="1"/>
  <c r="G551" i="1" s="1"/>
  <c r="G550" i="1" s="1"/>
  <c r="G269" i="1" s="1"/>
  <c r="C576" i="1"/>
  <c r="C575" i="1" s="1"/>
  <c r="C574" i="1" s="1"/>
  <c r="C199" i="1"/>
  <c r="C198" i="1" s="1"/>
  <c r="C184" i="1" s="1"/>
  <c r="C20" i="1" s="1"/>
  <c r="E1061" i="1"/>
  <c r="E1060" i="1" s="1"/>
  <c r="E180" i="1" s="1"/>
  <c r="G1061" i="1"/>
  <c r="G1060" i="1" s="1"/>
  <c r="G180" i="1" s="1"/>
  <c r="F1061" i="1"/>
  <c r="F1060" i="1" s="1"/>
  <c r="F180" i="1" s="1"/>
  <c r="E539" i="1"/>
  <c r="E538" i="1" s="1"/>
  <c r="E83" i="1"/>
  <c r="E82" i="1" s="1"/>
  <c r="E73" i="1" s="1"/>
  <c r="C210" i="1"/>
  <c r="C87" i="1"/>
  <c r="C57" i="1" s="1"/>
  <c r="E1072" i="1"/>
  <c r="E275" i="1" s="1"/>
  <c r="F1072" i="1"/>
  <c r="F1071" i="1" s="1"/>
  <c r="F1070" i="1" s="1"/>
  <c r="G1072" i="1"/>
  <c r="G275" i="1" s="1"/>
  <c r="E475" i="1"/>
  <c r="E474" i="1" s="1"/>
  <c r="E346" i="1"/>
  <c r="E345" i="1" s="1"/>
  <c r="E344" i="1" s="1"/>
  <c r="E343" i="1" s="1"/>
  <c r="F273" i="1"/>
  <c r="F282" i="1"/>
  <c r="G273" i="1"/>
  <c r="G282" i="1"/>
  <c r="C549" i="1"/>
  <c r="C269" i="1"/>
  <c r="C345" i="1"/>
  <c r="D1097" i="1"/>
  <c r="C689" i="1"/>
  <c r="E1244" i="1"/>
  <c r="F692" i="1"/>
  <c r="F691" i="1" s="1"/>
  <c r="F690" i="1" s="1"/>
  <c r="F192" i="1" s="1"/>
  <c r="G692" i="1"/>
  <c r="G691" i="1" s="1"/>
  <c r="G690" i="1" s="1"/>
  <c r="G192" i="1" s="1"/>
  <c r="E757" i="1"/>
  <c r="E758" i="1"/>
  <c r="E692" i="1"/>
  <c r="E691" i="1" s="1"/>
  <c r="E690" i="1" s="1"/>
  <c r="E1189" i="1"/>
  <c r="E1188" i="1" s="1"/>
  <c r="E1187" i="1" s="1"/>
  <c r="E1186" i="1" s="1"/>
  <c r="C474" i="1"/>
  <c r="E152" i="1"/>
  <c r="C392" i="1"/>
  <c r="C391" i="1" s="1"/>
  <c r="E143" i="1"/>
  <c r="E387" i="1"/>
  <c r="E386" i="1" s="1"/>
  <c r="E173" i="1" s="1"/>
  <c r="G997" i="1"/>
  <c r="G996" i="1" s="1"/>
  <c r="G697" i="1"/>
  <c r="G696" i="1" s="1"/>
  <c r="G695" i="1" s="1"/>
  <c r="E697" i="1"/>
  <c r="E696" i="1" s="1"/>
  <c r="E695" i="1" s="1"/>
  <c r="F697" i="1"/>
  <c r="F696" i="1" s="1"/>
  <c r="F695" i="1" s="1"/>
  <c r="F997" i="1"/>
  <c r="F996" i="1" s="1"/>
  <c r="C1239" i="1"/>
  <c r="C1238" i="1" s="1"/>
  <c r="C1237" i="1" s="1"/>
  <c r="C1236" i="1" s="1"/>
  <c r="C1235" i="1" s="1"/>
  <c r="C163" i="1"/>
  <c r="C162" i="1" s="1"/>
  <c r="C161" i="1" s="1"/>
  <c r="E1118" i="1"/>
  <c r="E1201" i="1"/>
  <c r="G1044" i="1"/>
  <c r="G1201" i="1"/>
  <c r="C1052" i="1"/>
  <c r="C274" i="1"/>
  <c r="C1093" i="1"/>
  <c r="C1092" i="1" s="1"/>
  <c r="C1091" i="1" s="1"/>
  <c r="F1201" i="1"/>
  <c r="G1118" i="1"/>
  <c r="E1044" i="1"/>
  <c r="C563" i="1"/>
  <c r="C562" i="1" s="1"/>
  <c r="C557" i="1" s="1"/>
  <c r="C1025" i="1"/>
  <c r="C1059" i="1"/>
  <c r="C128" i="1"/>
  <c r="C127" i="1" s="1"/>
  <c r="C223" i="1" s="1"/>
  <c r="C222" i="1" s="1"/>
  <c r="F1044" i="1"/>
  <c r="G1299" i="1"/>
  <c r="G1287" i="1" s="1"/>
  <c r="C1299" i="1"/>
  <c r="C1287" i="1" s="1"/>
  <c r="C271" i="1"/>
  <c r="C270" i="1" s="1"/>
  <c r="C1044" i="1"/>
  <c r="C1032" i="1" s="1"/>
  <c r="C273" i="1"/>
  <c r="C1279" i="1"/>
  <c r="C1278" i="1" s="1"/>
  <c r="C260" i="1"/>
  <c r="C259" i="1" s="1"/>
  <c r="E1107" i="1"/>
  <c r="E1106" i="1" s="1"/>
  <c r="E1105" i="1" s="1"/>
  <c r="E285" i="1" s="1"/>
  <c r="F1118" i="1"/>
  <c r="F1299" i="1"/>
  <c r="F1287" i="1" s="1"/>
  <c r="C1071" i="1"/>
  <c r="C1070" i="1" s="1"/>
  <c r="C275" i="1"/>
  <c r="C1118" i="1"/>
  <c r="C282" i="1"/>
  <c r="C1201" i="1"/>
  <c r="C285" i="1"/>
  <c r="C1004" i="1"/>
  <c r="C1005" i="1"/>
  <c r="C258" i="1" s="1"/>
  <c r="C257" i="1" s="1"/>
  <c r="C1212" i="1"/>
  <c r="C1211" i="1" s="1"/>
  <c r="C1210" i="1" s="1"/>
  <c r="C169" i="1"/>
  <c r="G1225" i="1"/>
  <c r="E1225" i="1"/>
  <c r="F1225" i="1"/>
  <c r="E242" i="1"/>
  <c r="E241" i="1" s="1"/>
  <c r="F1140" i="1"/>
  <c r="E1212" i="1"/>
  <c r="E1211" i="1" s="1"/>
  <c r="E1208" i="1" s="1"/>
  <c r="E1209" i="1" s="1"/>
  <c r="E169" i="1"/>
  <c r="E1239" i="1"/>
  <c r="G1140" i="1"/>
  <c r="E1111" i="1"/>
  <c r="E1140" i="1"/>
  <c r="C1225" i="1"/>
  <c r="F1111" i="1"/>
  <c r="G1111" i="1"/>
  <c r="E743" i="1"/>
  <c r="F391" i="1"/>
  <c r="C579" i="1"/>
  <c r="C197" i="1" s="1"/>
  <c r="C298" i="1"/>
  <c r="C297" i="1" s="1"/>
  <c r="C294" i="1" s="1"/>
  <c r="C26" i="1" s="1"/>
  <c r="F297" i="1"/>
  <c r="F294" i="1" s="1"/>
  <c r="G297" i="1"/>
  <c r="G294" i="1" s="1"/>
  <c r="D297" i="1"/>
  <c r="D294" i="1" s="1"/>
  <c r="G1033" i="1"/>
  <c r="F1083" i="1"/>
  <c r="F1052" i="1"/>
  <c r="G1083" i="1"/>
  <c r="G1052" i="1"/>
  <c r="F1033" i="1"/>
  <c r="E1033" i="1"/>
  <c r="E923" i="1"/>
  <c r="E1083" i="1"/>
  <c r="F742" i="1"/>
  <c r="F743" i="1"/>
  <c r="C743" i="1"/>
  <c r="C742" i="1" s="1"/>
  <c r="G757" i="1"/>
  <c r="G758" i="1"/>
  <c r="E1052" i="1"/>
  <c r="F757" i="1"/>
  <c r="F758" i="1"/>
  <c r="G742" i="1"/>
  <c r="G743" i="1"/>
  <c r="C758" i="1"/>
  <c r="C757" i="1" s="1"/>
  <c r="E210" i="1"/>
  <c r="E563" i="1"/>
  <c r="E562" i="1" s="1"/>
  <c r="G1273" i="1"/>
  <c r="G1272" i="1" s="1"/>
  <c r="G1271" i="1" s="1"/>
  <c r="G1212" i="1"/>
  <c r="G1211" i="1" s="1"/>
  <c r="G1208" i="1" s="1"/>
  <c r="G1209" i="1" s="1"/>
  <c r="G286" i="1" s="1"/>
  <c r="G1093" i="1"/>
  <c r="G1092" i="1" s="1"/>
  <c r="G1091" i="1" s="1"/>
  <c r="G283" i="1" s="1"/>
  <c r="G1107" i="1"/>
  <c r="G1106" i="1" s="1"/>
  <c r="G1105" i="1" s="1"/>
  <c r="G285" i="1" s="1"/>
  <c r="F1107" i="1"/>
  <c r="F1106" i="1" s="1"/>
  <c r="F1105" i="1" s="1"/>
  <c r="F285" i="1" s="1"/>
  <c r="F1283" i="1"/>
  <c r="F1282" i="1" s="1"/>
  <c r="F1281" i="1" s="1"/>
  <c r="F1280" i="1" s="1"/>
  <c r="F260" i="1" s="1"/>
  <c r="F259" i="1" s="1"/>
  <c r="F1239" i="1"/>
  <c r="F162" i="1" s="1"/>
  <c r="G1283" i="1"/>
  <c r="G1282" i="1" s="1"/>
  <c r="G1281" i="1" s="1"/>
  <c r="G1280" i="1" s="1"/>
  <c r="G260" i="1" s="1"/>
  <c r="G259" i="1" s="1"/>
  <c r="G1239" i="1"/>
  <c r="G162" i="1" s="1"/>
  <c r="E1093" i="1"/>
  <c r="E1092" i="1" s="1"/>
  <c r="E1091" i="1" s="1"/>
  <c r="E283" i="1" s="1"/>
  <c r="F957" i="1"/>
  <c r="F956" i="1" s="1"/>
  <c r="F1093" i="1"/>
  <c r="F1092" i="1" s="1"/>
  <c r="F1091" i="1" s="1"/>
  <c r="F283" i="1" s="1"/>
  <c r="F1273" i="1"/>
  <c r="F1272" i="1" s="1"/>
  <c r="F1271" i="1" s="1"/>
  <c r="F1212" i="1"/>
  <c r="F1211" i="1" s="1"/>
  <c r="F1208" i="1" s="1"/>
  <c r="F1209" i="1" s="1"/>
  <c r="F286" i="1" s="1"/>
  <c r="E395" i="1"/>
  <c r="E145" i="1" s="1"/>
  <c r="E576" i="1"/>
  <c r="F576" i="1"/>
  <c r="F575" i="1" s="1"/>
  <c r="F574" i="1" s="1"/>
  <c r="F194" i="1" s="1"/>
  <c r="E998" i="1"/>
  <c r="G576" i="1"/>
  <c r="G575" i="1" s="1"/>
  <c r="G574" i="1" s="1"/>
  <c r="C876" i="1"/>
  <c r="E732" i="1"/>
  <c r="E731" i="1" s="1"/>
  <c r="C710" i="1"/>
  <c r="C709" i="1" s="1"/>
  <c r="E1270" i="1"/>
  <c r="E1299" i="1"/>
  <c r="E1287" i="1" s="1"/>
  <c r="E742" i="1"/>
  <c r="F419" i="1"/>
  <c r="F418" i="1" s="1"/>
  <c r="C419" i="1"/>
  <c r="C418" i="1" s="1"/>
  <c r="E419" i="1"/>
  <c r="E418" i="1" s="1"/>
  <c r="G419" i="1"/>
  <c r="G418" i="1" s="1"/>
  <c r="D601" i="1"/>
  <c r="D600" i="1" s="1"/>
  <c r="F601" i="1"/>
  <c r="F600" i="1" s="1"/>
  <c r="C601" i="1"/>
  <c r="C600" i="1" s="1"/>
  <c r="G601" i="1"/>
  <c r="G600" i="1" s="1"/>
  <c r="E601" i="1"/>
  <c r="E600" i="1" s="1"/>
  <c r="C733" i="1"/>
  <c r="C732" i="1" s="1"/>
  <c r="C731" i="1" s="1"/>
  <c r="C159" i="1"/>
  <c r="C158" i="1" s="1"/>
  <c r="C875" i="1"/>
  <c r="C874" i="1" s="1"/>
  <c r="C1020" i="1"/>
  <c r="C1019" i="1" s="1"/>
  <c r="C1018" i="1" s="1"/>
  <c r="C139" i="1"/>
  <c r="F486" i="1"/>
  <c r="F145" i="1" s="1"/>
  <c r="C1244" i="1"/>
  <c r="F586" i="1"/>
  <c r="F585" i="1" s="1"/>
  <c r="G486" i="1"/>
  <c r="G145" i="1" s="1"/>
  <c r="C167" i="1"/>
  <c r="C886" i="1"/>
  <c r="C885" i="1" s="1"/>
  <c r="C884" i="1" s="1"/>
  <c r="C883" i="1" s="1"/>
  <c r="C882" i="1" s="1"/>
  <c r="C179" i="1"/>
  <c r="C160" i="1"/>
  <c r="C141" i="1"/>
  <c r="F1176" i="1"/>
  <c r="G1176" i="1"/>
  <c r="G284" i="1" s="1"/>
  <c r="F1290" i="1"/>
  <c r="C1176" i="1"/>
  <c r="F983" i="1"/>
  <c r="F982" i="1" s="1"/>
  <c r="F980" i="1"/>
  <c r="G980" i="1"/>
  <c r="G983" i="1"/>
  <c r="G982" i="1" s="1"/>
  <c r="C980" i="1"/>
  <c r="C983" i="1"/>
  <c r="C982" i="1" s="1"/>
  <c r="C612" i="1"/>
  <c r="C611" i="1" s="1"/>
  <c r="C586" i="1"/>
  <c r="C585" i="1" s="1"/>
  <c r="E586" i="1"/>
  <c r="E585" i="1" s="1"/>
  <c r="G586" i="1"/>
  <c r="G585" i="1" s="1"/>
  <c r="G87" i="1"/>
  <c r="E1020" i="1"/>
  <c r="E1019" i="1" s="1"/>
  <c r="G612" i="1"/>
  <c r="G611" i="1" s="1"/>
  <c r="E875" i="1"/>
  <c r="E874" i="1" s="1"/>
  <c r="F1244" i="1"/>
  <c r="G579" i="1"/>
  <c r="E579" i="1"/>
  <c r="E886" i="1"/>
  <c r="E885" i="1" s="1"/>
  <c r="E884" i="1" s="1"/>
  <c r="E147" i="1" s="1"/>
  <c r="F475" i="1"/>
  <c r="F139" i="1" s="1"/>
  <c r="F127" i="1"/>
  <c r="F223" i="1" s="1"/>
  <c r="F222" i="1" s="1"/>
  <c r="F16" i="1"/>
  <c r="E612" i="1"/>
  <c r="E611" i="1" s="1"/>
  <c r="F612" i="1"/>
  <c r="F611" i="1" s="1"/>
  <c r="G957" i="1"/>
  <c r="G956" i="1" s="1"/>
  <c r="G147" i="1" s="1"/>
  <c r="G1244" i="1"/>
  <c r="E876" i="1"/>
  <c r="F87" i="1"/>
  <c r="F57" i="1" s="1"/>
  <c r="G475" i="1"/>
  <c r="G139" i="1" s="1"/>
  <c r="G127" i="1"/>
  <c r="G223" i="1" s="1"/>
  <c r="G222" i="1" s="1"/>
  <c r="G16" i="1"/>
  <c r="F579" i="1"/>
  <c r="E127" i="1"/>
  <c r="E16" i="1"/>
  <c r="E1176" i="1"/>
  <c r="E156" i="1"/>
  <c r="E155" i="1" s="1"/>
  <c r="E1157" i="1"/>
  <c r="E1156" i="1" s="1"/>
  <c r="E1155" i="1" s="1"/>
  <c r="E1154" i="1" s="1"/>
  <c r="E1283" i="1"/>
  <c r="E1282" i="1" s="1"/>
  <c r="E1281" i="1" s="1"/>
  <c r="E1280" i="1" s="1"/>
  <c r="E260" i="1" s="1"/>
  <c r="E259" i="1" s="1"/>
  <c r="E87" i="1"/>
  <c r="E957" i="1"/>
  <c r="E956" i="1" s="1"/>
  <c r="D1224" i="1"/>
  <c r="G176" i="1" l="1"/>
  <c r="E146" i="1"/>
  <c r="E232" i="1" s="1"/>
  <c r="E951" i="1"/>
  <c r="E263" i="1" s="1"/>
  <c r="F176" i="1"/>
  <c r="E176" i="1"/>
  <c r="F284" i="1"/>
  <c r="F281" i="1" s="1"/>
  <c r="E192" i="1"/>
  <c r="F165" i="1"/>
  <c r="E167" i="1"/>
  <c r="F167" i="1"/>
  <c r="E193" i="1"/>
  <c r="E237" i="1" s="1"/>
  <c r="G167" i="1"/>
  <c r="F147" i="1"/>
  <c r="E165" i="1"/>
  <c r="G165" i="1"/>
  <c r="G193" i="1"/>
  <c r="G237" i="1" s="1"/>
  <c r="G197" i="1"/>
  <c r="G244" i="1" s="1"/>
  <c r="G243" i="1" s="1"/>
  <c r="F56" i="1"/>
  <c r="G85" i="1"/>
  <c r="G74" i="1" s="1"/>
  <c r="G219" i="1" s="1"/>
  <c r="G216" i="1" s="1"/>
  <c r="G194" i="1"/>
  <c r="G238" i="1" s="1"/>
  <c r="F193" i="1"/>
  <c r="F237" i="1" s="1"/>
  <c r="F197" i="1"/>
  <c r="F244" i="1" s="1"/>
  <c r="F243" i="1" s="1"/>
  <c r="F209" i="1"/>
  <c r="E256" i="1"/>
  <c r="E255" i="1" s="1"/>
  <c r="G1025" i="1"/>
  <c r="G1003" i="1" s="1"/>
  <c r="E218" i="1"/>
  <c r="G215" i="1"/>
  <c r="G212" i="1" s="1"/>
  <c r="G236" i="1"/>
  <c r="E284" i="1"/>
  <c r="G549" i="1"/>
  <c r="F1025" i="1"/>
  <c r="F1003" i="1" s="1"/>
  <c r="F1059" i="1"/>
  <c r="F1051" i="1" s="1"/>
  <c r="F179" i="1"/>
  <c r="E883" i="1"/>
  <c r="E882" i="1" s="1"/>
  <c r="F951" i="1"/>
  <c r="F263" i="1" s="1"/>
  <c r="G1071" i="1"/>
  <c r="G1070" i="1" s="1"/>
  <c r="G1059" i="1"/>
  <c r="G1051" i="1" s="1"/>
  <c r="G179" i="1"/>
  <c r="C147" i="1"/>
  <c r="C234" i="1" s="1"/>
  <c r="C231" i="1" s="1"/>
  <c r="E276" i="1"/>
  <c r="E272" i="1" s="1"/>
  <c r="E179" i="1"/>
  <c r="G951" i="1"/>
  <c r="G263" i="1" s="1"/>
  <c r="G262" i="1"/>
  <c r="E549" i="1"/>
  <c r="F238" i="1"/>
  <c r="F549" i="1"/>
  <c r="E385" i="1"/>
  <c r="E384" i="1" s="1"/>
  <c r="E557" i="1"/>
  <c r="E556" i="1" s="1"/>
  <c r="E298" i="1"/>
  <c r="E297" i="1" s="1"/>
  <c r="E294" i="1" s="1"/>
  <c r="E197" i="1"/>
  <c r="E244" i="1" s="1"/>
  <c r="E1059" i="1"/>
  <c r="E1051" i="1" s="1"/>
  <c r="G276" i="1"/>
  <c r="G272" i="1" s="1"/>
  <c r="F276" i="1"/>
  <c r="E689" i="1"/>
  <c r="E1071" i="1"/>
  <c r="E1070" i="1" s="1"/>
  <c r="F275" i="1"/>
  <c r="F262" i="1"/>
  <c r="E286" i="1"/>
  <c r="G281" i="1"/>
  <c r="C1090" i="1"/>
  <c r="C1082" i="1" s="1"/>
  <c r="C283" i="1"/>
  <c r="G568" i="1"/>
  <c r="G266" i="1" s="1"/>
  <c r="F568" i="1"/>
  <c r="F266" i="1" s="1"/>
  <c r="C568" i="1"/>
  <c r="C266" i="1" s="1"/>
  <c r="F689" i="1"/>
  <c r="F265" i="1" s="1"/>
  <c r="E1238" i="1"/>
  <c r="E1237" i="1" s="1"/>
  <c r="E1236" i="1" s="1"/>
  <c r="E1235" i="1" s="1"/>
  <c r="E162" i="1"/>
  <c r="E161" i="1" s="1"/>
  <c r="E184" i="1"/>
  <c r="C1051" i="1"/>
  <c r="F1270" i="1"/>
  <c r="F1269" i="1" s="1"/>
  <c r="G1270" i="1"/>
  <c r="G1269" i="1" s="1"/>
  <c r="E223" i="1"/>
  <c r="E222" i="1" s="1"/>
  <c r="E394" i="1"/>
  <c r="E393" i="1" s="1"/>
  <c r="E392" i="1" s="1"/>
  <c r="E391" i="1" s="1"/>
  <c r="E997" i="1"/>
  <c r="G689" i="1"/>
  <c r="G474" i="1"/>
  <c r="F474" i="1"/>
  <c r="C265" i="1"/>
  <c r="C209" i="1"/>
  <c r="C16" i="1"/>
  <c r="F1032" i="1"/>
  <c r="E1104" i="1"/>
  <c r="C165" i="1"/>
  <c r="F1175" i="1"/>
  <c r="F1139" i="1" s="1"/>
  <c r="G1243" i="1"/>
  <c r="G981" i="1"/>
  <c r="C688" i="1"/>
  <c r="C687" i="1" s="1"/>
  <c r="C236" i="1"/>
  <c r="C235" i="1" s="1"/>
  <c r="F1243" i="1"/>
  <c r="C1175" i="1"/>
  <c r="C284" i="1"/>
  <c r="F981" i="1"/>
  <c r="E1032" i="1"/>
  <c r="C950" i="1"/>
  <c r="C949" i="1" s="1"/>
  <c r="C263" i="1"/>
  <c r="E1243" i="1"/>
  <c r="E1175" i="1"/>
  <c r="E1139" i="1" s="1"/>
  <c r="C556" i="1"/>
  <c r="C981" i="1"/>
  <c r="C262" i="1"/>
  <c r="G1175" i="1"/>
  <c r="G1139" i="1" s="1"/>
  <c r="C1243" i="1"/>
  <c r="C1223" i="1" s="1"/>
  <c r="C278" i="1"/>
  <c r="C277" i="1" s="1"/>
  <c r="G1032" i="1"/>
  <c r="C272" i="1"/>
  <c r="C256" i="1"/>
  <c r="C255" i="1" s="1"/>
  <c r="C472" i="1"/>
  <c r="C471" i="1" s="1"/>
  <c r="C470" i="1" s="1"/>
  <c r="C56" i="1"/>
  <c r="C1208" i="1"/>
  <c r="C1209" i="1" s="1"/>
  <c r="C286" i="1" s="1"/>
  <c r="D225" i="1"/>
  <c r="G26" i="1"/>
  <c r="G28" i="1" s="1"/>
  <c r="F26" i="1"/>
  <c r="F28" i="1" s="1"/>
  <c r="C473" i="1"/>
  <c r="E141" i="1"/>
  <c r="E1210" i="1"/>
  <c r="E1004" i="1"/>
  <c r="F1279" i="1"/>
  <c r="F1278" i="1" s="1"/>
  <c r="G1279" i="1"/>
  <c r="G1278" i="1" s="1"/>
  <c r="E1269" i="1"/>
  <c r="F1104" i="1"/>
  <c r="G1104" i="1"/>
  <c r="F1090" i="1"/>
  <c r="G1090" i="1"/>
  <c r="E1090" i="1"/>
  <c r="E950" i="1"/>
  <c r="E949" i="1" s="1"/>
  <c r="E1018" i="1"/>
  <c r="E150" i="1"/>
  <c r="G1210" i="1"/>
  <c r="E139" i="1"/>
  <c r="F1210" i="1"/>
  <c r="F159" i="1"/>
  <c r="F158" i="1" s="1"/>
  <c r="E575" i="1"/>
  <c r="E574" i="1" s="1"/>
  <c r="G159" i="1"/>
  <c r="F1238" i="1"/>
  <c r="F1237" i="1" s="1"/>
  <c r="F1236" i="1" s="1"/>
  <c r="F1235" i="1" s="1"/>
  <c r="F161" i="1"/>
  <c r="G1238" i="1"/>
  <c r="G1237" i="1" s="1"/>
  <c r="G1236" i="1" s="1"/>
  <c r="G1235" i="1" s="1"/>
  <c r="G161" i="1"/>
  <c r="E472" i="1"/>
  <c r="F20" i="1"/>
  <c r="E873" i="1"/>
  <c r="E268" i="1" s="1"/>
  <c r="C873" i="1"/>
  <c r="E1279" i="1"/>
  <c r="C1003" i="1"/>
  <c r="E159" i="1"/>
  <c r="E158" i="1" s="1"/>
  <c r="E234" i="1" s="1"/>
  <c r="C28" i="1"/>
  <c r="C150" i="1"/>
  <c r="C138" i="1" s="1"/>
  <c r="C137" i="1" s="1"/>
  <c r="C344" i="1"/>
  <c r="C343" i="1" s="1"/>
  <c r="C15" i="1"/>
  <c r="G20" i="1"/>
  <c r="F236" i="1" l="1"/>
  <c r="E230" i="1"/>
  <c r="E254" i="1"/>
  <c r="E253" i="1" s="1"/>
  <c r="G75" i="1"/>
  <c r="G57" i="1" s="1"/>
  <c r="G56" i="1" s="1"/>
  <c r="G209" i="1"/>
  <c r="G950" i="1"/>
  <c r="G949" i="1" s="1"/>
  <c r="E243" i="1"/>
  <c r="E20" i="1"/>
  <c r="E194" i="1"/>
  <c r="E238" i="1" s="1"/>
  <c r="E85" i="1"/>
  <c r="E75" i="1" s="1"/>
  <c r="E1223" i="1"/>
  <c r="E278" i="1"/>
  <c r="E277" i="1" s="1"/>
  <c r="E236" i="1"/>
  <c r="F234" i="1"/>
  <c r="F231" i="1" s="1"/>
  <c r="F950" i="1"/>
  <c r="F949" i="1" s="1"/>
  <c r="F235" i="1"/>
  <c r="G235" i="1"/>
  <c r="F230" i="1"/>
  <c r="F229" i="1" s="1"/>
  <c r="E281" i="1"/>
  <c r="E231" i="1"/>
  <c r="G230" i="1"/>
  <c r="G229" i="1" s="1"/>
  <c r="F261" i="1"/>
  <c r="E265" i="1"/>
  <c r="C230" i="1"/>
  <c r="C229" i="1" s="1"/>
  <c r="C228" i="1" s="1"/>
  <c r="G158" i="1"/>
  <c r="G234" i="1" s="1"/>
  <c r="G231" i="1" s="1"/>
  <c r="G138" i="1"/>
  <c r="G137" i="1" s="1"/>
  <c r="F138" i="1"/>
  <c r="F137" i="1" s="1"/>
  <c r="F272" i="1"/>
  <c r="G261" i="1"/>
  <c r="E224" i="1"/>
  <c r="E312" i="1"/>
  <c r="E310" i="1" s="1"/>
  <c r="E309" i="1" s="1"/>
  <c r="F688" i="1"/>
  <c r="F15" i="1"/>
  <c r="F14" i="1" s="1"/>
  <c r="E217" i="1"/>
  <c r="E568" i="1"/>
  <c r="E567" i="1" s="1"/>
  <c r="E548" i="1" s="1"/>
  <c r="E996" i="1"/>
  <c r="E980" i="1" s="1"/>
  <c r="E262" i="1"/>
  <c r="E261" i="1" s="1"/>
  <c r="F278" i="1"/>
  <c r="F277" i="1" s="1"/>
  <c r="F264" i="1"/>
  <c r="E471" i="1"/>
  <c r="E470" i="1" s="1"/>
  <c r="G278" i="1"/>
  <c r="G277" i="1" s="1"/>
  <c r="F1223" i="1"/>
  <c r="E1003" i="1"/>
  <c r="E26" i="1"/>
  <c r="E28" i="1" s="1"/>
  <c r="C567" i="1"/>
  <c r="C548" i="1" s="1"/>
  <c r="C254" i="1"/>
  <c r="C253" i="1" s="1"/>
  <c r="F567" i="1"/>
  <c r="F548" i="1" s="1"/>
  <c r="G567" i="1"/>
  <c r="G548" i="1" s="1"/>
  <c r="G1082" i="1"/>
  <c r="F1082" i="1"/>
  <c r="E688" i="1"/>
  <c r="E138" i="1"/>
  <c r="E137" i="1" s="1"/>
  <c r="C1139" i="1"/>
  <c r="G1223" i="1"/>
  <c r="G688" i="1"/>
  <c r="G473" i="1"/>
  <c r="G472" i="1"/>
  <c r="G254" i="1" s="1"/>
  <c r="F473" i="1"/>
  <c r="F472" i="1"/>
  <c r="F254" i="1" s="1"/>
  <c r="F253" i="1" s="1"/>
  <c r="E473" i="1"/>
  <c r="C14" i="1"/>
  <c r="C281" i="1"/>
  <c r="C872" i="1"/>
  <c r="C871" i="1" s="1"/>
  <c r="C268" i="1"/>
  <c r="E872" i="1"/>
  <c r="E871" i="1" s="1"/>
  <c r="G342" i="1"/>
  <c r="G341" i="1" s="1"/>
  <c r="C342" i="1"/>
  <c r="F342" i="1"/>
  <c r="F341" i="1" s="1"/>
  <c r="C261" i="1"/>
  <c r="E1278" i="1"/>
  <c r="C17" i="1"/>
  <c r="C19" i="1"/>
  <c r="C18" i="1" s="1"/>
  <c r="G15" i="1" l="1"/>
  <c r="G14" i="1" s="1"/>
  <c r="E235" i="1"/>
  <c r="F228" i="1"/>
  <c r="G228" i="1"/>
  <c r="E266" i="1"/>
  <c r="E264" i="1" s="1"/>
  <c r="E252" i="1" s="1"/>
  <c r="E74" i="1"/>
  <c r="E219" i="1" s="1"/>
  <c r="E216" i="1" s="1"/>
  <c r="E209" i="1" s="1"/>
  <c r="E57" i="1"/>
  <c r="E56" i="1" s="1"/>
  <c r="F17" i="1"/>
  <c r="F252" i="1"/>
  <c r="G471" i="1"/>
  <c r="G470" i="1" s="1"/>
  <c r="G253" i="1"/>
  <c r="F471" i="1"/>
  <c r="F470" i="1" s="1"/>
  <c r="G340" i="1"/>
  <c r="C341" i="1"/>
  <c r="C340" i="1" s="1"/>
  <c r="C469" i="1"/>
  <c r="C468" i="1" s="1"/>
  <c r="C333" i="1" s="1"/>
  <c r="E229" i="1"/>
  <c r="E228" i="1" s="1"/>
  <c r="C22" i="1"/>
  <c r="C264" i="1"/>
  <c r="C252" i="1" s="1"/>
  <c r="F340" i="1"/>
  <c r="F339" i="1" s="1"/>
  <c r="F338" i="1" s="1"/>
  <c r="G19" i="1"/>
  <c r="G18" i="1" s="1"/>
  <c r="E342" i="1"/>
  <c r="E341" i="1" s="1"/>
  <c r="F19" i="1"/>
  <c r="E19" i="1"/>
  <c r="E18" i="1" s="1"/>
  <c r="C21" i="1"/>
  <c r="G17" i="1" l="1"/>
  <c r="G22" i="1"/>
  <c r="E15" i="1"/>
  <c r="G339" i="1"/>
  <c r="G332" i="1"/>
  <c r="C332" i="1"/>
  <c r="C339" i="1"/>
  <c r="C338" i="1" s="1"/>
  <c r="E340" i="1"/>
  <c r="F332" i="1"/>
  <c r="C334" i="1"/>
  <c r="G21" i="1"/>
  <c r="F21" i="1"/>
  <c r="F18" i="1"/>
  <c r="F22" i="1" s="1"/>
  <c r="E21" i="1"/>
  <c r="F331" i="1"/>
  <c r="D761" i="1"/>
  <c r="D760" i="1" s="1"/>
  <c r="D759" i="1" s="1"/>
  <c r="D758" i="1" s="1"/>
  <c r="D757" i="1" s="1"/>
  <c r="D746" i="1"/>
  <c r="D745" i="1" s="1"/>
  <c r="D744" i="1" s="1"/>
  <c r="E14" i="1" l="1"/>
  <c r="E22" i="1" s="1"/>
  <c r="E17" i="1"/>
  <c r="G338" i="1"/>
  <c r="G331" i="1"/>
  <c r="C331" i="1"/>
  <c r="C330" i="1" s="1"/>
  <c r="E332" i="1"/>
  <c r="E339" i="1"/>
  <c r="E338" i="1" s="1"/>
  <c r="D742" i="1"/>
  <c r="D743" i="1"/>
  <c r="D1303" i="1"/>
  <c r="D1302" i="1" s="1"/>
  <c r="D1301" i="1" s="1"/>
  <c r="D1300" i="1" s="1"/>
  <c r="D270" i="1" s="1"/>
  <c r="D1296" i="1"/>
  <c r="D148" i="1" s="1"/>
  <c r="D1292" i="1"/>
  <c r="D1291" i="1" s="1"/>
  <c r="D1290" i="1" s="1"/>
  <c r="E331" i="1" l="1"/>
  <c r="D1295" i="1"/>
  <c r="D1294" i="1" s="1"/>
  <c r="D1299" i="1"/>
  <c r="D1287" i="1" s="1"/>
  <c r="D1122" i="1" l="1"/>
  <c r="D1121" i="1" l="1"/>
  <c r="D366" i="1"/>
  <c r="D356" i="1"/>
  <c r="D352" i="1" l="1"/>
  <c r="D1120" i="1"/>
  <c r="D1119" i="1" l="1"/>
  <c r="D1118" i="1" l="1"/>
  <c r="D94" i="1"/>
  <c r="D93" i="1" s="1"/>
  <c r="D92" i="1" s="1"/>
  <c r="D215" i="1" s="1"/>
  <c r="D212" i="1" s="1"/>
  <c r="D378" i="1" l="1"/>
  <c r="D377" i="1" s="1"/>
  <c r="D484" i="1" l="1"/>
  <c r="D144" i="1" s="1"/>
  <c r="D487" i="1"/>
  <c r="D151" i="1" s="1"/>
  <c r="D501" i="1"/>
  <c r="D577" i="1"/>
  <c r="D582" i="1"/>
  <c r="D581" i="1" s="1"/>
  <c r="D580" i="1" s="1"/>
  <c r="D579" i="1" s="1"/>
  <c r="D589" i="1"/>
  <c r="D588" i="1" s="1"/>
  <c r="D587" i="1" s="1"/>
  <c r="D593" i="1"/>
  <c r="D592" i="1" s="1"/>
  <c r="D591" i="1" s="1"/>
  <c r="D693" i="1"/>
  <c r="D698" i="1"/>
  <c r="D199" i="1" l="1"/>
  <c r="D198" i="1" s="1"/>
  <c r="D697" i="1"/>
  <c r="D586" i="1"/>
  <c r="D585" i="1" s="1"/>
  <c r="D576" i="1"/>
  <c r="D735" i="1"/>
  <c r="D734" i="1" s="1"/>
  <c r="D733" i="1" s="1"/>
  <c r="D739" i="1"/>
  <c r="D738" i="1" s="1"/>
  <c r="D737" i="1" s="1"/>
  <c r="D877" i="1"/>
  <c r="D879" i="1"/>
  <c r="D1008" i="1"/>
  <c r="D1007" i="1" s="1"/>
  <c r="D1006" i="1" s="1"/>
  <c r="D1037" i="1"/>
  <c r="D732" i="1" l="1"/>
  <c r="D731" i="1" s="1"/>
  <c r="D1004" i="1"/>
  <c r="D1005" i="1"/>
  <c r="D224" i="1"/>
  <c r="D876" i="1"/>
  <c r="D1232" i="1"/>
  <c r="D1231" i="1" s="1"/>
  <c r="D1230" i="1" s="1"/>
  <c r="D1213" i="1"/>
  <c r="D170" i="1" s="1"/>
  <c r="D1240" i="1"/>
  <c r="D163" i="1" s="1"/>
  <c r="D162" i="1" s="1"/>
  <c r="D1284" i="1"/>
  <c r="D258" i="1" l="1"/>
  <c r="D257" i="1" s="1"/>
  <c r="D1212" i="1"/>
  <c r="D1211" i="1" s="1"/>
  <c r="D1210" i="1" s="1"/>
  <c r="D1208" i="1" l="1"/>
  <c r="D1209" i="1" s="1"/>
  <c r="D88" i="1" l="1"/>
  <c r="D75" i="1"/>
  <c r="D211" i="1" l="1"/>
  <c r="D210" i="1" s="1"/>
  <c r="D87" i="1"/>
  <c r="D57" i="1" s="1"/>
  <c r="D216" i="1"/>
  <c r="D169" i="1" l="1"/>
  <c r="D179" i="1" l="1"/>
  <c r="D186" i="1" l="1"/>
  <c r="D185" i="1" l="1"/>
  <c r="D619" i="1" l="1"/>
  <c r="D615" i="1"/>
  <c r="D875" i="1"/>
  <c r="D989" i="1"/>
  <c r="D564" i="1"/>
  <c r="D614" i="1" l="1"/>
  <c r="D874" i="1"/>
  <c r="D988" i="1"/>
  <c r="D618" i="1"/>
  <c r="D617" i="1" s="1"/>
  <c r="D563" i="1"/>
  <c r="D613" i="1" l="1"/>
  <c r="D612" i="1" s="1"/>
  <c r="D611" i="1" s="1"/>
  <c r="D873" i="1"/>
  <c r="D268" i="1" s="1"/>
  <c r="D562" i="1"/>
  <c r="D987" i="1"/>
  <c r="D981" i="1" s="1"/>
  <c r="D872" i="1" l="1"/>
  <c r="D129" i="1"/>
  <c r="D128" i="1" s="1"/>
  <c r="D914" i="1"/>
  <c r="D913" i="1" l="1"/>
  <c r="D15" i="1"/>
  <c r="D16" i="1"/>
  <c r="D14" i="1" l="1"/>
  <c r="D17" i="1"/>
  <c r="D127" i="1"/>
  <c r="D56" i="1" s="1"/>
  <c r="D223" i="1" l="1"/>
  <c r="D222" i="1" s="1"/>
  <c r="D209" i="1" s="1"/>
  <c r="D958" i="1" l="1"/>
  <c r="D174" i="1" s="1"/>
  <c r="D957" i="1" l="1"/>
  <c r="D956" i="1" l="1"/>
  <c r="D348" i="1" l="1"/>
  <c r="D388" i="1"/>
  <c r="D407" i="1"/>
  <c r="D346" i="1" l="1"/>
  <c r="D414" i="1"/>
  <c r="D395" i="1"/>
  <c r="D387" i="1"/>
  <c r="D406" i="1"/>
  <c r="D476" i="1"/>
  <c r="D142" i="1" s="1"/>
  <c r="D143" i="1"/>
  <c r="D493" i="1"/>
  <c r="D513" i="1"/>
  <c r="D154" i="1" s="1"/>
  <c r="D522" i="1"/>
  <c r="D157" i="1" s="1"/>
  <c r="D542" i="1"/>
  <c r="D140" i="1" s="1"/>
  <c r="D553" i="1"/>
  <c r="D560" i="1"/>
  <c r="D887" i="1"/>
  <c r="D889" i="1"/>
  <c r="D897" i="1"/>
  <c r="D905" i="1"/>
  <c r="D1000" i="1"/>
  <c r="D1022" i="1"/>
  <c r="D1021" i="1" s="1"/>
  <c r="D1029" i="1"/>
  <c r="D1056" i="1"/>
  <c r="D1063" i="1"/>
  <c r="D1075" i="1"/>
  <c r="D1087" i="1"/>
  <c r="D1094" i="1"/>
  <c r="D1183" i="1"/>
  <c r="D1108" i="1"/>
  <c r="D167" i="1" s="1"/>
  <c r="D1115" i="1"/>
  <c r="D1129" i="1"/>
  <c r="D1136" i="1"/>
  <c r="D1144" i="1"/>
  <c r="D1151" i="1"/>
  <c r="D1158" i="1"/>
  <c r="D1165" i="1"/>
  <c r="D1172" i="1"/>
  <c r="D1179" i="1"/>
  <c r="D1189" i="1"/>
  <c r="D1198" i="1"/>
  <c r="D1205" i="1"/>
  <c r="D1228" i="1"/>
  <c r="D153" i="1" l="1"/>
  <c r="D165" i="1"/>
  <c r="D345" i="1"/>
  <c r="D344" i="1" s="1"/>
  <c r="D343" i="1" s="1"/>
  <c r="D541" i="1"/>
  <c r="D156" i="1"/>
  <c r="D486" i="1"/>
  <c r="D145" i="1" s="1"/>
  <c r="D475" i="1"/>
  <c r="D139" i="1" s="1"/>
  <c r="D141" i="1"/>
  <c r="D152" i="1"/>
  <c r="D1171" i="1"/>
  <c r="D1150" i="1"/>
  <c r="D1135" i="1"/>
  <c r="D1093" i="1"/>
  <c r="D1055" i="1"/>
  <c r="D1239" i="1"/>
  <c r="D1182" i="1"/>
  <c r="D926" i="1"/>
  <c r="D896" i="1"/>
  <c r="D552" i="1"/>
  <c r="D413" i="1"/>
  <c r="D1114" i="1"/>
  <c r="D405" i="1"/>
  <c r="D1164" i="1"/>
  <c r="D1086" i="1"/>
  <c r="D1062" i="1"/>
  <c r="D386" i="1"/>
  <c r="D1204" i="1"/>
  <c r="D1157" i="1"/>
  <c r="D1074" i="1"/>
  <c r="D1028" i="1"/>
  <c r="D1197" i="1"/>
  <c r="D1178" i="1"/>
  <c r="D1143" i="1"/>
  <c r="D1128" i="1"/>
  <c r="D999" i="1"/>
  <c r="D904" i="1"/>
  <c r="D394" i="1"/>
  <c r="D1227" i="1"/>
  <c r="D521" i="1"/>
  <c r="D1107" i="1"/>
  <c r="D559" i="1"/>
  <c r="D692" i="1"/>
  <c r="D886" i="1"/>
  <c r="D342" i="1" l="1"/>
  <c r="D474" i="1"/>
  <c r="D393" i="1"/>
  <c r="D392" i="1" s="1"/>
  <c r="D184" i="1"/>
  <c r="D1238" i="1"/>
  <c r="D691" i="1"/>
  <c r="D1085" i="1"/>
  <c r="D1092" i="1"/>
  <c r="D1149" i="1"/>
  <c r="D558" i="1"/>
  <c r="D557" i="1" s="1"/>
  <c r="D998" i="1"/>
  <c r="D1203" i="1"/>
  <c r="D551" i="1"/>
  <c r="D895" i="1"/>
  <c r="D540" i="1"/>
  <c r="D696" i="1"/>
  <c r="D903" i="1"/>
  <c r="D1127" i="1"/>
  <c r="D1196" i="1"/>
  <c r="D1027" i="1"/>
  <c r="D1113" i="1"/>
  <c r="D412" i="1"/>
  <c r="D885" i="1"/>
  <c r="D912" i="1"/>
  <c r="D1106" i="1"/>
  <c r="D1226" i="1"/>
  <c r="D1225" i="1" s="1"/>
  <c r="D1188" i="1"/>
  <c r="D1142" i="1"/>
  <c r="D1177" i="1"/>
  <c r="D1073" i="1"/>
  <c r="D1156" i="1"/>
  <c r="D385" i="1"/>
  <c r="D1020" i="1"/>
  <c r="D1061" i="1"/>
  <c r="D1163" i="1"/>
  <c r="D404" i="1"/>
  <c r="D925" i="1"/>
  <c r="D1181" i="1"/>
  <c r="D168" i="1" s="1"/>
  <c r="D244" i="1" s="1"/>
  <c r="D243" i="1" s="1"/>
  <c r="D1054" i="1"/>
  <c r="D1134" i="1"/>
  <c r="D1170" i="1"/>
  <c r="D472" i="1" l="1"/>
  <c r="D473" i="1"/>
  <c r="D242" i="1"/>
  <c r="D241" i="1" s="1"/>
  <c r="D556" i="1"/>
  <c r="D161" i="1"/>
  <c r="D20" i="1"/>
  <c r="D695" i="1"/>
  <c r="D155" i="1"/>
  <c r="D1237" i="1"/>
  <c r="D1060" i="1"/>
  <c r="D276" i="1" s="1"/>
  <c r="D1072" i="1"/>
  <c r="D275" i="1" s="1"/>
  <c r="D1187" i="1"/>
  <c r="D411" i="1"/>
  <c r="D1026" i="1"/>
  <c r="D894" i="1"/>
  <c r="D1202" i="1"/>
  <c r="D997" i="1"/>
  <c r="D1148" i="1"/>
  <c r="D1084" i="1"/>
  <c r="D924" i="1"/>
  <c r="D403" i="1"/>
  <c r="D384" i="1"/>
  <c r="D1141" i="1"/>
  <c r="D884" i="1"/>
  <c r="D1195" i="1"/>
  <c r="D902" i="1"/>
  <c r="D1105" i="1"/>
  <c r="D1133" i="1"/>
  <c r="D1169" i="1"/>
  <c r="D1053" i="1"/>
  <c r="D274" i="1" s="1"/>
  <c r="D1162" i="1"/>
  <c r="D1019" i="1"/>
  <c r="D1155" i="1"/>
  <c r="D1176" i="1"/>
  <c r="D911" i="1"/>
  <c r="D1112" i="1"/>
  <c r="D282" i="1" s="1"/>
  <c r="D1126" i="1"/>
  <c r="D539" i="1"/>
  <c r="D550" i="1"/>
  <c r="D269" i="1" s="1"/>
  <c r="D1091" i="1"/>
  <c r="D283" i="1" s="1"/>
  <c r="D690" i="1"/>
  <c r="D147" i="1" l="1"/>
  <c r="D262" i="1"/>
  <c r="D254" i="1"/>
  <c r="D253" i="1" s="1"/>
  <c r="D286" i="1"/>
  <c r="D285" i="1"/>
  <c r="D284" i="1"/>
  <c r="D256" i="1"/>
  <c r="D255" i="1" s="1"/>
  <c r="D1083" i="1"/>
  <c r="D234" i="1"/>
  <c r="D689" i="1"/>
  <c r="D471" i="1"/>
  <c r="D1236" i="1"/>
  <c r="D1175" i="1"/>
  <c r="D1090" i="1"/>
  <c r="D1201" i="1"/>
  <c r="D549" i="1"/>
  <c r="D1161" i="1"/>
  <c r="D1168" i="1"/>
  <c r="D1132" i="1"/>
  <c r="D1194" i="1"/>
  <c r="D1140" i="1"/>
  <c r="D996" i="1"/>
  <c r="D980" i="1" s="1"/>
  <c r="D538" i="1"/>
  <c r="D1125" i="1"/>
  <c r="D1111" i="1"/>
  <c r="D910" i="1"/>
  <c r="D1154" i="1"/>
  <c r="D1018" i="1"/>
  <c r="D1052" i="1"/>
  <c r="D1104" i="1"/>
  <c r="D901" i="1"/>
  <c r="D883" i="1"/>
  <c r="D923" i="1"/>
  <c r="D1147" i="1"/>
  <c r="D893" i="1"/>
  <c r="D1025" i="1"/>
  <c r="D410" i="1"/>
  <c r="D391" i="1"/>
  <c r="D1186" i="1"/>
  <c r="D1071" i="1"/>
  <c r="D1070" i="1" s="1"/>
  <c r="D1059" i="1"/>
  <c r="D265" i="1" l="1"/>
  <c r="D1003" i="1"/>
  <c r="D341" i="1"/>
  <c r="D340" i="1" s="1"/>
  <c r="D339" i="1" s="1"/>
  <c r="D338" i="1" s="1"/>
  <c r="D1139" i="1"/>
  <c r="D281" i="1"/>
  <c r="D1082" i="1"/>
  <c r="D1051" i="1"/>
  <c r="D231" i="1"/>
  <c r="D470" i="1"/>
  <c r="D892" i="1"/>
  <c r="D150" i="1"/>
  <c r="D1235" i="1"/>
  <c r="D882" i="1"/>
  <c r="D900" i="1"/>
  <c r="D909" i="1"/>
  <c r="D688" i="1"/>
  <c r="D871" i="1" l="1"/>
  <c r="D331" i="1"/>
  <c r="D332" i="1" l="1"/>
  <c r="D575" i="1" l="1"/>
  <c r="D574" i="1" l="1"/>
  <c r="D568" i="1" s="1"/>
  <c r="D1247" i="1"/>
  <c r="D1251" i="1"/>
  <c r="D567" i="1" l="1"/>
  <c r="D548" i="1" s="1"/>
  <c r="D1250" i="1"/>
  <c r="D1246" i="1"/>
  <c r="D1048" i="1"/>
  <c r="D1245" i="1" l="1"/>
  <c r="D1047" i="1"/>
  <c r="D1249" i="1"/>
  <c r="D1244" i="1" l="1"/>
  <c r="D278" i="1" s="1"/>
  <c r="D277" i="1" s="1"/>
  <c r="D1046" i="1"/>
  <c r="D1243" i="1" l="1"/>
  <c r="D1223" i="1" s="1"/>
  <c r="D1045" i="1"/>
  <c r="D236" i="1"/>
  <c r="D235" i="1" l="1"/>
  <c r="D1044" i="1"/>
  <c r="D954" i="1" l="1"/>
  <c r="D953" i="1" l="1"/>
  <c r="D952" i="1" l="1"/>
  <c r="D951" i="1" s="1"/>
  <c r="D263" i="1" s="1"/>
  <c r="D261" i="1" s="1"/>
  <c r="D950" i="1" l="1"/>
  <c r="D949" i="1" s="1"/>
  <c r="A1275" i="1"/>
  <c r="B1275" i="1"/>
  <c r="D1283" i="1" l="1"/>
  <c r="D1282" i="1" l="1"/>
  <c r="D1281" i="1" l="1"/>
  <c r="D1280" i="1" l="1"/>
  <c r="D260" i="1" s="1"/>
  <c r="D259" i="1" s="1"/>
  <c r="D1279" i="1" l="1"/>
  <c r="D1278" i="1" l="1"/>
  <c r="D1036" i="1" l="1"/>
  <c r="D1035" i="1" l="1"/>
  <c r="D1034" i="1" l="1"/>
  <c r="D273" i="1" s="1"/>
  <c r="D272" i="1" s="1"/>
  <c r="D1033" i="1" l="1"/>
  <c r="D1032" i="1" s="1"/>
  <c r="D160" i="1" l="1"/>
  <c r="D1274" i="1"/>
  <c r="D159" i="1" s="1"/>
  <c r="D138" i="1" s="1"/>
  <c r="D137" i="1" s="1"/>
  <c r="D158" i="1" l="1"/>
  <c r="D230" i="1" s="1"/>
  <c r="D1273" i="1"/>
  <c r="D229" i="1" l="1"/>
  <c r="D228" i="1" s="1"/>
  <c r="D19" i="1"/>
  <c r="D1272" i="1"/>
  <c r="D21" i="1" l="1"/>
  <c r="D18" i="1"/>
  <c r="D22" i="1" s="1"/>
  <c r="D1271" i="1"/>
  <c r="D266" i="1" l="1"/>
  <c r="D264" i="1" s="1"/>
  <c r="D252" i="1" s="1"/>
  <c r="D1270" i="1"/>
  <c r="D1269" i="1" l="1"/>
  <c r="E1097" i="1" l="1"/>
  <c r="E1082" i="1" s="1"/>
  <c r="D852" i="1" l="1"/>
  <c r="D687" i="1" l="1"/>
  <c r="D469" i="1" s="1"/>
  <c r="E852" i="1"/>
  <c r="E687" i="1" l="1"/>
  <c r="E469" i="1" s="1"/>
  <c r="D334" i="1"/>
  <c r="D468" i="1"/>
  <c r="D333" i="1" s="1"/>
  <c r="D330" i="1" s="1"/>
  <c r="F852" i="1"/>
  <c r="F687" i="1" s="1"/>
  <c r="F469" i="1" s="1"/>
  <c r="E468" i="1" l="1"/>
  <c r="E333" i="1" s="1"/>
  <c r="E330" i="1" s="1"/>
  <c r="E334" i="1"/>
  <c r="F334" i="1"/>
  <c r="F468" i="1"/>
  <c r="F333" i="1" s="1"/>
  <c r="F330" i="1" s="1"/>
  <c r="G852" i="1"/>
  <c r="G687" i="1" s="1"/>
  <c r="G469" i="1" s="1"/>
  <c r="G265" i="1"/>
  <c r="G264" i="1" s="1"/>
  <c r="G252" i="1" s="1"/>
  <c r="C852" i="1"/>
  <c r="G468" i="1" l="1"/>
  <c r="G333" i="1" s="1"/>
  <c r="G330" i="1" s="1"/>
  <c r="G334" i="1"/>
</calcChain>
</file>

<file path=xl/sharedStrings.xml><?xml version="1.0" encoding="utf-8"?>
<sst xmlns="http://schemas.openxmlformats.org/spreadsheetml/2006/main" count="1375" uniqueCount="610">
  <si>
    <t>Prihodi poslovanja</t>
  </si>
  <si>
    <t>Prihodi od prodaje nefinancijske imovine</t>
  </si>
  <si>
    <t>Rashodi poslovanja</t>
  </si>
  <si>
    <t>Rashodi za nabavu nefinancijske imovine</t>
  </si>
  <si>
    <t>Primici od financijske imovine i zaduživanja</t>
  </si>
  <si>
    <t>Izdaci za financijsku imovinu i otplate zajmova</t>
  </si>
  <si>
    <t>Naziv računa prihoda i rashoda ekonomske klasifikacije</t>
  </si>
  <si>
    <t>Prihodi od poreza</t>
  </si>
  <si>
    <t>Porez i prirez na dohodak</t>
  </si>
  <si>
    <t>Porezi na imovinu</t>
  </si>
  <si>
    <t>Pomoći iz inozemstva i od subjek. unutar op. p</t>
  </si>
  <si>
    <t>Prihodi od imovine</t>
  </si>
  <si>
    <t>Prihodi od financijske imovine</t>
  </si>
  <si>
    <t>SVEUKUPNO PRIHODI I PRIMICI</t>
  </si>
  <si>
    <t>A.</t>
  </si>
  <si>
    <t>B.</t>
  </si>
  <si>
    <t>SVEUKUPNO RASHODI I IZDACI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</si>
  <si>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</si>
  <si>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</si>
  <si>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</si>
  <si>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</si>
  <si>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</si>
  <si>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</si>
  <si>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</si>
  <si>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</si>
  <si>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</si>
  <si>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</si>
  <si>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</si>
  <si>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Naknade građanima i kuć. na temelju osig i dr.nak</t>
  </si>
  <si>
    <t>Ostale naknade građanima i kuć. iz proračuna</t>
  </si>
  <si>
    <t>Ostali rashodi</t>
  </si>
  <si>
    <t>Tekuće donacije</t>
  </si>
  <si>
    <t>Građevinski objekti</t>
  </si>
  <si>
    <t>UKUPNO RASHODI I IZDACI</t>
  </si>
  <si>
    <t>RAZDJEL 002 JEDINSTVENI UPRAVNI ODJEL</t>
  </si>
  <si>
    <t>GLAVA 00201 JEDINSTVENI UPRAVNI ODJEL</t>
  </si>
  <si>
    <t>Rashodi za nabavu proizvedene dugotrajne imovine</t>
  </si>
  <si>
    <t>Ostale naknade građanima i kućanstvima iz proračuna</t>
  </si>
  <si>
    <t xml:space="preserve"> Rashodi poslovanja</t>
  </si>
  <si>
    <t>Naknade građanima i kućanstvima na temelju osig. i druge naknade</t>
  </si>
  <si>
    <t>RAČUN FINANCIRANJA</t>
  </si>
  <si>
    <t>RAČUN PRIHODA I RASHODA</t>
  </si>
  <si>
    <t>Primljene otplate glavnice danih zajmova</t>
  </si>
  <si>
    <t>Pr.glav.zajmova danih nepr.org,građ.i kućanstvima</t>
  </si>
  <si>
    <t>Kapitalne pomoći</t>
  </si>
  <si>
    <t>Kapitalne donacije</t>
  </si>
  <si>
    <t>Nematerijalna proizvedena imovina</t>
  </si>
  <si>
    <t>Pomoći od izvanproračunskih korisnika</t>
  </si>
  <si>
    <t xml:space="preserve">   II. POSEBNI DIO</t>
  </si>
  <si>
    <t xml:space="preserve">                      I. OPĆI DIO</t>
  </si>
  <si>
    <t>Rashodi za nabavu neproizvedene dugotrajne imovine</t>
  </si>
  <si>
    <t xml:space="preserve">Materijalna imovina- prirodna bogatstva </t>
  </si>
  <si>
    <t>Izdaci za financijsku imovinu i otplatu zajmova</t>
  </si>
  <si>
    <t>Izdaci za dionice i udjele u glavnici</t>
  </si>
  <si>
    <t>Dionice i udjele u glavnici trgovačkih društava u javnom sektoru</t>
  </si>
  <si>
    <t>Tablica 2: Rashodi i izdaci Proračuna po programskoj klasifikaciji raspoređuju se kako slijedi:</t>
  </si>
  <si>
    <t>Porez na tvrtku odnosno naziv tvrtke</t>
  </si>
  <si>
    <t>Tekuće pomoći iz županijskog proračuna</t>
  </si>
  <si>
    <t>Tekuće pomoći iz općinskog proračuna</t>
  </si>
  <si>
    <t>Kapitalne pomoći iz državnog proračuna</t>
  </si>
  <si>
    <t>Kapitalne pomoći iz županijskog proračuna</t>
  </si>
  <si>
    <t>Naknada za ostale koncesije - eksploatacija</t>
  </si>
  <si>
    <t>Naknada za korištenje naftne luke, naftoovoda i ekspl.m</t>
  </si>
  <si>
    <t>Prihod od zakupa poslovnih objekta</t>
  </si>
  <si>
    <t>Ostali prihodi od nefinancijske imovine</t>
  </si>
  <si>
    <t>Šumski doprinos</t>
  </si>
  <si>
    <t>Ostali nespomenuti prihodi po posebnim propisima</t>
  </si>
  <si>
    <t>Ostali nespomenuti prihodi od asfaltne baze</t>
  </si>
  <si>
    <t>Ostali nespomenuti prihodi od grobljanske naknade</t>
  </si>
  <si>
    <t>Ugovori o djelu</t>
  </si>
  <si>
    <t>Usluge odvjetnika i pravnog savjetovanja</t>
  </si>
  <si>
    <t>Geodetsko-katastarske usluge</t>
  </si>
  <si>
    <t>Usluge vještačenja</t>
  </si>
  <si>
    <t>Ostale intelektualne usluge</t>
  </si>
  <si>
    <t>Reprezentacija</t>
  </si>
  <si>
    <t>Tuzemne članarine</t>
  </si>
  <si>
    <t>Rashodi protokola</t>
  </si>
  <si>
    <t>Tekuće donacije političkim strankama</t>
  </si>
  <si>
    <t>Pomoć osobama s invaliditetom</t>
  </si>
  <si>
    <t xml:space="preserve">Ostale naknade iz proračuna u naravi - dječji darovi </t>
  </si>
  <si>
    <t>Tekuće donacije udrugama</t>
  </si>
  <si>
    <t>Tekuće donacije sportskim društvima</t>
  </si>
  <si>
    <t>Veterinarske usluge</t>
  </si>
  <si>
    <t xml:space="preserve">Ostale usluge tekućeg održavanja nerazvrstanih cesta </t>
  </si>
  <si>
    <t>Ostale usluge tekućeg i investicijskog održavanja</t>
  </si>
  <si>
    <t>Ostali nespomenuti građevinski objekti</t>
  </si>
  <si>
    <t>Ostali slični prometni objekti</t>
  </si>
  <si>
    <t>Naknada za bolest, invalidnost i smrtni slučaj</t>
  </si>
  <si>
    <t xml:space="preserve">Ostali nenavedeni rashodi </t>
  </si>
  <si>
    <t>Naknade za prijevoz na službenom putu u zemlji</t>
  </si>
  <si>
    <t>Naknade za prijevoz na posao i s posla</t>
  </si>
  <si>
    <t>Seminari, savjetovanja i simpoziji</t>
  </si>
  <si>
    <t>Električna energija</t>
  </si>
  <si>
    <t>Plin</t>
  </si>
  <si>
    <t xml:space="preserve">Usluge telefona </t>
  </si>
  <si>
    <t>Poštarina</t>
  </si>
  <si>
    <t>Opskrba vodom</t>
  </si>
  <si>
    <t>Ostale računalne usluge</t>
  </si>
  <si>
    <t>Ostale nespomenute usluge</t>
  </si>
  <si>
    <t>Upravne i administrativne pristojbe</t>
  </si>
  <si>
    <t>Sudske pristojbe</t>
  </si>
  <si>
    <t>Javnobilježničke pristojbe</t>
  </si>
  <si>
    <t>Usluge platnog prometa</t>
  </si>
  <si>
    <t>Oprema</t>
  </si>
  <si>
    <t>Ostale usluge tekućeg održ. neraz cesta - zimska služba</t>
  </si>
  <si>
    <t>Komunalna naknada</t>
  </si>
  <si>
    <t>Tekuće donacije udrugama - HGSS</t>
  </si>
  <si>
    <t>Sufinanciranje boravka djece u vrtićima</t>
  </si>
  <si>
    <t>Ostali nespomenuti građevinski objekti - igralište</t>
  </si>
  <si>
    <t>PROGRAM 1001 RAD PREDSTAVNIČKOG I IZVRŠNOG TIJELA</t>
  </si>
  <si>
    <t>RAZDJEL 001 PREDSTAVNIČKO I IZVRŠNO TIJELO OPĆINE</t>
  </si>
  <si>
    <t>GLAVA 00201 - Jedinstveni upravni odjel</t>
  </si>
  <si>
    <t>PROGRAM 1003 UPRAVLJANJE IMOVINOM</t>
  </si>
  <si>
    <t>Motorni benzin i dizel gorivo</t>
  </si>
  <si>
    <t>Materijal i dijelovi za tekuće i invest. održavanje opreme</t>
  </si>
  <si>
    <t>Usluge tekućeg i investicijskog održavanja opreme</t>
  </si>
  <si>
    <t>Električna energija - javna rasvjeta</t>
  </si>
  <si>
    <t>Ekološke usluge - odvoz smeća s groblja</t>
  </si>
  <si>
    <t>Ekološke usluge - odvoz smeća</t>
  </si>
  <si>
    <t>Ekološke usluge - odvoz smeća sa zelenih otoka</t>
  </si>
  <si>
    <t>Ostale naknade iz proračuna u naravi</t>
  </si>
  <si>
    <t>Tekuće donacije humanitarnim organizacijama</t>
  </si>
  <si>
    <t>Naknade za rad članovima pred. i izvršnih tijela - neto</t>
  </si>
  <si>
    <t>Dimnjačarske usluge</t>
  </si>
  <si>
    <t>Usluge čišćenja, pranja i slično</t>
  </si>
  <si>
    <t>Ostale pristojbe i naknade</t>
  </si>
  <si>
    <t>Ostale nespomenute usluge - naknada ministarstvu</t>
  </si>
  <si>
    <t>Postrojenja i oprema</t>
  </si>
  <si>
    <t>Kapitalne pomoći trgovačkim društvima u javnom sektoru</t>
  </si>
  <si>
    <t>Ostale naknade za korištenje nefin. Imovine (HAKOM)</t>
  </si>
  <si>
    <t xml:space="preserve">Kapitalne pomoći od ostalih izvanproračunskih korisnika </t>
  </si>
  <si>
    <t>Plaće (bruto)</t>
  </si>
  <si>
    <t>Funkcijska klasifikacija: 0111 - Izvršna i zakonodavna tijela</t>
  </si>
  <si>
    <t>Funkcijska klasifikacija: 0112 - Financijski i fiskalni poslovi</t>
  </si>
  <si>
    <t>Funkcijska klasifikacija: 0660 Rashodi vezani uz stanovanje i kom. pogod. koji nisu drugdje svrstani</t>
  </si>
  <si>
    <t>Funkcijska klasifikacija: 0640 - Ulična rasvjeta</t>
  </si>
  <si>
    <t>Funkcijska klasifikacija: 0610 Razvoj stanovanja</t>
  </si>
  <si>
    <t>Funkcijska klasifikacija: 0520 Gospodarenje otpadnim vodama</t>
  </si>
  <si>
    <t>Funkcijska klasifikacija: 0620 Razvoj zajednice</t>
  </si>
  <si>
    <t>Funkcijska klasifikacija: 0510 Gospodarenje otpadom</t>
  </si>
  <si>
    <t>Funkcijska klasifikacija: 0320 Usluge protupožarne zaštite</t>
  </si>
  <si>
    <t>Funkcijska klasifikacija: 0220 Civilna obrana</t>
  </si>
  <si>
    <t>Funkcijska klasifikacija: 0810 Službe rekreacije i sporta</t>
  </si>
  <si>
    <t>Funkcijska klasifikacija: 0820 Službe kulture</t>
  </si>
  <si>
    <t>Funkcijska klasifikacija: 0840 Religijske i druge službe zajednice</t>
  </si>
  <si>
    <t>Funkcijska klasifikacija: 1020 Starost</t>
  </si>
  <si>
    <t>Funkcijska klasifikacija: 1060 Stanovanje</t>
  </si>
  <si>
    <t>Funkcijska klasifikacija: 1040 Obitelj i djeca</t>
  </si>
  <si>
    <t>Funkcijska klasifikacija: 1012 Invaliditet</t>
  </si>
  <si>
    <t>Ostale usluge tek.održ. javne odv. oborinskih voda</t>
  </si>
  <si>
    <t>Tekuće donacije udrugama - Stožer civilne zaštite Općine Peteranec</t>
  </si>
  <si>
    <t>PROGRAM 1004 IZGRADNJA KOMUNALNE INFRASTRUKTURE</t>
  </si>
  <si>
    <t>PROGRAM 1005 ODRŽAVANJE KOMUNALNE INFRASTRUKTURE</t>
  </si>
  <si>
    <t>Subvencije</t>
  </si>
  <si>
    <t>Subvencije trg. društvima, poljop. i obrtnicima izvan jav. sektora</t>
  </si>
  <si>
    <t>Funkcijska klasifikacija: 0911 Predškolsko obrazovanje</t>
  </si>
  <si>
    <t>PROGRAM 1007 GOSPODARENJE OTPADOM I ZAŠTITA OKOLIŠA</t>
  </si>
  <si>
    <t>PROGRAM 1006 RAZVOJ SUSTAVA VODOOPSKRBE I ODVODNJE</t>
  </si>
  <si>
    <t>PROGRAM 1009 JAVNE POTREBE U SPORTU</t>
  </si>
  <si>
    <t>PROGRAM 1012 SOCIJALNA SKRB</t>
  </si>
  <si>
    <t>PROGRAM 1013 UNAPREĐENJE KVALITETE ŽIVOTA STANOVNIKA</t>
  </si>
  <si>
    <t>PROGRAM 1014 PREDŠKOLSKI ODGOJ I OBRAZOVANJE</t>
  </si>
  <si>
    <t>PROGRAM 1015 RAZVOJ PODUZETNIŠTVA</t>
  </si>
  <si>
    <t>GLAVA 00101 PREDSTAVNIČKO I IZVRŠNO TIJELO OPĆINE</t>
  </si>
  <si>
    <t>Pomoć obiteljima i kućanstvima (stambeno zbrinjavanje i pomoć)</t>
  </si>
  <si>
    <t>Službena, radna i zaštitna odjeća i obuća</t>
  </si>
  <si>
    <t>Ostali nespomenuti prihodi ukop, kor. mrtv., gradnj. spom.</t>
  </si>
  <si>
    <t>Prihodi od prodaje neproizvedene dugotrane imovine</t>
  </si>
  <si>
    <t>Prihodi od prodaje materijalne imovine - prirodna bogatstva</t>
  </si>
  <si>
    <t>Sitni inventar</t>
  </si>
  <si>
    <t>Usluge tekućeg i investicijskog održavanja građevinskih objekata u vlasništvu</t>
  </si>
  <si>
    <t>Obvezni i preventivni zdravstveni pregledi zaposlenika</t>
  </si>
  <si>
    <t>Uredski namještaj</t>
  </si>
  <si>
    <t>PROGRAM 1016 POLJOPRIVREDA</t>
  </si>
  <si>
    <t>Funkcijska klasifikacija: 0421 Poljoprivreda</t>
  </si>
  <si>
    <t xml:space="preserve">Subvencije </t>
  </si>
  <si>
    <t>Subvencije trgovačkim društvima, zadrugama poljoprivrednicima i obrtnicima izvan javnog sektora</t>
  </si>
  <si>
    <t>Subvencije poljoprivrednicima</t>
  </si>
  <si>
    <t>Funkcijska klasifikacija: 0912 Osnovno obrazovanje</t>
  </si>
  <si>
    <t>Pomoći dane u inozemstvo i unutar općeg proračuna</t>
  </si>
  <si>
    <t>Pomoći unutar općeg proračuna</t>
  </si>
  <si>
    <t>Kapitalne pomoći unutar izvanproračunskim korisnicima županijskih, gradskih i općinskih proračuna</t>
  </si>
  <si>
    <t>Namirnice</t>
  </si>
  <si>
    <t>Ostale usluge</t>
  </si>
  <si>
    <t>Tekuće donacije u novcu</t>
  </si>
  <si>
    <t>Ostali materijal i dijelovi za tekuće i invest. Održavanje</t>
  </si>
  <si>
    <t>Dionice i udjeli u glavnici trgovačkih društva u javnom sektoru</t>
  </si>
  <si>
    <t>Zgrada vrtića</t>
  </si>
  <si>
    <t>Premija osiguranja ostale imovine</t>
  </si>
  <si>
    <t>Premija osiguranja zaposlenih</t>
  </si>
  <si>
    <t>Ostale usluge tek.održ. - malčiranje i orezivanje</t>
  </si>
  <si>
    <t>Zgrade kulturnih institucija</t>
  </si>
  <si>
    <t>Usluge tek. i invest. održavanja građ. Objekata</t>
  </si>
  <si>
    <t>Porez na robu i usluge</t>
  </si>
  <si>
    <t>Pomoći proračunu iz drugih proračuna</t>
  </si>
  <si>
    <t>Pomoći  temeljem prijenosa EU</t>
  </si>
  <si>
    <t>Prihodi od nefinancijske imovine</t>
  </si>
  <si>
    <t>Prihodi po posebnim propisima</t>
  </si>
  <si>
    <t>Komunalni doprinosi i naknade</t>
  </si>
  <si>
    <t>Upravne i administrative pristojbe</t>
  </si>
  <si>
    <t>Ostali nespomenuti rashodi poslovanja -kom. Doprinos</t>
  </si>
  <si>
    <t xml:space="preserve">Ostala nematerijalna proizvedena imovina                                                    </t>
  </si>
  <si>
    <t>Elektronski mediji (232331)</t>
  </si>
  <si>
    <t>Materijal i sredstva za čišćenje+ostali materijali za poslove redovnog poslovanja</t>
  </si>
  <si>
    <t>Naknade troškovima zaposlenima</t>
  </si>
  <si>
    <t>Naknada za prijevoz,za rad na terenu i odvojeni život</t>
  </si>
  <si>
    <t>Pomoći drugim proračunskim korisnicima drugih proračuna</t>
  </si>
  <si>
    <t>K100901 Kapitalna donacija sportskim klubovima i društvima</t>
  </si>
  <si>
    <t xml:space="preserve">Ostali nespomenuti građevinski objekti </t>
  </si>
  <si>
    <t xml:space="preserve">Grafičke i tiskarske usluge </t>
  </si>
  <si>
    <t>Kazne upravne mjere i ostali prihodi</t>
  </si>
  <si>
    <t>Primici od zaduživanja</t>
  </si>
  <si>
    <t>Primljeni zajmovi od drugih razina vlasti</t>
  </si>
  <si>
    <t>Primljeni krediti od tuzemnih kreditnih institucija izvan javnog sektora</t>
  </si>
  <si>
    <t>Kazne, penali i naknada štete</t>
  </si>
  <si>
    <t>Ostale naknade šteta pravnim i fizičkim osobama</t>
  </si>
  <si>
    <t>Nagrade i naknada prehrane</t>
  </si>
  <si>
    <t>Kazne,penali i naknada štete</t>
  </si>
  <si>
    <t>Ostale usluge promidžbe i informiranja</t>
  </si>
  <si>
    <t>Pomoć obiteljima i kućanstvima -  ogrjevno drvo</t>
  </si>
  <si>
    <t>Porez na potrošnju alkoholnih i bezalkoholnih pića</t>
  </si>
  <si>
    <t xml:space="preserve">Funkcijska klasifikacija: 1012 Invaliditet </t>
  </si>
  <si>
    <t xml:space="preserve">Ostali rashodi  </t>
  </si>
  <si>
    <t>Naknada za uređenje voda</t>
  </si>
  <si>
    <t>PROGRAM 1018 ZDRAVSTVO</t>
  </si>
  <si>
    <t>III. ZAVRŠNA ODREDBA</t>
  </si>
  <si>
    <t xml:space="preserve">Prihod od zakupa poljoprivrednog zemljišta  </t>
  </si>
  <si>
    <t xml:space="preserve">Spomenička renta                                                                                   </t>
  </si>
  <si>
    <t>Razred, skupina, podskupina i odjeljak</t>
  </si>
  <si>
    <t xml:space="preserve">                                                                                                           BROJČANA OZNAKA I NAZIV RAZDJELA I GLAVE</t>
  </si>
  <si>
    <t xml:space="preserve">Plaće  </t>
  </si>
  <si>
    <t xml:space="preserve">Regres za godišnji odmor  </t>
  </si>
  <si>
    <t xml:space="preserve">Doprinos za obvezno zdravstveno osiguranje  </t>
  </si>
  <si>
    <t xml:space="preserve">Dnevnice za službena putovanja   </t>
  </si>
  <si>
    <t xml:space="preserve">Naknada za korištenje privatnog automobila u službene svrhe   </t>
  </si>
  <si>
    <t xml:space="preserve">Uredski materijal    </t>
  </si>
  <si>
    <t xml:space="preserve">Literatura </t>
  </si>
  <si>
    <t xml:space="preserve">Usluge tekućeg i investicijskog održavanja postrojenja i opreme  </t>
  </si>
  <si>
    <t xml:space="preserve">Usluge banaka </t>
  </si>
  <si>
    <t xml:space="preserve">PROGRAM 1002 Redovna djelatnost        </t>
  </si>
  <si>
    <t xml:space="preserve">                                                                                                                       OPĆINSKO VIJEĆE OPĆINE PETERANEC</t>
  </si>
  <si>
    <t>Prihod od prodaje proizv. i roba te pruž. usluga i prih. od donacija</t>
  </si>
  <si>
    <t>PROGRAM 1008 JAVNE POTREBE U PROTUPOŽ. I CIVILNOJ ZAŠTITI</t>
  </si>
  <si>
    <t>PROGRAM 1010 JAVNE POTREBE U KULT. I RAZVOJ CIV. DRUŠTVA</t>
  </si>
  <si>
    <t>Funkc. klas.: 0860 Rash. za rekr., kult. i rel. koji nisu drugdje svrstani</t>
  </si>
  <si>
    <t>PROGRAM 1011 JAVNE POTREBE SUFINANC. VJERSKIH ZAJEDNICA</t>
  </si>
  <si>
    <t>Funkc. klas.: 1090 Aktivnosti soc. zaštite koje nisu drugdje svrstane</t>
  </si>
  <si>
    <t>Naknade građ. i kućanst. na temelju osiguranja i druge naknade</t>
  </si>
  <si>
    <t>Naknade građ. i kuć. na temelju osiguranja i druge naknade</t>
  </si>
  <si>
    <t>Funkc. klas.: 0760 Poslovi i usl. zdravstva koji nisu drugdje svrstani</t>
  </si>
  <si>
    <t>Naknade građanima i kućan. na temelju osig. i druge naknade</t>
  </si>
  <si>
    <t>Funkc. klas.: 0860 Rash. za rekr., kult. i rel. koji nisu dr. svrstani</t>
  </si>
  <si>
    <t>Funkc. klas.: 1090 Aktivnosti soc. zaštite koje nisu dr. svrstane</t>
  </si>
  <si>
    <t xml:space="preserve">                                                                                                                                                                                                           </t>
  </si>
  <si>
    <t xml:space="preserve">Naknade za rad članovima pred. i izvršnih tijela - por. + dopr.            </t>
  </si>
  <si>
    <t>Izdaci za otplatu glavnice primljenih kredita i zajmova</t>
  </si>
  <si>
    <t>Otplata glavnice primljenih zajmova od drugih razina vlasti</t>
  </si>
  <si>
    <t xml:space="preserve">Ostali materijal i dijelovi za tek. i invest.održ. - hortikultura      </t>
  </si>
  <si>
    <t>Opće javne usluge</t>
  </si>
  <si>
    <t>Izvršna i zakonodavna tijela</t>
  </si>
  <si>
    <t>01</t>
  </si>
  <si>
    <t>011</t>
  </si>
  <si>
    <t>02</t>
  </si>
  <si>
    <t>Obrana</t>
  </si>
  <si>
    <t>022</t>
  </si>
  <si>
    <t>Civilna obrana</t>
  </si>
  <si>
    <t>03</t>
  </si>
  <si>
    <t>Javni red i sigurnost</t>
  </si>
  <si>
    <t>Usluge protupožarne zaštite</t>
  </si>
  <si>
    <t>032</t>
  </si>
  <si>
    <t>04</t>
  </si>
  <si>
    <t>042</t>
  </si>
  <si>
    <t>Ekonomski poslovi</t>
  </si>
  <si>
    <t>05</t>
  </si>
  <si>
    <t>Zaštita okoliša</t>
  </si>
  <si>
    <t>051</t>
  </si>
  <si>
    <t>Gospodarenje otpadom</t>
  </si>
  <si>
    <t>052</t>
  </si>
  <si>
    <t>Gospodarenje otpadnim vodama</t>
  </si>
  <si>
    <t>06</t>
  </si>
  <si>
    <t>Usluge unapređenja stanovanja i zajednice</t>
  </si>
  <si>
    <t>061</t>
  </si>
  <si>
    <t>Razvoj stanovanja</t>
  </si>
  <si>
    <t>062</t>
  </si>
  <si>
    <t>Razvoj zajednice</t>
  </si>
  <si>
    <t>063</t>
  </si>
  <si>
    <t>Ulična rasvjeta</t>
  </si>
  <si>
    <t>064</t>
  </si>
  <si>
    <t>Rashodi vezani za stanovanje i komunalne pogodnosti koji nisu drugdje svrstani</t>
  </si>
  <si>
    <t>066</t>
  </si>
  <si>
    <t>07</t>
  </si>
  <si>
    <t>Zdravstvo</t>
  </si>
  <si>
    <t>Poslovi usluge zdravstve koji nisu drugdje svrstani</t>
  </si>
  <si>
    <t>076</t>
  </si>
  <si>
    <t>08</t>
  </si>
  <si>
    <t>Reakcija, kultura i religija</t>
  </si>
  <si>
    <t>081</t>
  </si>
  <si>
    <t>Službe rekreacije i sporta</t>
  </si>
  <si>
    <t>Službe kulture</t>
  </si>
  <si>
    <t>082</t>
  </si>
  <si>
    <t>084</t>
  </si>
  <si>
    <t>Religijske i druge službe zajednice</t>
  </si>
  <si>
    <t>086</t>
  </si>
  <si>
    <t>Rashodi za rekreaciju, kulturu i religiju koji nisu drugdje svrstani</t>
  </si>
  <si>
    <t>09</t>
  </si>
  <si>
    <t>091</t>
  </si>
  <si>
    <t>Predškolsko i osnovno obrazovanje</t>
  </si>
  <si>
    <t>093</t>
  </si>
  <si>
    <t>Srednjoškolsko obrazovanje</t>
  </si>
  <si>
    <t>094</t>
  </si>
  <si>
    <t>Visoka naobrazba</t>
  </si>
  <si>
    <t>10</t>
  </si>
  <si>
    <t>Socijalna zaštita</t>
  </si>
  <si>
    <t>Bolest i invaliditet</t>
  </si>
  <si>
    <t>101</t>
  </si>
  <si>
    <t>102</t>
  </si>
  <si>
    <t>Starost</t>
  </si>
  <si>
    <t>104</t>
  </si>
  <si>
    <t>Obitelj i djeca</t>
  </si>
  <si>
    <t>106</t>
  </si>
  <si>
    <t>Stanovanje</t>
  </si>
  <si>
    <t>109</t>
  </si>
  <si>
    <t>Aktivnosti socijalne zaštite koje nisu drugdja svrstane</t>
  </si>
  <si>
    <t>Subvencije obrtnicima         1€-opremanje - 1,5€ otvaranje</t>
  </si>
  <si>
    <t xml:space="preserve">Ostali nespomenuti građevinski objekti - ograda groblje Peteranec      </t>
  </si>
  <si>
    <t>Ostali slični prometni objekti   APPR 100%</t>
  </si>
  <si>
    <t>Ostali nespomenuti građevinski objekti  30% županija</t>
  </si>
  <si>
    <t>Zgrade kulturnih institucija (Eu i Min.reg.)</t>
  </si>
  <si>
    <t xml:space="preserve">UKUPNO PRIHODI                                                                                      </t>
  </si>
  <si>
    <t xml:space="preserve">UKUPNO RASHODI                                                                                     </t>
  </si>
  <si>
    <t xml:space="preserve">Ostali nespomenuti građevinski objekti    </t>
  </si>
  <si>
    <t>Deratizacija, dezinsekcija i dezinfekcija</t>
  </si>
  <si>
    <t>Deratizacija,  dezinsekcija i dezinfikacija</t>
  </si>
  <si>
    <t>Izvor financira.</t>
  </si>
  <si>
    <t>Naziv izvora financiranja</t>
  </si>
  <si>
    <t>Opći prihodi i primici</t>
  </si>
  <si>
    <t>Prihodi za posebne namjene</t>
  </si>
  <si>
    <t>Pomoći</t>
  </si>
  <si>
    <t>Donacije</t>
  </si>
  <si>
    <t>UKUPNO PRIHODI I PRIMICI</t>
  </si>
  <si>
    <t xml:space="preserve">OSTALI RASHODI I IZDACI </t>
  </si>
  <si>
    <t>Prihodi od prodaje ili zamjene nefin. Imovine</t>
  </si>
  <si>
    <t>Namjenski primici</t>
  </si>
  <si>
    <t>PRORAČUN OPĆINE PETERANEC</t>
  </si>
  <si>
    <t>A) SAŽETAK RAČUNA PRIHODA I RASHODA</t>
  </si>
  <si>
    <t>RASHODI UKUPNO</t>
  </si>
  <si>
    <t>RAZLIKA - VIŠAK/MANJAK</t>
  </si>
  <si>
    <t>B) SAŽETAK RAČUNA FINANCIRANJA</t>
  </si>
  <si>
    <t xml:space="preserve">NETO FINANCIRANJE                                                   </t>
  </si>
  <si>
    <t>C) PRENESENI VIŠAK/MANJAK</t>
  </si>
  <si>
    <t>PRIJENOS VIŠKA/MANJKA IZ PRETHODNE GODINE</t>
  </si>
  <si>
    <t>PRIJENOS VIŠKA/MANJKA U SLJEDEĆE RAZDOBLJE</t>
  </si>
  <si>
    <t xml:space="preserve">VIŠAK/MANJAK + NETO FINANCIRANJE + PRIJENOS VIŠKA/MANJKA IZ PRETHODNE GODINE - PRIJENOS VIŠKA/MANJKA U SLJEDEĆE RAZDOBLJE                                                        </t>
  </si>
  <si>
    <t>D) VIŠEGODIŠNJI PLAN URAVNOTEŽENJA</t>
  </si>
  <si>
    <t>PRIJENOS VIŠKA/MANJKA IZ PRETHODNE (IH) GODINA</t>
  </si>
  <si>
    <t>VIŠAK/MANJAK IZ PRETHODNE (IH) GODINA KOJI ĆE SE RASPOREDITI/POKRITI</t>
  </si>
  <si>
    <t>VIŠAK/MANJAK TEKUĆE GODINE</t>
  </si>
  <si>
    <t xml:space="preserve">PRIHODI POSLOVANJA                                                                               </t>
  </si>
  <si>
    <t>PRIHODI OD PRODAJE NEFINANCIJSKE IMOVINE</t>
  </si>
  <si>
    <t>RASHODI POSLOVANJA</t>
  </si>
  <si>
    <t>RASHODI ZA NABAVU NEFINANCIJSKE IMOVINE</t>
  </si>
  <si>
    <t>PRIMICI OD FINANCIJSKE IMOVINE I ZADUŽIVANJA</t>
  </si>
  <si>
    <t>IZDACI ZA FINANCIJSKU IMOVINU I OTPLATE ZAJMOVA</t>
  </si>
  <si>
    <t>PRIHODI POSLOVANJA</t>
  </si>
  <si>
    <t>Naziv prihoda</t>
  </si>
  <si>
    <t>Razred, skupina</t>
  </si>
  <si>
    <t>Prihodi od upravnih i administrativnih pristojbi i po pos.propisima</t>
  </si>
  <si>
    <t>Naziv rashoda</t>
  </si>
  <si>
    <t>Brojčana oznaka</t>
  </si>
  <si>
    <t xml:space="preserve">Naziv </t>
  </si>
  <si>
    <t xml:space="preserve">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</si>
  <si>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</t>
  </si>
  <si>
    <t>korisnicima i programima u Posebnom djelu Proračuna kako slijedi:</t>
  </si>
  <si>
    <t>Šifra</t>
  </si>
  <si>
    <t>Naziv</t>
  </si>
  <si>
    <t>Aktivnost A100101 Redovna djelatnost</t>
  </si>
  <si>
    <t>Aktivnost A100102 Rad političkih stranaka</t>
  </si>
  <si>
    <t>Aktivnost A100106 Manifestacije u organizaciji Općine Peteranec</t>
  </si>
  <si>
    <t>Aktivnost A100105 Pokroviteljstvo</t>
  </si>
  <si>
    <t>Aktivnost A100107 Kupnja udjela u glavnici trgovačkih društva</t>
  </si>
  <si>
    <t xml:space="preserve">Aktivnost A100109 Izbori </t>
  </si>
  <si>
    <t>Aktivnost A100201 Redovna djelatnost</t>
  </si>
  <si>
    <t>Aktivnost A100202 Program javnih radova</t>
  </si>
  <si>
    <t>Aktivnost A100501 Održavanje javne rasvjete</t>
  </si>
  <si>
    <t xml:space="preserve">Aktivnost A100502 Održavanje nerazvrstanih cesta </t>
  </si>
  <si>
    <t>Aktivnost A100503 Održavanje nerazvrstanih cesta - zimska služba</t>
  </si>
  <si>
    <t xml:space="preserve">Aktivnost A100504 Održ. građ. javne odvod. obor. voda, malč. i orezivanje </t>
  </si>
  <si>
    <t>Aktivnost A100505 Održavanje javnih zelenih površina i groblja</t>
  </si>
  <si>
    <t>Aktivnost A100507 Održavanje zelenih otoka</t>
  </si>
  <si>
    <t>Aktivnost A100508 Čišćenje deponija</t>
  </si>
  <si>
    <t>Aktivnost A100802 Civilna zaštita</t>
  </si>
  <si>
    <t>Aktivnost A100803 HGSS Stanica Koprivnica</t>
  </si>
  <si>
    <t>Aktivnost A100901 Redovna djelatnost sportskih klubova i društava</t>
  </si>
  <si>
    <t>Aktivnost A101001 Redovna djelatnost udruga i društava u kulturi</t>
  </si>
  <si>
    <t>Aktivnost A101002 Redovna djel. udruga i ostalih org. civilnog društva</t>
  </si>
  <si>
    <t>Aktivnost A101101 Kapitalne donacije vjerskim zajednicama</t>
  </si>
  <si>
    <t>Aktivnost A101201 Tekuće donacije Crvenom križu</t>
  </si>
  <si>
    <t>Aktivnost A101206 Ostale naknade građanima i kućanstvima u novcu</t>
  </si>
  <si>
    <t>Aktivnost A101207 Ostale naknade građanima i kućanstvima u naravi</t>
  </si>
  <si>
    <t>Aktivnost A101301 Pomoć za novorođenčad</t>
  </si>
  <si>
    <t>Aktivnost A101302 Božićno darivanje djece</t>
  </si>
  <si>
    <t>Aktivnost A101304 Sufinanciranje kupnje zbirki zadataka i radnih bilježnica</t>
  </si>
  <si>
    <t>Aktivnost A101305 Nabava bilježnica i školskog pribora</t>
  </si>
  <si>
    <t>Aktivnost A101306 Isplata božićnice srednjoškolcima</t>
  </si>
  <si>
    <t>Aktivnost A101307 Studentske stipendije</t>
  </si>
  <si>
    <t xml:space="preserve">Aktivnost A101308 Sufinanciranje rada Bibliobusa i gradske knjižnice </t>
  </si>
  <si>
    <t>Aktivnost A101310 Sufinanciranje rušenja stambenih objekata</t>
  </si>
  <si>
    <t>Aktivnost A101311 Uskrsnica i božićnica za umirovljenike</t>
  </si>
  <si>
    <t>Aktivnost A101401 Sufinanciranje smještaja djece u dječje vrtiće</t>
  </si>
  <si>
    <t>Aktivnost A101402 Redovna djelatnost PŠ Peteranec i Sigetec</t>
  </si>
  <si>
    <t>Aktivnost A101501 Poticaji za otvaranje obrta i malog poduzetništva</t>
  </si>
  <si>
    <t xml:space="preserve">Aktivnost A101601 Subvencije u stočarstvu </t>
  </si>
  <si>
    <t>Aktivnost A100510 Deratizacija, dezinsekcija i dezinfekcija</t>
  </si>
  <si>
    <t>Aktivnost A100511 Veterinarske usluge</t>
  </si>
  <si>
    <t>Kapitalni projekt K100306 Zamjena stolarije u društvenom domu u  Komatnici i Sigecu</t>
  </si>
  <si>
    <t>Kapitalni projekt K100302 Projektna dokumentacija</t>
  </si>
  <si>
    <t>Kapitalni projekt K100303 Kulturni centar/društveni dom Peteranec</t>
  </si>
  <si>
    <t>Kapitalni projekt K100307 Sport. rekreativni kompl. Panonija II.faza</t>
  </si>
  <si>
    <t>Kapitalni projekt K100312 Uređenje parka u Sigecu II.faza</t>
  </si>
  <si>
    <t>Kapitalni projekt K100414  Izgradnja ograde na groblju u Peterancu</t>
  </si>
  <si>
    <t>Kapitalni projekt K100415 Izgradnja ceste od Peteranca do Herešina</t>
  </si>
  <si>
    <t>Kapitalni projekt K100413 Povećanje sigurnosti cestovnog prometa</t>
  </si>
  <si>
    <t>Kapitalni projekt K100601 Projekt aglomeracije - kanalizacija Sigetec</t>
  </si>
  <si>
    <t>Kapitalni projekt K100701 Sanacija odlagališta Klepa</t>
  </si>
  <si>
    <t>Kapitalni projekt K100702 Izrada projekt. dokum. za sanaciju odlagališta Klepa</t>
  </si>
  <si>
    <t xml:space="preserve">                                                                                                                                            </t>
  </si>
  <si>
    <t>Članak 1.</t>
  </si>
  <si>
    <t>Članak 2.</t>
  </si>
  <si>
    <t>Članak 4.</t>
  </si>
  <si>
    <t>Članak 5.</t>
  </si>
  <si>
    <t>Članak 6.</t>
  </si>
  <si>
    <t>Članak 7.</t>
  </si>
  <si>
    <t>Kapitalni projekt K100417 Pješačka staza Peteranec - Ulica Braće Radić - II. Faza</t>
  </si>
  <si>
    <t>Aktivnost A101211 Zaželi - prevencija institucionalizacije</t>
  </si>
  <si>
    <t>Aktivnost A101002 Redovna djelat.udr. i ostalih org. civilnog društva</t>
  </si>
  <si>
    <t>Ostali rashodi (SUMMIT EU)</t>
  </si>
  <si>
    <t>Rashodi poslovanja-SUMMIT EU</t>
  </si>
  <si>
    <t>SUMMIT EU</t>
  </si>
  <si>
    <t>Aktivnost A101202 Financiranje troš.gerontodomaćice-Klub Mariška</t>
  </si>
  <si>
    <t xml:space="preserve">Ostala nematerijalna proizvedena imovina-projektna dokumentacija                                            </t>
  </si>
  <si>
    <t>Aktivnost A101204 Pomoć za troš. stan.-ogrjev. drvo korisnici ZMN-a</t>
  </si>
  <si>
    <t>Kapitalni projekt K100401 Asfaltiranje/sanacija nerazvrstanih cesta</t>
  </si>
  <si>
    <t>Aktivnost A100801 Redovna djelatnost VZO-a</t>
  </si>
  <si>
    <t xml:space="preserve">Aktivnost A101309 Stambeno zbrinjavanje mladih </t>
  </si>
  <si>
    <t>Kapitalni projekt K100305 Oprem.obj. jav. namj. i okoliša u Komatnici</t>
  </si>
  <si>
    <t>Kapitalni projekt K100418 Uređenje/izgradnja trga u Peterancu</t>
  </si>
  <si>
    <t>Kapitalni projekt K100602 Projekt aglomeracije-kanalizacija Komatnica</t>
  </si>
  <si>
    <t>Kapitalni projekt K101403 Dogradnja, izgradnja vrtića/jaslica u Peterancu - I.faza</t>
  </si>
  <si>
    <t>BROJČANA OZNAKA I NAZIV</t>
  </si>
  <si>
    <t>UKUPNI PRIMICI</t>
  </si>
  <si>
    <t>1 Opći prihodi i primici</t>
  </si>
  <si>
    <t>8 Namjenski primici od zaduživanja</t>
  </si>
  <si>
    <t>UKUPNO IZDACI</t>
  </si>
  <si>
    <t xml:space="preserve">                     Na temelju članka 42. Zakona o proračunu ("Narodne novine" broj 144/21) i članka 31. Statuta Općine Peteranec ("Službeni  glasnik</t>
  </si>
  <si>
    <t xml:space="preserve">    PREDSJEDNICA:</t>
  </si>
  <si>
    <t xml:space="preserve">PROJEKCIJA PRORAČUNA ZA 2027. </t>
  </si>
  <si>
    <t>Pomoći proračunskim korisnicima drugih proračuna</t>
  </si>
  <si>
    <t>Prihodi od prodaje građevinskih objekata</t>
  </si>
  <si>
    <t>Prihodi od prodaje proizvedene dugotrajne imovine</t>
  </si>
  <si>
    <t xml:space="preserve">komunalni doprinosi </t>
  </si>
  <si>
    <t>Povremeni PPN</t>
  </si>
  <si>
    <t>Porez i prirez na dohodak od nesamostalog rada</t>
  </si>
  <si>
    <t>Porez i prirez na dohodak od samostalonog rada</t>
  </si>
  <si>
    <t>Porez i prirez na dohodak od imovine i imovinskih prava</t>
  </si>
  <si>
    <t>Porez i prirez na dohodak od kapitala</t>
  </si>
  <si>
    <t>Porez i prirez na dohodak po godišnjoj prijavi</t>
  </si>
  <si>
    <t>Kapitalni projekt K100416 Bicikl.-pješ. staza Sigetec - Ulica I.B. i B.R.</t>
  </si>
  <si>
    <t>Ostali slični prometni objekti    ITU</t>
  </si>
  <si>
    <t xml:space="preserve">Računala i računalna oprema    </t>
  </si>
  <si>
    <t>Ostala uredska oprema</t>
  </si>
  <si>
    <t>Aktivnost A100110 Izmjene i dopune prostornog plana uređenja Općine Peteranec</t>
  </si>
  <si>
    <t>Nematerijalna prizvedena imovina</t>
  </si>
  <si>
    <t>Dokumenti prostornog uređenja</t>
  </si>
  <si>
    <t>Naknada za prijevoz na službenom puu</t>
  </si>
  <si>
    <t xml:space="preserve">Stipendije i školarine       od 2024.100€                                                                  </t>
  </si>
  <si>
    <t>Tekuće pomoći od HZMO-a, HZZ-a</t>
  </si>
  <si>
    <t>Tekuće pomoći iz državnog proračuna      fiskalno izravnanje i FDVO</t>
  </si>
  <si>
    <t>120000 FDVO</t>
  </si>
  <si>
    <t>520000 FI</t>
  </si>
  <si>
    <t>javni radovi</t>
  </si>
  <si>
    <t>Vodni doprinos</t>
  </si>
  <si>
    <t>Pomoći unutar općeg proračuna (školska natjecanja)</t>
  </si>
  <si>
    <t>Zgrada vrtića-Min.znan. Obraz. I mlad.</t>
  </si>
  <si>
    <t xml:space="preserve">Kapitalne donacije sportskim društvima </t>
  </si>
  <si>
    <t>Prijevozna sredstva</t>
  </si>
  <si>
    <t>Osobni automobili</t>
  </si>
  <si>
    <t>Ostale komunalne usluge - košnja i održavanje</t>
  </si>
  <si>
    <t xml:space="preserve">Ostali nespomenuti rashodi poslovanja </t>
  </si>
  <si>
    <t xml:space="preserve">dezinsekcija </t>
  </si>
  <si>
    <t>5000 ogrijevna drva</t>
  </si>
  <si>
    <t>Kapitalni projekt K100316 Sport. rekr. kompl. Panonija (tenisko igralište)</t>
  </si>
  <si>
    <t>Ostali nespomenuti građevinski objekti - malonogometni teren</t>
  </si>
  <si>
    <t>Ostali nespomenuti građevinski objekti - tenisko igralište</t>
  </si>
  <si>
    <t>Ostali nespomenuti građevinski objekti - tenisko igralište MTiS</t>
  </si>
  <si>
    <t xml:space="preserve">Ostala nematerijalna proizvedena imovina        kkž                                            </t>
  </si>
  <si>
    <t>Kapitalni projekt K100315 Sport. rekr. kompl. Panonija (malonogometno igralište PT)</t>
  </si>
  <si>
    <t>Kapitalni projekt K100318 Obnova zgrade kapetanije I. faza</t>
  </si>
  <si>
    <t xml:space="preserve">Zgrade kulturnih institucija </t>
  </si>
  <si>
    <t>Kapitalni projekt K100420 Pješačka staza Peteranec - Ulica Braće Radić - III. Faza</t>
  </si>
  <si>
    <t>Kapitalni projekt K100317 Sport. rekr. kompl. Panonija (malonogometno igralište UT)</t>
  </si>
  <si>
    <t>K100801 Kapitalna donacija VZO-e</t>
  </si>
  <si>
    <t xml:space="preserve">Kapitalne donacije </t>
  </si>
  <si>
    <t xml:space="preserve">     Ivana Dombaj Čižmak</t>
  </si>
  <si>
    <t xml:space="preserve">Ostali slični prometni objekti  </t>
  </si>
  <si>
    <t>Ostali nespomenuti prihodi od ostalih naknada (prenamjena polj. Zemlj.)</t>
  </si>
  <si>
    <t>Ostali slični prometni objekti (alomeracija provedba)</t>
  </si>
  <si>
    <t>Ostali slični prometni objekti  MPUIG (ravnomj. Razvoj)+MRRIFEU (provedba)</t>
  </si>
  <si>
    <t>Ostali slični prometni objekti  30% KKŽ+aglom. Provedba 47.500+igralište betaprom prov. 32500</t>
  </si>
  <si>
    <t xml:space="preserve">Ostali nespomenuti građevinski objekti - ograda groblje Peteranec </t>
  </si>
  <si>
    <t>Aktivnost A101312 Sufinanciranje cijene priključka stambenih objekata na javnu vodoopskrbnu mrežu u naselju Komatnica</t>
  </si>
  <si>
    <t>ZA 2026. GODINU I PROJEKCIJE ZA 2027. I 2028. GODINU</t>
  </si>
  <si>
    <t xml:space="preserve">                      Opći dio Proračuna Općine Peteranec za 2026. godinu (u daljnjem tekstu: Proračun) i projekcija za 2027. i 2028. godinu sastoji se od:       </t>
  </si>
  <si>
    <t xml:space="preserve">IZVRŠENJE ZA 2024. </t>
  </si>
  <si>
    <t>PLAN ZA 2025.</t>
  </si>
  <si>
    <t>PRORAČUN ZA 2026.</t>
  </si>
  <si>
    <t xml:space="preserve">PROJEKCIJA PRORAČUNA ZA 2028. </t>
  </si>
  <si>
    <t>Prihodi i primici  i rashodi i izdaci prema izvorima financiranja utvrđuju se u Proračunu za 2026. i projekcijama za 2027. i 2028. godinu kako slijedi:</t>
  </si>
  <si>
    <t>Rashodi i izdaci prema funkcijskoj klasifikaciji utvrđuju se u Proračunu za 2026. i projekcijama za 2027. i 2028. godinu kako slijedi:</t>
  </si>
  <si>
    <t>Primici i izdaci po ekonomskoj klasifikaciji utvrđuju se u Računu financiranja i Proračunu za 2026. i projekcijama za 2027. i 2028. godinu kako slijedi:</t>
  </si>
  <si>
    <t>Primici i izdaci prema izvorima financiranja utvrđuju se u Proračunu za 2026. i projekcijama za 2027. i 2028. godinu kako slijedi:</t>
  </si>
  <si>
    <t xml:space="preserve">Rashodi poslovanja i rashodi za nabavu nefinancijske imovine iskazani u Proračunu za 2026. i projekcijama za 2027. i 2028. godinu, raspoređuju se po </t>
  </si>
  <si>
    <t>Ovaj proračun objavit će se u "Službenom glasniku Koprivničko -križevačke županije", a stupa na snagu 1. siječnja 2026. godine.</t>
  </si>
  <si>
    <t>Usluge tek. i inv. održavanja opreme uređenje parkića K.T. i stazica NTL</t>
  </si>
  <si>
    <t>Kapitalni projekt K100419 Park Peteranec (iza starih svlačionica)</t>
  </si>
  <si>
    <t>Kapitalni projekt K100424 Modernizacija nerazvrstane ceste u naselju Sigetec - Dravska ulica</t>
  </si>
  <si>
    <t>Kapitalni projekt K100426 Uređenje stazica u parku u Ul. K. Tomislava i pored trgovine NTL</t>
  </si>
  <si>
    <t>Kapitalni projekt K100423 Bicikl.-pješać. Staza odvojak ul. Braće Radić Peteranec</t>
  </si>
  <si>
    <t>Kapitalni projekt K100425 Bicikl.-pješać. staza Peteranec-Sigetec</t>
  </si>
  <si>
    <t>Kapitalni projekt K100314 Uređenje igrališta dječjih vrtića i park K. Tomislava</t>
  </si>
  <si>
    <t>Darovi</t>
  </si>
  <si>
    <t>Aktivnost A101210 Projekt "Stižem po tebe, nisi sam 5"</t>
  </si>
  <si>
    <t xml:space="preserve">Ostali nespomenuti građevinski objekti   </t>
  </si>
  <si>
    <t>Kamate za primljene kredite i zajmove</t>
  </si>
  <si>
    <t>Izdaci za otplatu glavnica primljenih kredita i zajmova</t>
  </si>
  <si>
    <t>Otplata glavnice primljenih kredita i zajmova izvan javnog sektora</t>
  </si>
  <si>
    <t>Otplata glavnice primljenih kredita i zajmova u javnom sektoru</t>
  </si>
  <si>
    <t>Ostali nespomenuti građevinski objekti - malonogometni teren LAG 47600</t>
  </si>
  <si>
    <t xml:space="preserve">Financijski rashodi                                                             </t>
  </si>
  <si>
    <t>Ostali financijski rashodi                                                       34333</t>
  </si>
  <si>
    <t>Ostali nespo. Rashodi poslovanja                                            32999</t>
  </si>
  <si>
    <t>IZVOR 11 OPĆI PRIHODI I PRIMICI</t>
  </si>
  <si>
    <t>IZVOR 52 POMOĆI</t>
  </si>
  <si>
    <t>IZVOR FINANCIRANJA 52 POMOĆI</t>
  </si>
  <si>
    <t xml:space="preserve">Ostali nespomenuti građevinski objekti - malonogometni teren </t>
  </si>
  <si>
    <t>IZVOR 43 PRIHODI ZA POSEBNE NAMJENE</t>
  </si>
  <si>
    <t xml:space="preserve">Građevinski objekti </t>
  </si>
  <si>
    <t>IZVOR 71 PRIHODI OD PRODAJE ILI ZAMJENE NEFINANC. IMOVINE</t>
  </si>
  <si>
    <t>IZVOR 43 PRIHODI OD POSEBNIH NAMJENA</t>
  </si>
  <si>
    <t>FI</t>
  </si>
  <si>
    <t>IZVOR 50 POMOĆI IZ DRŽAVNOG PRORAČUNA</t>
  </si>
  <si>
    <t xml:space="preserve">IZVOR 52 OSTALE POMOĆI </t>
  </si>
  <si>
    <t>IZVOR 81 NAMJENSKI PRIMICI OD ZADUŽIVANJA</t>
  </si>
  <si>
    <t>IZVOR 52 OSTALE POMOĆI</t>
  </si>
  <si>
    <t>IZVOR 56 FONDOVI EU</t>
  </si>
  <si>
    <t>IZVOR 43 OSTALI PRIHODI ZA POSEBNE NAMJENE</t>
  </si>
  <si>
    <t>IZVOR 40 PRIHODI OD KUMUNALNE NAKNADE I KOM. DOPRINOSA</t>
  </si>
  <si>
    <t>IZVOR 84 NAMJENSKI PRIMICI OD POVRATA DANIH ZAJMOVA</t>
  </si>
  <si>
    <t>5011 FODV</t>
  </si>
  <si>
    <t>11 Opći prihodi i primici</t>
  </si>
  <si>
    <t>40 Prihodi od komunalne naknade i komunalnog doprinosa</t>
  </si>
  <si>
    <t>43 Ostali prihodi za posebne namjene</t>
  </si>
  <si>
    <t>50 Pomoći iz državnog proračuna</t>
  </si>
  <si>
    <t>52 Ostale pomoći</t>
  </si>
  <si>
    <t>56 Fondovi EU</t>
  </si>
  <si>
    <t>61 Donacije</t>
  </si>
  <si>
    <t>71 Prihodi od prodaje ili zamjene nefin. Imovine</t>
  </si>
  <si>
    <t>81 Namjenski primici od zaduživanja</t>
  </si>
  <si>
    <t>84 Namjenski primici od povrata danih zajmova</t>
  </si>
  <si>
    <t>IZVOR 42 PRIHODI OD SPOMENIČKE RENTE</t>
  </si>
  <si>
    <t>IZVOR 42 PRIHOD OD SPOMENIČKE RENTE</t>
  </si>
  <si>
    <t>IZVOR 40 PRIHODI OD KOMUNALNE NAKNADE I KOM. DOPRINOSA</t>
  </si>
  <si>
    <t>IZVOR  52 OSTALE POMOĆI</t>
  </si>
  <si>
    <t>IZVOR 61 DONACIJE</t>
  </si>
  <si>
    <t>Stalni javna površ. i porez na nekretnine</t>
  </si>
  <si>
    <t>42 Prihodi od spomeničke rente</t>
  </si>
  <si>
    <t>staza PET-Sig, dv Peteranec, trg</t>
  </si>
  <si>
    <t>IZVOR 50 POMOĆ IZ DRŽAVNOG PRORAČUNA</t>
  </si>
  <si>
    <t>LAG 48000nogometno PT, ŽUC 20000, FOND ZA ZAŠT OKOL 13500</t>
  </si>
  <si>
    <t>ravnomjerni razvoj, projektna dokum, za sport. Park</t>
  </si>
  <si>
    <t>FI 82000</t>
  </si>
  <si>
    <t>mrrfeu vlastito učešće 78000</t>
  </si>
  <si>
    <t>Aktivnost A101403 "Mali koraci veliki skokovi"</t>
  </si>
  <si>
    <t>Ostale naknade građanima i kućanstvima iz proračuna 30€+50€</t>
  </si>
  <si>
    <t xml:space="preserve">Ostale naknade iz proračuna u novcu          85*60€                                               </t>
  </si>
  <si>
    <t>Ostale naknade iz proračuna u novcu - SŠ 50€</t>
  </si>
  <si>
    <t>Ostale naknade iz proračuna u novcu     300€ U BONOVIMA-10 djece</t>
  </si>
  <si>
    <t>mrrfeu vlastito učešće</t>
  </si>
  <si>
    <t xml:space="preserve"> </t>
  </si>
  <si>
    <t>Aktivnost A100515 Nabava spremnika za razdvajanje otpada za domaćinstva</t>
  </si>
  <si>
    <t>Funkc. klas.: 0660 Rash. vezani uz stan. i kom. pog. - nesvrstani</t>
  </si>
  <si>
    <t>Postrojenje i oprema</t>
  </si>
  <si>
    <t xml:space="preserve">PROGRAM 1019 SUMMIT "UiP" </t>
  </si>
  <si>
    <t>kkž ravnomj. Razvoj</t>
  </si>
  <si>
    <t>kkž partner</t>
  </si>
  <si>
    <t>FI 28500, mrrfeu ravnomj. Razv. 40000, mrrfeu vlastito učeš 28500</t>
  </si>
  <si>
    <t xml:space="preserve">Aktivnost A100111 Povrat sredstava APPRRR-u </t>
  </si>
  <si>
    <t xml:space="preserve">40000 žuc </t>
  </si>
  <si>
    <t>Prihodi i rashodi po ekonomskoj klasifikaciji utvrđuju se u Računu prihoda i rashoda u Proračunu za 2026. i projekcijama za 2027. i  2028. godinu kako slijedi:</t>
  </si>
  <si>
    <t>Kapitalne donacije vjerskim zajednicama 15-Sigetec,25-Peteranec</t>
  </si>
  <si>
    <t>Obrazovanje</t>
  </si>
  <si>
    <t>Aktivnost A101205 Pomoć osobama s malignim bolestima i invaliditetom</t>
  </si>
  <si>
    <t>MPUIG mac. Manjine</t>
  </si>
  <si>
    <t>ERSTE</t>
  </si>
  <si>
    <t>Aktivnost A100112 Povrat kratkoročnog zajma POBA</t>
  </si>
  <si>
    <t>Aktivnost A100113 Povrat kratkoročnog zajma ERSTE</t>
  </si>
  <si>
    <t>KLASA: 400-01/25-01/01</t>
  </si>
  <si>
    <t>URBROJ: 2137-12-02-25-1</t>
  </si>
  <si>
    <t xml:space="preserve">Peteranec, 16. prosinca 2025. </t>
  </si>
  <si>
    <r>
      <t xml:space="preserve">                     Koprivničko-križevačke županije" broj </t>
    </r>
    <r>
      <rPr>
        <sz val="11"/>
        <rFont val="Calibri"/>
        <family val="2"/>
        <charset val="238"/>
        <scheme val="minor"/>
      </rPr>
      <t>6/13., 4/18., 4/20., 4/21. i 26/23. - pročišćeni tekst)</t>
    </r>
    <r>
      <rPr>
        <sz val="11"/>
        <color theme="1"/>
        <rFont val="Calibri"/>
        <family val="2"/>
        <scheme val="minor"/>
      </rPr>
      <t xml:space="preserve">, Općinsko vijeće Općine Peteranec na 6. sjednici održanoj 16. </t>
    </r>
  </si>
  <si>
    <t>prosinca 2025. godine donosi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</si>
</sst>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44" fillId="0" borderId="0" applyFont="0" applyFill="0" applyBorder="0" applyAlignment="0" applyProtection="0"/>
    <xf numFmtId="0" fontId="43" fillId="0" borderId="0"/>
    <xf numFmtId="43" fontId="43" fillId="0" borderId="0" applyFont="0" applyFill="0" applyBorder="0" applyAlignment="0" applyProtection="0"/>
  </cellStyleXfs>
  <cellXfs count="424">
    <xf numFmtId="0" fontId="0" fillId="0" borderId="0" xfId="0"/>
    <xf numFmtId="4" fontId="0" fillId="11" borderId="1" xfId="0" applyNumberFormat="1" applyFill="1" applyBorder="1" applyAlignment="1">
      <alignment horizontal="right"/>
    </xf>
    <xf numFmtId="2" fontId="0" fillId="0" borderId="0" xfId="0" applyNumberFormat="1"/>
    <xf numFmtId="0" fontId="45" fillId="0" borderId="0" xfId="0" applyFont="1"/>
    <xf numFmtId="0" fontId="45" fillId="0" borderId="0" xfId="0" applyFont="1" applyAlignment="1">
      <alignment horizontal="right"/>
    </xf>
    <xf numFmtId="0" fontId="45" fillId="0" borderId="0" xfId="0" applyFont="1" applyAlignment="1">
      <alignment horizontal="center"/>
    </xf>
    <xf numFmtId="0" fontId="45" fillId="0" borderId="1" xfId="0" applyFont="1" applyBorder="1" applyAlignment="1">
      <alignment horizontal="center"/>
    </xf>
    <xf numFmtId="0" fontId="45" fillId="6" borderId="1" xfId="0" applyFont="1" applyFill="1" applyBorder="1"/>
    <xf numFmtId="0" fontId="45" fillId="7" borderId="1" xfId="0" applyFont="1" applyFill="1" applyBorder="1"/>
    <xf numFmtId="4" fontId="45" fillId="7" borderId="1" xfId="0" applyNumberFormat="1" applyFont="1" applyFill="1" applyBorder="1" applyAlignment="1">
      <alignment horizontal="right"/>
    </xf>
    <xf numFmtId="0" fontId="45" fillId="7" borderId="0" xfId="0" applyFont="1" applyFill="1"/>
    <xf numFmtId="0" fontId="45" fillId="0" borderId="1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0" fontId="46" fillId="11" borderId="1" xfId="0" applyFont="1" applyFill="1" applyBorder="1" applyAlignment="1">
      <alignment horizontal="center" vertical="center" wrapText="1"/>
    </xf>
    <xf numFmtId="0" fontId="45" fillId="0" borderId="2" xfId="0" applyFont="1" applyBorder="1" applyAlignment="1">
      <alignment horizontal="center"/>
    </xf>
    <xf numFmtId="0" fontId="45" fillId="11" borderId="1" xfId="0" applyFont="1" applyFill="1" applyBorder="1" applyAlignment="1">
      <alignment horizontal="center"/>
    </xf>
    <xf numFmtId="0" fontId="45" fillId="0" borderId="2" xfId="0" applyFont="1" applyBorder="1" applyAlignment="1">
      <alignment horizontal="left"/>
    </xf>
    <xf numFmtId="4" fontId="45" fillId="11" borderId="4" xfId="0" applyNumberFormat="1" applyFont="1" applyFill="1" applyBorder="1" applyAlignment="1">
      <alignment horizontal="right"/>
    </xf>
    <xf numFmtId="0" fontId="45" fillId="0" borderId="1" xfId="0" applyFont="1" applyBorder="1"/>
    <xf numFmtId="0" fontId="45" fillId="0" borderId="2" xfId="0" applyFont="1" applyBorder="1"/>
    <xf numFmtId="4" fontId="45" fillId="11" borderId="1" xfId="0" applyNumberFormat="1" applyFont="1" applyFill="1" applyBorder="1" applyAlignment="1">
      <alignment horizontal="right"/>
    </xf>
    <xf numFmtId="0" fontId="45" fillId="0" borderId="1" xfId="0" applyFont="1" applyBorder="1" applyAlignment="1">
      <alignment horizontal="center" wrapText="1"/>
    </xf>
    <xf numFmtId="4" fontId="46" fillId="11" borderId="1" xfId="0" applyNumberFormat="1" applyFont="1" applyFill="1" applyBorder="1" applyAlignment="1">
      <alignment horizontal="right"/>
    </xf>
    <xf numFmtId="0" fontId="46" fillId="0" borderId="1" xfId="0" applyFont="1" applyBorder="1"/>
    <xf numFmtId="0" fontId="46" fillId="0" borderId="2" xfId="0" applyFont="1" applyBorder="1"/>
    <xf numFmtId="4" fontId="46" fillId="11" borderId="4" xfId="0" applyNumberFormat="1" applyFont="1" applyFill="1" applyBorder="1" applyAlignment="1">
      <alignment horizontal="right"/>
    </xf>
    <xf numFmtId="0" fontId="46" fillId="0" borderId="0" xfId="0" applyFont="1"/>
    <xf numFmtId="4" fontId="45" fillId="0" borderId="0" xfId="0" applyNumberFormat="1" applyFont="1" applyAlignment="1">
      <alignment horizontal="right"/>
    </xf>
    <xf numFmtId="4" fontId="45" fillId="0" borderId="0" xfId="0" applyNumberFormat="1" applyFont="1"/>
    <xf numFmtId="4" fontId="46" fillId="0" borderId="2" xfId="0" applyNumberFormat="1" applyFont="1" applyBorder="1"/>
    <xf numFmtId="4" fontId="46" fillId="11" borderId="0" xfId="0" applyNumberFormat="1" applyFont="1" applyFill="1" applyAlignment="1">
      <alignment horizontal="right"/>
    </xf>
    <xf numFmtId="49" fontId="45" fillId="0" borderId="0" xfId="0" applyNumberFormat="1" applyFont="1"/>
    <xf numFmtId="0" fontId="45" fillId="0" borderId="1" xfId="0" applyFont="1" applyBorder="1" applyAlignment="1">
      <alignment horizontal="center" vertical="center"/>
    </xf>
    <xf numFmtId="0" fontId="45" fillId="0" borderId="3" xfId="0" applyFont="1" applyBorder="1"/>
    <xf numFmtId="0" fontId="45" fillId="9" borderId="1" xfId="0" applyFont="1" applyFill="1" applyBorder="1"/>
    <xf numFmtId="0" fontId="45" fillId="9" borderId="2" xfId="0" applyFont="1" applyFill="1" applyBorder="1"/>
    <xf numFmtId="4" fontId="45" fillId="9" borderId="1" xfId="0" applyNumberFormat="1" applyFont="1" applyFill="1" applyBorder="1" applyAlignment="1">
      <alignment horizontal="right"/>
    </xf>
    <xf numFmtId="0" fontId="45" fillId="9" borderId="0" xfId="0" applyFont="1" applyFill="1"/>
    <xf numFmtId="0" fontId="45" fillId="8" borderId="1" xfId="0" applyFont="1" applyFill="1" applyBorder="1"/>
    <xf numFmtId="0" fontId="45" fillId="8" borderId="2" xfId="0" applyFont="1" applyFill="1" applyBorder="1"/>
    <xf numFmtId="4" fontId="45" fillId="8" borderId="1" xfId="0" applyNumberFormat="1" applyFont="1" applyFill="1" applyBorder="1" applyAlignment="1">
      <alignment horizontal="right"/>
    </xf>
    <xf numFmtId="4" fontId="45" fillId="8" borderId="4" xfId="0" applyNumberFormat="1" applyFont="1" applyFill="1" applyBorder="1" applyAlignment="1">
      <alignment horizontal="right"/>
    </xf>
    <xf numFmtId="0" fontId="45" fillId="8" borderId="0" xfId="0" applyFont="1" applyFill="1"/>
    <xf numFmtId="0" fontId="47" fillId="8" borderId="0" xfId="0" applyFont="1" applyFill="1"/>
    <xf numFmtId="0" fontId="47" fillId="0" borderId="0" xfId="0" applyFont="1"/>
    <xf numFmtId="0" fontId="45" fillId="11" borderId="1" xfId="0" applyFont="1" applyFill="1" applyBorder="1"/>
    <xf numFmtId="0" fontId="45" fillId="11" borderId="2" xfId="0" applyFont="1" applyFill="1" applyBorder="1"/>
    <xf numFmtId="0" fontId="48" fillId="0" borderId="0" xfId="0" applyFont="1"/>
    <xf numFmtId="0" fontId="49" fillId="11" borderId="1" xfId="0" applyFont="1" applyFill="1" applyBorder="1"/>
    <xf numFmtId="4" fontId="45" fillId="11" borderId="2" xfId="0" applyNumberFormat="1" applyFont="1" applyFill="1" applyBorder="1" applyAlignment="1">
      <alignment horizontal="right"/>
    </xf>
    <xf numFmtId="0" fontId="49" fillId="0" borderId="1" xfId="0" applyFont="1" applyBorder="1"/>
    <xf numFmtId="0" fontId="49" fillId="0" borderId="2" xfId="0" applyFont="1" applyBorder="1"/>
    <xf numFmtId="4" fontId="45" fillId="8" borderId="2" xfId="0" applyNumberFormat="1" applyFont="1" applyFill="1" applyBorder="1" applyAlignment="1">
      <alignment horizontal="right"/>
    </xf>
    <xf numFmtId="4" fontId="46" fillId="11" borderId="2" xfId="0" applyNumberFormat="1" applyFont="1" applyFill="1" applyBorder="1" applyAlignment="1">
      <alignment horizontal="right"/>
    </xf>
    <xf numFmtId="0" fontId="45" fillId="2" borderId="1" xfId="0" applyFont="1" applyFill="1" applyBorder="1"/>
    <xf numFmtId="0" fontId="45" fillId="2" borderId="2" xfId="0" applyFont="1" applyFill="1" applyBorder="1"/>
    <xf numFmtId="4" fontId="45" fillId="2" borderId="1" xfId="0" applyNumberFormat="1" applyFont="1" applyFill="1" applyBorder="1" applyAlignment="1">
      <alignment horizontal="right"/>
    </xf>
    <xf numFmtId="4" fontId="45" fillId="2" borderId="4" xfId="0" applyNumberFormat="1" applyFont="1" applyFill="1" applyBorder="1" applyAlignment="1">
      <alignment horizontal="right"/>
    </xf>
    <xf numFmtId="0" fontId="45" fillId="2" borderId="0" xfId="0" applyFont="1" applyFill="1"/>
    <xf numFmtId="49" fontId="45" fillId="2" borderId="1" xfId="0" applyNumberFormat="1" applyFont="1" applyFill="1" applyBorder="1"/>
    <xf numFmtId="49" fontId="45" fillId="0" borderId="1" xfId="0" applyNumberFormat="1" applyFont="1" applyBorder="1"/>
    <xf numFmtId="0" fontId="50" fillId="0" borderId="0" xfId="0" applyFont="1"/>
    <xf numFmtId="0" fontId="45" fillId="4" borderId="1" xfId="0" applyFont="1" applyFill="1" applyBorder="1"/>
    <xf numFmtId="4" fontId="45" fillId="4" borderId="4" xfId="0" applyNumberFormat="1" applyFont="1" applyFill="1" applyBorder="1" applyAlignment="1">
      <alignment horizontal="right"/>
    </xf>
    <xf numFmtId="0" fontId="45" fillId="4" borderId="0" xfId="0" applyFont="1" applyFill="1"/>
    <xf numFmtId="0" fontId="45" fillId="4" borderId="2" xfId="0" applyFont="1" applyFill="1" applyBorder="1"/>
    <xf numFmtId="4" fontId="45" fillId="4" borderId="1" xfId="0" applyNumberFormat="1" applyFont="1" applyFill="1" applyBorder="1" applyAlignment="1">
      <alignment horizontal="right"/>
    </xf>
    <xf numFmtId="0" fontId="45" fillId="0" borderId="2" xfId="0" applyFont="1" applyBorder="1" applyAlignment="1">
      <alignment horizontal="left" wrapText="1"/>
    </xf>
    <xf numFmtId="0" fontId="45" fillId="4" borderId="2" xfId="0" applyFont="1" applyFill="1" applyBorder="1" applyAlignment="1">
      <alignment horizontal="left"/>
    </xf>
    <xf numFmtId="4" fontId="45" fillId="4" borderId="2" xfId="0" applyNumberFormat="1" applyFont="1" applyFill="1" applyBorder="1" applyAlignment="1">
      <alignment horizontal="right"/>
    </xf>
    <xf numFmtId="0" fontId="45" fillId="4" borderId="2" xfId="0" applyFont="1" applyFill="1" applyBorder="1" applyAlignment="1">
      <alignment wrapText="1"/>
    </xf>
    <xf numFmtId="0" fontId="45" fillId="0" borderId="2" xfId="0" applyFont="1" applyBorder="1" applyAlignment="1">
      <alignment wrapText="1"/>
    </xf>
    <xf numFmtId="0" fontId="45" fillId="3" borderId="1" xfId="0" applyFont="1" applyFill="1" applyBorder="1"/>
    <xf numFmtId="0" fontId="45" fillId="3" borderId="1" xfId="0" applyFont="1" applyFill="1" applyBorder="1" applyAlignment="1">
      <alignment horizontal="left"/>
    </xf>
    <xf numFmtId="0" fontId="45" fillId="3" borderId="0" xfId="0" applyFont="1" applyFill="1"/>
    <xf numFmtId="0" fontId="45" fillId="3" borderId="2" xfId="0" applyFont="1" applyFill="1" applyBorder="1"/>
    <xf numFmtId="4" fontId="45" fillId="3" borderId="1" xfId="0" applyNumberFormat="1" applyFont="1" applyFill="1" applyBorder="1" applyAlignment="1">
      <alignment horizontal="right"/>
    </xf>
    <xf numFmtId="0" fontId="45" fillId="12" borderId="1" xfId="0" applyFont="1" applyFill="1" applyBorder="1"/>
    <xf numFmtId="0" fontId="45" fillId="12" borderId="2" xfId="0" applyFont="1" applyFill="1" applyBorder="1"/>
    <xf numFmtId="0" fontId="45" fillId="12" borderId="0" xfId="0" applyFont="1" applyFill="1"/>
    <xf numFmtId="4" fontId="45" fillId="12" borderId="1" xfId="0" applyNumberFormat="1" applyFont="1" applyFill="1" applyBorder="1" applyAlignment="1">
      <alignment horizontal="right"/>
    </xf>
    <xf numFmtId="0" fontId="45" fillId="5" borderId="1" xfId="0" applyFont="1" applyFill="1" applyBorder="1"/>
    <xf numFmtId="0" fontId="45" fillId="5" borderId="2" xfId="0" applyFont="1" applyFill="1" applyBorder="1" applyAlignment="1">
      <alignment horizontal="left"/>
    </xf>
    <xf numFmtId="4" fontId="45" fillId="5" borderId="1" xfId="0" applyNumberFormat="1" applyFont="1" applyFill="1" applyBorder="1" applyAlignment="1">
      <alignment horizontal="right"/>
    </xf>
    <xf numFmtId="0" fontId="45" fillId="5" borderId="0" xfId="0" applyFont="1" applyFill="1"/>
    <xf numFmtId="0" fontId="45" fillId="5" borderId="2" xfId="0" applyFont="1" applyFill="1" applyBorder="1"/>
    <xf numFmtId="0" fontId="45" fillId="13" borderId="1" xfId="0" applyFont="1" applyFill="1" applyBorder="1"/>
    <xf numFmtId="0" fontId="45" fillId="13" borderId="2" xfId="0" applyFont="1" applyFill="1" applyBorder="1"/>
    <xf numFmtId="4" fontId="45" fillId="13" borderId="1" xfId="0" applyNumberFormat="1" applyFont="1" applyFill="1" applyBorder="1" applyAlignment="1">
      <alignment horizontal="right"/>
    </xf>
    <xf numFmtId="0" fontId="45" fillId="13" borderId="0" xfId="0" applyFont="1" applyFill="1"/>
    <xf numFmtId="0" fontId="45" fillId="13" borderId="2" xfId="0" applyFont="1" applyFill="1" applyBorder="1" applyAlignment="1">
      <alignment wrapText="1"/>
    </xf>
    <xf numFmtId="0" fontId="45" fillId="11" borderId="2" xfId="0" applyFont="1" applyFill="1" applyBorder="1" applyAlignment="1">
      <alignment wrapText="1"/>
    </xf>
    <xf numFmtId="4" fontId="46" fillId="4" borderId="1" xfId="0" applyNumberFormat="1" applyFont="1" applyFill="1" applyBorder="1" applyAlignment="1">
      <alignment horizontal="right"/>
    </xf>
    <xf numFmtId="0" fontId="45" fillId="16" borderId="1" xfId="0" applyFont="1" applyFill="1" applyBorder="1"/>
    <xf numFmtId="0" fontId="45" fillId="16" borderId="2" xfId="0" applyFont="1" applyFill="1" applyBorder="1"/>
    <xf numFmtId="4" fontId="45" fillId="16" borderId="1" xfId="0" applyNumberFormat="1" applyFont="1" applyFill="1" applyBorder="1" applyAlignment="1">
      <alignment horizontal="right"/>
    </xf>
    <xf numFmtId="0" fontId="45" fillId="16" borderId="0" xfId="0" applyFont="1" applyFill="1"/>
    <xf numFmtId="4" fontId="45" fillId="16" borderId="2" xfId="0" applyNumberFormat="1" applyFont="1" applyFill="1" applyBorder="1" applyAlignment="1">
      <alignment horizontal="right"/>
    </xf>
    <xf numFmtId="0" fontId="45" fillId="10" borderId="1" xfId="0" applyFont="1" applyFill="1" applyBorder="1"/>
    <xf numFmtId="0" fontId="45" fillId="10" borderId="0" xfId="0" applyFont="1" applyFill="1"/>
    <xf numFmtId="0" fontId="45" fillId="10" borderId="2" xfId="0" applyFont="1" applyFill="1" applyBorder="1"/>
    <xf numFmtId="4" fontId="45" fillId="10" borderId="1" xfId="0" applyNumberFormat="1" applyFont="1" applyFill="1" applyBorder="1" applyAlignment="1">
      <alignment horizontal="right"/>
    </xf>
    <xf numFmtId="0" fontId="45" fillId="6" borderId="2" xfId="0" applyFont="1" applyFill="1" applyBorder="1"/>
    <xf numFmtId="4" fontId="45" fillId="6" borderId="1" xfId="0" applyNumberFormat="1" applyFont="1" applyFill="1" applyBorder="1" applyAlignment="1">
      <alignment horizontal="right"/>
    </xf>
    <xf numFmtId="0" fontId="45" fillId="6" borderId="0" xfId="0" applyFont="1" applyFill="1"/>
    <xf numFmtId="0" fontId="45" fillId="7" borderId="2" xfId="0" applyFont="1" applyFill="1" applyBorder="1"/>
    <xf numFmtId="0" fontId="45" fillId="7" borderId="2" xfId="0" applyFont="1" applyFill="1" applyBorder="1" applyAlignment="1">
      <alignment horizontal="left"/>
    </xf>
    <xf numFmtId="4" fontId="45" fillId="7" borderId="2" xfId="0" applyNumberFormat="1" applyFont="1" applyFill="1" applyBorder="1" applyAlignment="1">
      <alignment horizontal="right"/>
    </xf>
    <xf numFmtId="49" fontId="47" fillId="6" borderId="1" xfId="0" applyNumberFormat="1" applyFont="1" applyFill="1" applyBorder="1"/>
    <xf numFmtId="49" fontId="45" fillId="6" borderId="2" xfId="0" applyNumberFormat="1" applyFont="1" applyFill="1" applyBorder="1"/>
    <xf numFmtId="49" fontId="47" fillId="0" borderId="1" xfId="0" applyNumberFormat="1" applyFont="1" applyBorder="1"/>
    <xf numFmtId="0" fontId="45" fillId="14" borderId="1" xfId="0" applyFont="1" applyFill="1" applyBorder="1"/>
    <xf numFmtId="0" fontId="45" fillId="14" borderId="2" xfId="0" applyFont="1" applyFill="1" applyBorder="1"/>
    <xf numFmtId="4" fontId="45" fillId="14" borderId="1" xfId="0" applyNumberFormat="1" applyFont="1" applyFill="1" applyBorder="1" applyAlignment="1">
      <alignment horizontal="right"/>
    </xf>
    <xf numFmtId="0" fontId="45" fillId="14" borderId="0" xfId="0" applyFont="1" applyFill="1"/>
    <xf numFmtId="0" fontId="45" fillId="11" borderId="0" xfId="0" applyFont="1" applyFill="1"/>
    <xf numFmtId="0" fontId="45" fillId="14" borderId="2" xfId="0" applyFont="1" applyFill="1" applyBorder="1" applyAlignment="1">
      <alignment wrapText="1"/>
    </xf>
    <xf numFmtId="4" fontId="45" fillId="14" borderId="2" xfId="0" applyNumberFormat="1" applyFont="1" applyFill="1" applyBorder="1" applyAlignment="1">
      <alignment horizontal="right"/>
    </xf>
    <xf numFmtId="4" fontId="45" fillId="13" borderId="2" xfId="0" applyNumberFormat="1" applyFont="1" applyFill="1" applyBorder="1" applyAlignment="1">
      <alignment horizontal="right"/>
    </xf>
    <xf numFmtId="0" fontId="45" fillId="15" borderId="1" xfId="0" applyFont="1" applyFill="1" applyBorder="1"/>
    <xf numFmtId="0" fontId="45" fillId="15" borderId="2" xfId="0" applyFont="1" applyFill="1" applyBorder="1"/>
    <xf numFmtId="4" fontId="45" fillId="15" borderId="1" xfId="0" applyNumberFormat="1" applyFont="1" applyFill="1" applyBorder="1" applyAlignment="1">
      <alignment horizontal="right"/>
    </xf>
    <xf numFmtId="0" fontId="45" fillId="15" borderId="0" xfId="0" applyFont="1" applyFill="1"/>
    <xf numFmtId="0" fontId="45" fillId="17" borderId="1" xfId="0" applyFont="1" applyFill="1" applyBorder="1"/>
    <xf numFmtId="0" fontId="45" fillId="17" borderId="2" xfId="0" applyFont="1" applyFill="1" applyBorder="1"/>
    <xf numFmtId="4" fontId="45" fillId="17" borderId="1" xfId="0" applyNumberFormat="1" applyFont="1" applyFill="1" applyBorder="1" applyAlignment="1">
      <alignment horizontal="right"/>
    </xf>
    <xf numFmtId="0" fontId="45" fillId="11" borderId="0" xfId="0" applyFont="1" applyFill="1" applyAlignment="1">
      <alignment horizontal="right"/>
    </xf>
    <xf numFmtId="2" fontId="46" fillId="0" borderId="2" xfId="0" applyNumberFormat="1" applyFont="1" applyBorder="1"/>
    <xf numFmtId="0" fontId="45" fillId="0" borderId="1" xfId="2" applyFont="1" applyBorder="1"/>
    <xf numFmtId="0" fontId="45" fillId="0" borderId="2" xfId="2" applyFont="1" applyBorder="1"/>
    <xf numFmtId="0" fontId="42" fillId="0" borderId="0" xfId="0" applyFont="1" applyAlignment="1">
      <alignment horizontal="center"/>
    </xf>
    <xf numFmtId="0" fontId="0" fillId="11" borderId="0" xfId="0" applyFill="1" applyAlignment="1">
      <alignment horizontal="right"/>
    </xf>
    <xf numFmtId="49" fontId="0" fillId="0" borderId="0" xfId="0" applyNumberFormat="1" applyAlignment="1">
      <alignment horizontal="left" wrapText="1"/>
    </xf>
    <xf numFmtId="49" fontId="0" fillId="0" borderId="0" xfId="0" applyNumberFormat="1" applyAlignment="1">
      <alignment wrapText="1"/>
    </xf>
    <xf numFmtId="0" fontId="0" fillId="0" borderId="1" xfId="0" applyBorder="1" applyAlignment="1">
      <alignment horizontal="center"/>
    </xf>
    <xf numFmtId="0" fontId="42" fillId="0" borderId="1" xfId="0" applyFont="1" applyBorder="1"/>
    <xf numFmtId="4" fontId="42" fillId="11" borderId="4" xfId="0" applyNumberFormat="1" applyFont="1" applyFill="1" applyBorder="1" applyAlignment="1">
      <alignment horizontal="right"/>
    </xf>
    <xf numFmtId="4" fontId="0" fillId="11" borderId="4" xfId="0" applyNumberFormat="1" applyFill="1" applyBorder="1" applyAlignment="1">
      <alignment horizontal="right"/>
    </xf>
    <xf numFmtId="0" fontId="42" fillId="0" borderId="0" xfId="0" applyFont="1"/>
    <xf numFmtId="4" fontId="46" fillId="7" borderId="1" xfId="0" applyNumberFormat="1" applyFont="1" applyFill="1" applyBorder="1" applyAlignment="1">
      <alignment horizontal="right"/>
    </xf>
    <xf numFmtId="4" fontId="42" fillId="11" borderId="1" xfId="0" applyNumberFormat="1" applyFont="1" applyFill="1" applyBorder="1" applyAlignment="1">
      <alignment horizontal="right"/>
    </xf>
    <xf numFmtId="4" fontId="42" fillId="11" borderId="0" xfId="0" applyNumberFormat="1" applyFont="1" applyFill="1" applyAlignment="1">
      <alignment horizontal="right"/>
    </xf>
    <xf numFmtId="4" fontId="0" fillId="11" borderId="0" xfId="0" applyNumberFormat="1" applyFill="1" applyAlignment="1">
      <alignment horizontal="right"/>
    </xf>
    <xf numFmtId="0" fontId="0" fillId="11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46" fillId="11" borderId="1" xfId="0" applyFont="1" applyFill="1" applyBorder="1" applyAlignment="1">
      <alignment horizontal="center"/>
    </xf>
    <xf numFmtId="0" fontId="42" fillId="0" borderId="2" xfId="0" applyFont="1" applyBorder="1"/>
    <xf numFmtId="0" fontId="0" fillId="0" borderId="0" xfId="0" applyAlignment="1">
      <alignment horizontal="center"/>
    </xf>
    <xf numFmtId="0" fontId="42" fillId="0" borderId="1" xfId="0" applyFont="1" applyBorder="1" applyAlignment="1">
      <alignment horizontal="center"/>
    </xf>
    <xf numFmtId="0" fontId="0" fillId="11" borderId="1" xfId="0" applyFill="1" applyBorder="1"/>
    <xf numFmtId="0" fontId="0" fillId="11" borderId="2" xfId="0" applyFill="1" applyBorder="1"/>
    <xf numFmtId="0" fontId="0" fillId="0" borderId="1" xfId="0" applyBorder="1"/>
    <xf numFmtId="0" fontId="0" fillId="0" borderId="2" xfId="0" applyBorder="1"/>
    <xf numFmtId="4" fontId="0" fillId="0" borderId="2" xfId="0" applyNumberFormat="1" applyBorder="1"/>
    <xf numFmtId="4" fontId="42" fillId="0" borderId="2" xfId="0" applyNumberFormat="1" applyFont="1" applyBorder="1"/>
    <xf numFmtId="0" fontId="42" fillId="0" borderId="2" xfId="0" applyFont="1" applyBorder="1" applyAlignment="1">
      <alignment wrapText="1"/>
    </xf>
    <xf numFmtId="49" fontId="46" fillId="0" borderId="0" xfId="0" applyNumberFormat="1" applyFont="1"/>
    <xf numFmtId="0" fontId="0" fillId="0" borderId="3" xfId="0" applyBorder="1"/>
    <xf numFmtId="4" fontId="46" fillId="9" borderId="1" xfId="0" applyNumberFormat="1" applyFont="1" applyFill="1" applyBorder="1" applyAlignment="1">
      <alignment horizontal="right"/>
    </xf>
    <xf numFmtId="4" fontId="46" fillId="8" borderId="1" xfId="0" applyNumberFormat="1" applyFont="1" applyFill="1" applyBorder="1" applyAlignment="1">
      <alignment horizontal="right"/>
    </xf>
    <xf numFmtId="0" fontId="42" fillId="11" borderId="1" xfId="0" applyFont="1" applyFill="1" applyBorder="1"/>
    <xf numFmtId="0" fontId="0" fillId="0" borderId="2" xfId="0" applyBorder="1" applyAlignment="1">
      <alignment horizontal="left"/>
    </xf>
    <xf numFmtId="4" fontId="0" fillId="11" borderId="2" xfId="0" applyNumberFormat="1" applyFill="1" applyBorder="1" applyAlignment="1">
      <alignment horizontal="right"/>
    </xf>
    <xf numFmtId="2" fontId="0" fillId="0" borderId="2" xfId="0" applyNumberFormat="1" applyBorder="1"/>
    <xf numFmtId="2" fontId="0" fillId="11" borderId="2" xfId="0" applyNumberFormat="1" applyFill="1" applyBorder="1" applyAlignment="1">
      <alignment horizontal="right"/>
    </xf>
    <xf numFmtId="2" fontId="42" fillId="0" borderId="2" xfId="0" applyNumberFormat="1" applyFont="1" applyBorder="1"/>
    <xf numFmtId="0" fontId="42" fillId="0" borderId="1" xfId="2" applyFont="1" applyBorder="1"/>
    <xf numFmtId="0" fontId="42" fillId="0" borderId="2" xfId="2" applyFont="1" applyBorder="1"/>
    <xf numFmtId="4" fontId="42" fillId="11" borderId="2" xfId="0" applyNumberFormat="1" applyFont="1" applyFill="1" applyBorder="1" applyAlignment="1">
      <alignment horizontal="right"/>
    </xf>
    <xf numFmtId="4" fontId="46" fillId="8" borderId="2" xfId="0" applyNumberFormat="1" applyFont="1" applyFill="1" applyBorder="1" applyAlignment="1">
      <alignment horizontal="right"/>
    </xf>
    <xf numFmtId="4" fontId="46" fillId="2" borderId="1" xfId="0" applyNumberFormat="1" applyFont="1" applyFill="1" applyBorder="1" applyAlignment="1">
      <alignment horizontal="right"/>
    </xf>
    <xf numFmtId="4" fontId="46" fillId="4" borderId="4" xfId="0" applyNumberFormat="1" applyFont="1" applyFill="1" applyBorder="1" applyAlignment="1">
      <alignment horizontal="right"/>
    </xf>
    <xf numFmtId="0" fontId="42" fillId="0" borderId="2" xfId="0" applyFont="1" applyBorder="1" applyAlignment="1">
      <alignment horizontal="left"/>
    </xf>
    <xf numFmtId="4" fontId="46" fillId="4" borderId="2" xfId="0" applyNumberFormat="1" applyFont="1" applyFill="1" applyBorder="1" applyAlignment="1">
      <alignment horizontal="right"/>
    </xf>
    <xf numFmtId="4" fontId="46" fillId="3" borderId="4" xfId="0" applyNumberFormat="1" applyFont="1" applyFill="1" applyBorder="1" applyAlignment="1">
      <alignment horizontal="right"/>
    </xf>
    <xf numFmtId="4" fontId="46" fillId="3" borderId="1" xfId="0" applyNumberFormat="1" applyFont="1" applyFill="1" applyBorder="1" applyAlignment="1">
      <alignment horizontal="right"/>
    </xf>
    <xf numFmtId="2" fontId="42" fillId="0" borderId="1" xfId="1" applyNumberFormat="1" applyFont="1" applyBorder="1" applyAlignment="1">
      <alignment horizontal="right"/>
    </xf>
    <xf numFmtId="2" fontId="42" fillId="0" borderId="2" xfId="1" applyNumberFormat="1" applyFont="1" applyBorder="1" applyAlignment="1">
      <alignment horizontal="right"/>
    </xf>
    <xf numFmtId="2" fontId="0" fillId="0" borderId="2" xfId="1" applyNumberFormat="1" applyFont="1" applyBorder="1" applyAlignment="1">
      <alignment horizontal="right"/>
    </xf>
    <xf numFmtId="4" fontId="46" fillId="12" borderId="1" xfId="0" applyNumberFormat="1" applyFont="1" applyFill="1" applyBorder="1" applyAlignment="1">
      <alignment horizontal="right"/>
    </xf>
    <xf numFmtId="0" fontId="42" fillId="12" borderId="1" xfId="0" applyFont="1" applyFill="1" applyBorder="1"/>
    <xf numFmtId="0" fontId="42" fillId="11" borderId="0" xfId="0" applyFont="1" applyFill="1"/>
    <xf numFmtId="4" fontId="46" fillId="5" borderId="1" xfId="0" applyNumberFormat="1" applyFont="1" applyFill="1" applyBorder="1" applyAlignment="1">
      <alignment horizontal="right"/>
    </xf>
    <xf numFmtId="4" fontId="46" fillId="13" borderId="1" xfId="0" applyNumberFormat="1" applyFont="1" applyFill="1" applyBorder="1" applyAlignment="1">
      <alignment horizontal="right"/>
    </xf>
    <xf numFmtId="0" fontId="0" fillId="4" borderId="0" xfId="0" applyFill="1"/>
    <xf numFmtId="4" fontId="46" fillId="16" borderId="1" xfId="0" applyNumberFormat="1" applyFont="1" applyFill="1" applyBorder="1" applyAlignment="1">
      <alignment horizontal="right"/>
    </xf>
    <xf numFmtId="0" fontId="42" fillId="0" borderId="5" xfId="0" applyFont="1" applyBorder="1"/>
    <xf numFmtId="0" fontId="42" fillId="0" borderId="6" xfId="0" applyFont="1" applyBorder="1"/>
    <xf numFmtId="4" fontId="0" fillId="11" borderId="6" xfId="0" applyNumberFormat="1" applyFill="1" applyBorder="1" applyAlignment="1">
      <alignment horizontal="right"/>
    </xf>
    <xf numFmtId="4" fontId="46" fillId="10" borderId="4" xfId="0" applyNumberFormat="1" applyFont="1" applyFill="1" applyBorder="1" applyAlignment="1">
      <alignment horizontal="right"/>
    </xf>
    <xf numFmtId="4" fontId="46" fillId="10" borderId="1" xfId="0" applyNumberFormat="1" applyFont="1" applyFill="1" applyBorder="1" applyAlignment="1">
      <alignment horizontal="right"/>
    </xf>
    <xf numFmtId="4" fontId="46" fillId="6" borderId="1" xfId="0" applyNumberFormat="1" applyFont="1" applyFill="1" applyBorder="1" applyAlignment="1">
      <alignment horizontal="right"/>
    </xf>
    <xf numFmtId="0" fontId="42" fillId="7" borderId="1" xfId="0" applyFont="1" applyFill="1" applyBorder="1"/>
    <xf numFmtId="4" fontId="46" fillId="7" borderId="2" xfId="0" applyNumberFormat="1" applyFont="1" applyFill="1" applyBorder="1" applyAlignment="1">
      <alignment horizontal="right"/>
    </xf>
    <xf numFmtId="4" fontId="46" fillId="14" borderId="1" xfId="0" applyNumberFormat="1" applyFont="1" applyFill="1" applyBorder="1" applyAlignment="1">
      <alignment horizontal="right"/>
    </xf>
    <xf numFmtId="4" fontId="46" fillId="14" borderId="2" xfId="0" applyNumberFormat="1" applyFont="1" applyFill="1" applyBorder="1" applyAlignment="1">
      <alignment horizontal="right"/>
    </xf>
    <xf numFmtId="4" fontId="46" fillId="13" borderId="2" xfId="0" applyNumberFormat="1" applyFont="1" applyFill="1" applyBorder="1" applyAlignment="1">
      <alignment horizontal="right"/>
    </xf>
    <xf numFmtId="0" fontId="42" fillId="0" borderId="1" xfId="0" applyFont="1" applyBorder="1" applyAlignment="1">
      <alignment horizontal="right"/>
    </xf>
    <xf numFmtId="0" fontId="42" fillId="0" borderId="1" xfId="0" applyFont="1" applyBorder="1" applyAlignment="1">
      <alignment horizontal="left" wrapText="1"/>
    </xf>
    <xf numFmtId="4" fontId="46" fillId="15" borderId="1" xfId="0" applyNumberFormat="1" applyFont="1" applyFill="1" applyBorder="1" applyAlignment="1">
      <alignment horizontal="right"/>
    </xf>
    <xf numFmtId="0" fontId="42" fillId="0" borderId="1" xfId="0" applyFont="1" applyBorder="1" applyAlignment="1">
      <alignment horizontal="right" wrapText="1"/>
    </xf>
    <xf numFmtId="0" fontId="42" fillId="0" borderId="2" xfId="0" applyFont="1" applyBorder="1" applyAlignment="1">
      <alignment horizontal="left" wrapText="1"/>
    </xf>
    <xf numFmtId="4" fontId="46" fillId="17" borderId="1" xfId="0" applyNumberFormat="1" applyFont="1" applyFill="1" applyBorder="1" applyAlignment="1">
      <alignment horizontal="right"/>
    </xf>
    <xf numFmtId="0" fontId="46" fillId="11" borderId="0" xfId="0" applyFont="1" applyFill="1" applyAlignment="1">
      <alignment horizontal="right"/>
    </xf>
    <xf numFmtId="0" fontId="51" fillId="0" borderId="2" xfId="0" applyFont="1" applyBorder="1"/>
    <xf numFmtId="4" fontId="52" fillId="11" borderId="2" xfId="0" applyNumberFormat="1" applyFont="1" applyFill="1" applyBorder="1" applyAlignment="1">
      <alignment horizontal="right"/>
    </xf>
    <xf numFmtId="4" fontId="53" fillId="11" borderId="2" xfId="0" applyNumberFormat="1" applyFont="1" applyFill="1" applyBorder="1" applyAlignment="1">
      <alignment horizontal="right"/>
    </xf>
    <xf numFmtId="4" fontId="52" fillId="11" borderId="1" xfId="0" applyNumberFormat="1" applyFont="1" applyFill="1" applyBorder="1" applyAlignment="1">
      <alignment horizontal="right"/>
    </xf>
    <xf numFmtId="4" fontId="53" fillId="11" borderId="1" xfId="0" applyNumberFormat="1" applyFont="1" applyFill="1" applyBorder="1" applyAlignment="1">
      <alignment horizontal="right"/>
    </xf>
    <xf numFmtId="4" fontId="41" fillId="11" borderId="1" xfId="0" applyNumberFormat="1" applyFont="1" applyFill="1" applyBorder="1" applyAlignment="1">
      <alignment horizontal="right"/>
    </xf>
    <xf numFmtId="0" fontId="40" fillId="0" borderId="2" xfId="0" applyFont="1" applyBorder="1"/>
    <xf numFmtId="4" fontId="52" fillId="6" borderId="1" xfId="0" applyNumberFormat="1" applyFont="1" applyFill="1" applyBorder="1" applyAlignment="1">
      <alignment horizontal="right"/>
    </xf>
    <xf numFmtId="4" fontId="52" fillId="7" borderId="1" xfId="0" applyNumberFormat="1" applyFont="1" applyFill="1" applyBorder="1" applyAlignment="1">
      <alignment horizontal="right"/>
    </xf>
    <xf numFmtId="0" fontId="39" fillId="0" borderId="7" xfId="0" applyFont="1" applyBorder="1" applyAlignment="1">
      <alignment horizontal="left" wrapText="1"/>
    </xf>
    <xf numFmtId="0" fontId="38" fillId="0" borderId="1" xfId="0" applyFont="1" applyBorder="1" applyAlignment="1">
      <alignment wrapText="1"/>
    </xf>
    <xf numFmtId="49" fontId="37" fillId="0" borderId="1" xfId="0" applyNumberFormat="1" applyFont="1" applyBorder="1" applyAlignment="1">
      <alignment horizontal="right"/>
    </xf>
    <xf numFmtId="0" fontId="37" fillId="0" borderId="1" xfId="0" applyFont="1" applyBorder="1" applyAlignment="1">
      <alignment wrapText="1"/>
    </xf>
    <xf numFmtId="43" fontId="45" fillId="0" borderId="1" xfId="1" applyFont="1" applyBorder="1" applyAlignment="1">
      <alignment wrapText="1"/>
    </xf>
    <xf numFmtId="0" fontId="45" fillId="0" borderId="1" xfId="0" applyFont="1" applyBorder="1" applyAlignment="1">
      <alignment wrapText="1"/>
    </xf>
    <xf numFmtId="49" fontId="45" fillId="0" borderId="1" xfId="0" applyNumberFormat="1" applyFont="1" applyBorder="1" applyAlignment="1">
      <alignment horizontal="left"/>
    </xf>
    <xf numFmtId="4" fontId="45" fillId="11" borderId="0" xfId="0" applyNumberFormat="1" applyFont="1" applyFill="1" applyAlignment="1">
      <alignment horizontal="right"/>
    </xf>
    <xf numFmtId="49" fontId="45" fillId="0" borderId="1" xfId="1" applyNumberFormat="1" applyFont="1" applyBorder="1"/>
    <xf numFmtId="0" fontId="36" fillId="0" borderId="2" xfId="0" applyFont="1" applyBorder="1"/>
    <xf numFmtId="0" fontId="54" fillId="6" borderId="2" xfId="0" applyFont="1" applyFill="1" applyBorder="1"/>
    <xf numFmtId="0" fontId="54" fillId="0" borderId="2" xfId="0" applyFont="1" applyBorder="1"/>
    <xf numFmtId="0" fontId="55" fillId="0" borderId="2" xfId="0" applyFont="1" applyBorder="1"/>
    <xf numFmtId="0" fontId="35" fillId="0" borderId="2" xfId="0" applyFont="1" applyBorder="1"/>
    <xf numFmtId="4" fontId="46" fillId="16" borderId="2" xfId="0" applyNumberFormat="1" applyFont="1" applyFill="1" applyBorder="1" applyAlignment="1">
      <alignment horizontal="right"/>
    </xf>
    <xf numFmtId="0" fontId="35" fillId="0" borderId="2" xfId="0" applyFont="1" applyBorder="1" applyAlignment="1">
      <alignment horizontal="left"/>
    </xf>
    <xf numFmtId="0" fontId="34" fillId="0" borderId="2" xfId="0" applyFont="1" applyBorder="1"/>
    <xf numFmtId="4" fontId="52" fillId="4" borderId="2" xfId="0" applyNumberFormat="1" applyFont="1" applyFill="1" applyBorder="1" applyAlignment="1">
      <alignment horizontal="right"/>
    </xf>
    <xf numFmtId="0" fontId="34" fillId="0" borderId="2" xfId="0" applyFont="1" applyBorder="1" applyAlignment="1">
      <alignment horizontal="left"/>
    </xf>
    <xf numFmtId="0" fontId="33" fillId="0" borderId="2" xfId="0" applyFont="1" applyBorder="1"/>
    <xf numFmtId="0" fontId="42" fillId="0" borderId="0" xfId="0" applyFont="1" applyAlignment="1">
      <alignment wrapText="1"/>
    </xf>
    <xf numFmtId="0" fontId="32" fillId="0" borderId="0" xfId="0" applyFont="1" applyAlignment="1">
      <alignment horizontal="left" vertical="center" wrapText="1"/>
    </xf>
    <xf numFmtId="49" fontId="42" fillId="0" borderId="1" xfId="0" applyNumberFormat="1" applyFont="1" applyBorder="1"/>
    <xf numFmtId="0" fontId="45" fillId="0" borderId="1" xfId="0" applyFont="1" applyBorder="1" applyAlignment="1">
      <alignment horizontal="left" vertical="center" wrapText="1"/>
    </xf>
    <xf numFmtId="0" fontId="45" fillId="0" borderId="0" xfId="0" applyFont="1" applyAlignment="1">
      <alignment horizontal="left" vertical="center" wrapText="1"/>
    </xf>
    <xf numFmtId="0" fontId="32" fillId="0" borderId="2" xfId="0" applyFont="1" applyBorder="1"/>
    <xf numFmtId="49" fontId="45" fillId="0" borderId="0" xfId="0" applyNumberFormat="1" applyFont="1" applyAlignment="1">
      <alignment horizontal="left" wrapText="1"/>
    </xf>
    <xf numFmtId="0" fontId="45" fillId="11" borderId="1" xfId="0" applyFont="1" applyFill="1" applyBorder="1" applyAlignment="1">
      <alignment horizontal="right"/>
    </xf>
    <xf numFmtId="0" fontId="45" fillId="11" borderId="1" xfId="0" applyFont="1" applyFill="1" applyBorder="1" applyAlignment="1">
      <alignment horizontal="left"/>
    </xf>
    <xf numFmtId="0" fontId="45" fillId="11" borderId="0" xfId="0" applyFont="1" applyFill="1" applyAlignment="1">
      <alignment horizontal="left"/>
    </xf>
    <xf numFmtId="0" fontId="45" fillId="0" borderId="0" xfId="0" applyFont="1" applyAlignment="1">
      <alignment horizontal="left"/>
    </xf>
    <xf numFmtId="0" fontId="42" fillId="11" borderId="1" xfId="0" applyFont="1" applyFill="1" applyBorder="1" applyAlignment="1">
      <alignment horizontal="left"/>
    </xf>
    <xf numFmtId="0" fontId="30" fillId="11" borderId="1" xfId="0" applyFont="1" applyFill="1" applyBorder="1" applyAlignment="1">
      <alignment wrapText="1"/>
    </xf>
    <xf numFmtId="0" fontId="30" fillId="0" borderId="1" xfId="0" applyFont="1" applyBorder="1"/>
    <xf numFmtId="0" fontId="30" fillId="0" borderId="1" xfId="0" applyFont="1" applyBorder="1" applyAlignment="1">
      <alignment wrapText="1"/>
    </xf>
    <xf numFmtId="2" fontId="45" fillId="0" borderId="1" xfId="1" applyNumberFormat="1" applyFont="1" applyBorder="1"/>
    <xf numFmtId="2" fontId="45" fillId="11" borderId="1" xfId="1" applyNumberFormat="1" applyFont="1" applyFill="1" applyBorder="1" applyAlignment="1">
      <alignment horizontal="right"/>
    </xf>
    <xf numFmtId="0" fontId="56" fillId="11" borderId="1" xfId="0" applyFont="1" applyFill="1" applyBorder="1" applyAlignment="1">
      <alignment horizontal="center" vertical="center" wrapText="1"/>
    </xf>
    <xf numFmtId="0" fontId="29" fillId="0" borderId="1" xfId="0" applyFont="1" applyBorder="1"/>
    <xf numFmtId="0" fontId="45" fillId="0" borderId="1" xfId="0" applyFont="1" applyBorder="1" applyAlignment="1">
      <alignment horizontal="left"/>
    </xf>
    <xf numFmtId="0" fontId="46" fillId="0" borderId="1" xfId="0" applyFont="1" applyBorder="1" applyAlignment="1">
      <alignment horizontal="left"/>
    </xf>
    <xf numFmtId="4" fontId="54" fillId="11" borderId="1" xfId="0" applyNumberFormat="1" applyFont="1" applyFill="1" applyBorder="1" applyAlignment="1">
      <alignment horizontal="right"/>
    </xf>
    <xf numFmtId="0" fontId="29" fillId="11" borderId="1" xfId="0" applyFont="1" applyFill="1" applyBorder="1" applyAlignment="1">
      <alignment horizontal="right"/>
    </xf>
    <xf numFmtId="0" fontId="29" fillId="11" borderId="1" xfId="0" applyFont="1" applyFill="1" applyBorder="1"/>
    <xf numFmtId="0" fontId="29" fillId="11" borderId="0" xfId="0" applyFont="1" applyFill="1"/>
    <xf numFmtId="43" fontId="45" fillId="11" borderId="1" xfId="1" applyFont="1" applyFill="1" applyBorder="1"/>
    <xf numFmtId="49" fontId="37" fillId="0" borderId="0" xfId="0" applyNumberFormat="1" applyFont="1" applyAlignment="1">
      <alignment horizontal="right"/>
    </xf>
    <xf numFmtId="0" fontId="37" fillId="0" borderId="0" xfId="0" applyFont="1" applyAlignment="1">
      <alignment wrapText="1"/>
    </xf>
    <xf numFmtId="49" fontId="31" fillId="0" borderId="0" xfId="0" applyNumberFormat="1" applyFont="1" applyAlignment="1">
      <alignment horizontal="right"/>
    </xf>
    <xf numFmtId="0" fontId="31" fillId="0" borderId="0" xfId="0" applyFont="1" applyAlignment="1">
      <alignment wrapText="1"/>
    </xf>
    <xf numFmtId="0" fontId="45" fillId="13" borderId="2" xfId="0" applyFont="1" applyFill="1" applyBorder="1" applyAlignment="1">
      <alignment horizontal="left" wrapText="1"/>
    </xf>
    <xf numFmtId="0" fontId="29" fillId="0" borderId="0" xfId="0" applyFont="1" applyAlignment="1">
      <alignment horizontal="left" vertical="center" wrapText="1"/>
    </xf>
    <xf numFmtId="2" fontId="32" fillId="0" borderId="0" xfId="1" applyNumberFormat="1" applyFont="1" applyBorder="1" applyAlignment="1">
      <alignment horizontal="right" vertical="center" wrapText="1"/>
    </xf>
    <xf numFmtId="43" fontId="32" fillId="0" borderId="0" xfId="1" applyFont="1" applyBorder="1" applyAlignment="1">
      <alignment horizontal="right" vertical="center" wrapText="1"/>
    </xf>
    <xf numFmtId="4" fontId="45" fillId="11" borderId="0" xfId="0" applyNumberFormat="1" applyFont="1" applyFill="1"/>
    <xf numFmtId="0" fontId="52" fillId="6" borderId="1" xfId="0" applyFont="1" applyFill="1" applyBorder="1"/>
    <xf numFmtId="0" fontId="53" fillId="6" borderId="0" xfId="0" applyFont="1" applyFill="1"/>
    <xf numFmtId="0" fontId="28" fillId="0" borderId="1" xfId="0" applyFont="1" applyBorder="1"/>
    <xf numFmtId="0" fontId="28" fillId="0" borderId="2" xfId="0" applyFont="1" applyBorder="1" applyAlignment="1">
      <alignment horizontal="left"/>
    </xf>
    <xf numFmtId="0" fontId="27" fillId="0" borderId="2" xfId="0" applyFont="1" applyBorder="1"/>
    <xf numFmtId="0" fontId="26" fillId="0" borderId="2" xfId="0" applyFont="1" applyBorder="1"/>
    <xf numFmtId="4" fontId="45" fillId="12" borderId="2" xfId="0" applyNumberFormat="1" applyFont="1" applyFill="1" applyBorder="1" applyAlignment="1">
      <alignment horizontal="right"/>
    </xf>
    <xf numFmtId="0" fontId="42" fillId="12" borderId="0" xfId="0" applyFont="1" applyFill="1"/>
    <xf numFmtId="0" fontId="25" fillId="0" borderId="2" xfId="0" applyFont="1" applyBorder="1"/>
    <xf numFmtId="0" fontId="45" fillId="12" borderId="2" xfId="0" applyFont="1" applyFill="1" applyBorder="1" applyAlignment="1">
      <alignment wrapText="1"/>
    </xf>
    <xf numFmtId="4" fontId="52" fillId="12" borderId="2" xfId="0" applyNumberFormat="1" applyFont="1" applyFill="1" applyBorder="1" applyAlignment="1">
      <alignment horizontal="right"/>
    </xf>
    <xf numFmtId="0" fontId="45" fillId="3" borderId="2" xfId="0" applyFont="1" applyFill="1" applyBorder="1" applyAlignment="1">
      <alignment wrapText="1"/>
    </xf>
    <xf numFmtId="0" fontId="42" fillId="0" borderId="0" xfId="0" applyFont="1" applyAlignment="1">
      <alignment horizontal="left"/>
    </xf>
    <xf numFmtId="0" fontId="52" fillId="11" borderId="1" xfId="0" applyFont="1" applyFill="1" applyBorder="1"/>
    <xf numFmtId="0" fontId="53" fillId="11" borderId="0" xfId="0" applyFont="1" applyFill="1"/>
    <xf numFmtId="0" fontId="52" fillId="11" borderId="2" xfId="0" applyFont="1" applyFill="1" applyBorder="1"/>
    <xf numFmtId="0" fontId="53" fillId="11" borderId="1" xfId="0" applyFont="1" applyFill="1" applyBorder="1"/>
    <xf numFmtId="0" fontId="54" fillId="0" borderId="0" xfId="0" applyFont="1"/>
    <xf numFmtId="4" fontId="55" fillId="11" borderId="1" xfId="0" applyNumberFormat="1" applyFont="1" applyFill="1" applyBorder="1" applyAlignment="1">
      <alignment horizontal="right"/>
    </xf>
    <xf numFmtId="0" fontId="55" fillId="0" borderId="0" xfId="0" applyFont="1"/>
    <xf numFmtId="0" fontId="45" fillId="11" borderId="6" xfId="0" applyFont="1" applyFill="1" applyBorder="1"/>
    <xf numFmtId="0" fontId="45" fillId="11" borderId="7" xfId="0" applyFont="1" applyFill="1" applyBorder="1"/>
    <xf numFmtId="4" fontId="45" fillId="11" borderId="5" xfId="0" applyNumberFormat="1" applyFont="1" applyFill="1" applyBorder="1" applyAlignment="1">
      <alignment horizontal="right"/>
    </xf>
    <xf numFmtId="4" fontId="46" fillId="11" borderId="5" xfId="0" applyNumberFormat="1" applyFont="1" applyFill="1" applyBorder="1" applyAlignment="1">
      <alignment horizontal="right"/>
    </xf>
    <xf numFmtId="49" fontId="45" fillId="11" borderId="1" xfId="0" applyNumberFormat="1" applyFont="1" applyFill="1" applyBorder="1"/>
    <xf numFmtId="0" fontId="45" fillId="11" borderId="1" xfId="0" applyFont="1" applyFill="1" applyBorder="1" applyAlignment="1">
      <alignment horizontal="left" vertical="center" wrapText="1"/>
    </xf>
    <xf numFmtId="0" fontId="51" fillId="0" borderId="0" xfId="0" applyFont="1"/>
    <xf numFmtId="0" fontId="0" fillId="0" borderId="0" xfId="0" applyAlignment="1">
      <alignment horizontal="left" vertical="top" wrapText="1"/>
    </xf>
    <xf numFmtId="2" fontId="46" fillId="0" borderId="1" xfId="0" applyNumberFormat="1" applyFont="1" applyBorder="1"/>
    <xf numFmtId="2" fontId="0" fillId="11" borderId="1" xfId="0" applyNumberFormat="1" applyFill="1" applyBorder="1" applyAlignment="1">
      <alignment horizontal="right"/>
    </xf>
    <xf numFmtId="2" fontId="42" fillId="0" borderId="1" xfId="0" applyNumberFormat="1" applyFont="1" applyBorder="1"/>
    <xf numFmtId="0" fontId="53" fillId="11" borderId="1" xfId="0" applyFont="1" applyFill="1" applyBorder="1" applyAlignment="1">
      <alignment wrapText="1"/>
    </xf>
    <xf numFmtId="4" fontId="32" fillId="0" borderId="1" xfId="1" applyNumberFormat="1" applyFont="1" applyBorder="1" applyAlignment="1">
      <alignment horizontal="right" vertical="center" wrapText="1"/>
    </xf>
    <xf numFmtId="4" fontId="45" fillId="0" borderId="1" xfId="1" applyNumberFormat="1" applyFont="1" applyBorder="1" applyAlignment="1">
      <alignment horizontal="right" vertical="center" wrapText="1"/>
    </xf>
    <xf numFmtId="4" fontId="45" fillId="11" borderId="1" xfId="1" applyNumberFormat="1" applyFont="1" applyFill="1" applyBorder="1" applyAlignment="1">
      <alignment horizontal="right" vertical="center" wrapText="1"/>
    </xf>
    <xf numFmtId="0" fontId="23" fillId="0" borderId="2" xfId="0" applyFont="1" applyBorder="1"/>
    <xf numFmtId="4" fontId="45" fillId="0" borderId="1" xfId="0" applyNumberFormat="1" applyFont="1" applyBorder="1" applyAlignment="1">
      <alignment horizontal="left" vertical="center" wrapText="1"/>
    </xf>
    <xf numFmtId="0" fontId="23" fillId="0" borderId="1" xfId="0" applyFont="1" applyBorder="1"/>
    <xf numFmtId="164" fontId="45" fillId="11" borderId="1" xfId="1" applyNumberFormat="1" applyFont="1" applyFill="1" applyBorder="1" applyAlignment="1">
      <alignment horizontal="right"/>
    </xf>
    <xf numFmtId="0" fontId="22" fillId="0" borderId="2" xfId="0" applyFont="1" applyBorder="1"/>
    <xf numFmtId="0" fontId="22" fillId="0" borderId="1" xfId="0" applyFont="1" applyBorder="1"/>
    <xf numFmtId="4" fontId="45" fillId="12" borderId="1" xfId="1" applyNumberFormat="1" applyFont="1" applyFill="1" applyBorder="1" applyAlignment="1">
      <alignment horizontal="right"/>
    </xf>
    <xf numFmtId="4" fontId="45" fillId="0" borderId="1" xfId="1" applyNumberFormat="1" applyFont="1" applyBorder="1" applyAlignment="1">
      <alignment horizontal="right"/>
    </xf>
    <xf numFmtId="4" fontId="42" fillId="0" borderId="1" xfId="1" applyNumberFormat="1" applyFont="1" applyBorder="1" applyAlignment="1">
      <alignment horizontal="right"/>
    </xf>
    <xf numFmtId="4" fontId="46" fillId="4" borderId="1" xfId="1" applyNumberFormat="1" applyFont="1" applyFill="1" applyBorder="1" applyAlignment="1">
      <alignment horizontal="right"/>
    </xf>
    <xf numFmtId="4" fontId="46" fillId="0" borderId="1" xfId="0" applyNumberFormat="1" applyFont="1" applyBorder="1" applyAlignment="1">
      <alignment horizontal="right"/>
    </xf>
    <xf numFmtId="4" fontId="46" fillId="0" borderId="1" xfId="1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0" fillId="0" borderId="1" xfId="1" applyNumberFormat="1" applyFont="1" applyBorder="1" applyAlignment="1">
      <alignment horizontal="right"/>
    </xf>
    <xf numFmtId="4" fontId="46" fillId="11" borderId="1" xfId="1" applyNumberFormat="1" applyFont="1" applyFill="1" applyBorder="1" applyAlignment="1">
      <alignment horizontal="right"/>
    </xf>
    <xf numFmtId="4" fontId="0" fillId="11" borderId="1" xfId="1" applyNumberFormat="1" applyFont="1" applyFill="1" applyBorder="1" applyAlignment="1">
      <alignment horizontal="right"/>
    </xf>
    <xf numFmtId="0" fontId="0" fillId="8" borderId="1" xfId="0" applyFill="1" applyBorder="1"/>
    <xf numFmtId="0" fontId="21" fillId="0" borderId="2" xfId="0" applyFont="1" applyBorder="1"/>
    <xf numFmtId="0" fontId="20" fillId="0" borderId="2" xfId="0" applyFont="1" applyBorder="1"/>
    <xf numFmtId="4" fontId="45" fillId="0" borderId="2" xfId="0" applyNumberFormat="1" applyFont="1" applyBorder="1"/>
    <xf numFmtId="0" fontId="19" fillId="0" borderId="0" xfId="0" applyFont="1"/>
    <xf numFmtId="4" fontId="46" fillId="12" borderId="1" xfId="1" applyNumberFormat="1" applyFont="1" applyFill="1" applyBorder="1" applyAlignment="1">
      <alignment horizontal="right"/>
    </xf>
    <xf numFmtId="4" fontId="0" fillId="11" borderId="4" xfId="1" applyNumberFormat="1" applyFont="1" applyFill="1" applyBorder="1" applyAlignment="1">
      <alignment horizontal="right"/>
    </xf>
    <xf numFmtId="0" fontId="18" fillId="0" borderId="2" xfId="0" applyFont="1" applyBorder="1"/>
    <xf numFmtId="0" fontId="18" fillId="0" borderId="2" xfId="0" applyFont="1" applyBorder="1" applyAlignment="1">
      <alignment horizontal="left"/>
    </xf>
    <xf numFmtId="0" fontId="18" fillId="0" borderId="0" xfId="0" applyFont="1"/>
    <xf numFmtId="0" fontId="17" fillId="0" borderId="2" xfId="0" applyFont="1" applyBorder="1"/>
    <xf numFmtId="0" fontId="17" fillId="0" borderId="2" xfId="0" applyFont="1" applyBorder="1" applyAlignment="1">
      <alignment horizontal="left"/>
    </xf>
    <xf numFmtId="0" fontId="16" fillId="0" borderId="2" xfId="0" applyFont="1" applyBorder="1"/>
    <xf numFmtId="0" fontId="15" fillId="0" borderId="2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left"/>
    </xf>
    <xf numFmtId="0" fontId="45" fillId="6" borderId="2" xfId="0" applyFont="1" applyFill="1" applyBorder="1" applyAlignment="1">
      <alignment wrapText="1"/>
    </xf>
    <xf numFmtId="0" fontId="13" fillId="0" borderId="2" xfId="0" applyFont="1" applyBorder="1"/>
    <xf numFmtId="0" fontId="13" fillId="0" borderId="0" xfId="0" applyFont="1"/>
    <xf numFmtId="0" fontId="45" fillId="12" borderId="1" xfId="0" applyFont="1" applyFill="1" applyBorder="1" applyAlignment="1">
      <alignment wrapText="1"/>
    </xf>
    <xf numFmtId="0" fontId="11" fillId="0" borderId="1" xfId="0" applyFont="1" applyBorder="1"/>
    <xf numFmtId="4" fontId="11" fillId="11" borderId="2" xfId="0" applyNumberFormat="1" applyFont="1" applyFill="1" applyBorder="1" applyAlignment="1">
      <alignment horizontal="right"/>
    </xf>
    <xf numFmtId="0" fontId="10" fillId="0" borderId="1" xfId="0" applyFont="1" applyBorder="1"/>
    <xf numFmtId="0" fontId="10" fillId="0" borderId="2" xfId="0" applyFont="1" applyBorder="1"/>
    <xf numFmtId="4" fontId="10" fillId="11" borderId="1" xfId="0" applyNumberFormat="1" applyFont="1" applyFill="1" applyBorder="1" applyAlignment="1">
      <alignment horizontal="right"/>
    </xf>
    <xf numFmtId="0" fontId="9" fillId="0" borderId="2" xfId="0" applyFont="1" applyBorder="1" applyAlignment="1">
      <alignment horizontal="left"/>
    </xf>
    <xf numFmtId="0" fontId="9" fillId="0" borderId="2" xfId="0" applyFont="1" applyBorder="1"/>
    <xf numFmtId="4" fontId="46" fillId="12" borderId="2" xfId="0" applyNumberFormat="1" applyFont="1" applyFill="1" applyBorder="1" applyAlignment="1">
      <alignment horizontal="right"/>
    </xf>
    <xf numFmtId="0" fontId="8" fillId="0" borderId="2" xfId="0" applyFont="1" applyBorder="1"/>
    <xf numFmtId="0" fontId="8" fillId="0" borderId="0" xfId="0" applyFont="1"/>
    <xf numFmtId="0" fontId="8" fillId="0" borderId="1" xfId="0" applyFont="1" applyBorder="1" applyAlignment="1">
      <alignment horizontal="left" vertical="center" wrapText="1"/>
    </xf>
    <xf numFmtId="43" fontId="32" fillId="0" borderId="1" xfId="1" applyFont="1" applyBorder="1" applyAlignment="1">
      <alignment horizontal="right" vertical="center" wrapText="1"/>
    </xf>
    <xf numFmtId="0" fontId="7" fillId="0" borderId="2" xfId="0" applyFont="1" applyBorder="1"/>
    <xf numFmtId="4" fontId="7" fillId="0" borderId="1" xfId="1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4" fontId="7" fillId="11" borderId="1" xfId="0" applyNumberFormat="1" applyFont="1" applyFill="1" applyBorder="1" applyAlignment="1">
      <alignment horizontal="right"/>
    </xf>
    <xf numFmtId="4" fontId="6" fillId="0" borderId="1" xfId="1" applyNumberFormat="1" applyFont="1" applyBorder="1" applyAlignment="1">
      <alignment horizontal="right" vertical="center" wrapText="1"/>
    </xf>
    <xf numFmtId="0" fontId="5" fillId="0" borderId="2" xfId="0" applyFont="1" applyBorder="1"/>
    <xf numFmtId="0" fontId="5" fillId="0" borderId="0" xfId="0" applyFont="1"/>
    <xf numFmtId="0" fontId="45" fillId="5" borderId="2" xfId="0" applyFont="1" applyFill="1" applyBorder="1" applyAlignment="1">
      <alignment horizontal="left" vertical="center" wrapText="1"/>
    </xf>
    <xf numFmtId="0" fontId="45" fillId="18" borderId="2" xfId="0" applyFont="1" applyFill="1" applyBorder="1" applyAlignment="1">
      <alignment horizontal="left" vertical="center" wrapText="1"/>
    </xf>
    <xf numFmtId="0" fontId="5" fillId="0" borderId="1" xfId="0" applyFont="1" applyBorder="1"/>
    <xf numFmtId="0" fontId="5" fillId="18" borderId="2" xfId="0" applyFont="1" applyFill="1" applyBorder="1" applyAlignment="1">
      <alignment horizontal="left" vertical="center" wrapText="1"/>
    </xf>
    <xf numFmtId="4" fontId="5" fillId="11" borderId="1" xfId="0" applyNumberFormat="1" applyFont="1" applyFill="1" applyBorder="1" applyAlignment="1">
      <alignment horizontal="right"/>
    </xf>
    <xf numFmtId="0" fontId="45" fillId="8" borderId="2" xfId="0" applyFont="1" applyFill="1" applyBorder="1" applyAlignment="1">
      <alignment wrapText="1"/>
    </xf>
    <xf numFmtId="0" fontId="4" fillId="0" borderId="0" xfId="0" applyFont="1"/>
    <xf numFmtId="0" fontId="3" fillId="0" borderId="2" xfId="0" applyFont="1" applyBorder="1"/>
    <xf numFmtId="0" fontId="2" fillId="0" borderId="0" xfId="0" applyFont="1"/>
    <xf numFmtId="0" fontId="1" fillId="0" borderId="1" xfId="0" applyFont="1" applyBorder="1"/>
    <xf numFmtId="4" fontId="1" fillId="11" borderId="1" xfId="0" applyNumberFormat="1" applyFont="1" applyFill="1" applyBorder="1" applyAlignment="1">
      <alignment horizontal="right"/>
    </xf>
    <xf numFmtId="0" fontId="1" fillId="0" borderId="0" xfId="0" applyFont="1"/>
    <xf numFmtId="0" fontId="1" fillId="0" borderId="2" xfId="0" applyFont="1" applyBorder="1"/>
    <xf numFmtId="4" fontId="1" fillId="11" borderId="2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11" borderId="2" xfId="0" applyFont="1" applyFill="1" applyBorder="1"/>
    <xf numFmtId="0" fontId="1" fillId="18" borderId="2" xfId="0" applyFont="1" applyFill="1" applyBorder="1" applyAlignment="1">
      <alignment horizontal="left" vertical="center" wrapText="1"/>
    </xf>
    <xf numFmtId="4" fontId="55" fillId="11" borderId="2" xfId="0" applyNumberFormat="1" applyFont="1" applyFill="1" applyBorder="1" applyAlignment="1">
      <alignment horizontal="right"/>
    </xf>
    <xf numFmtId="4" fontId="1" fillId="0" borderId="1" xfId="1" applyNumberFormat="1" applyFont="1" applyBorder="1" applyAlignment="1">
      <alignment horizontal="right"/>
    </xf>
    <xf numFmtId="4" fontId="1" fillId="11" borderId="1" xfId="1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1" fillId="0" borderId="2" xfId="0" applyNumberFormat="1" applyFont="1" applyBorder="1"/>
    <xf numFmtId="0" fontId="1" fillId="0" borderId="1" xfId="2" applyFont="1" applyBorder="1"/>
    <xf numFmtId="0" fontId="1" fillId="0" borderId="2" xfId="2" applyFont="1" applyBorder="1"/>
    <xf numFmtId="4" fontId="55" fillId="0" borderId="2" xfId="0" applyNumberFormat="1" applyFont="1" applyBorder="1"/>
    <xf numFmtId="2" fontId="1" fillId="0" borderId="2" xfId="0" applyNumberFormat="1" applyFont="1" applyBorder="1"/>
    <xf numFmtId="2" fontId="1" fillId="0" borderId="1" xfId="0" applyNumberFormat="1" applyFont="1" applyBorder="1"/>
    <xf numFmtId="0" fontId="1" fillId="11" borderId="1" xfId="0" applyFont="1" applyFill="1" applyBorder="1"/>
    <xf numFmtId="4" fontId="1" fillId="11" borderId="1" xfId="0" applyNumberFormat="1" applyFont="1" applyFill="1" applyBorder="1"/>
    <xf numFmtId="0" fontId="1" fillId="11" borderId="2" xfId="0" applyFont="1" applyFill="1" applyBorder="1" applyAlignment="1">
      <alignment horizontal="left"/>
    </xf>
    <xf numFmtId="4" fontId="1" fillId="11" borderId="2" xfId="0" applyNumberFormat="1" applyFont="1" applyFill="1" applyBorder="1"/>
    <xf numFmtId="0" fontId="1" fillId="11" borderId="0" xfId="0" applyFont="1" applyFill="1"/>
    <xf numFmtId="2" fontId="0" fillId="0" borderId="1" xfId="0" applyNumberFormat="1" applyBorder="1"/>
    <xf numFmtId="0" fontId="55" fillId="11" borderId="1" xfId="0" applyFont="1" applyFill="1" applyBorder="1"/>
    <xf numFmtId="0" fontId="55" fillId="11" borderId="2" xfId="0" applyFont="1" applyFill="1" applyBorder="1"/>
    <xf numFmtId="0" fontId="55" fillId="11" borderId="0" xfId="0" applyFont="1" applyFill="1"/>
    <xf numFmtId="0" fontId="55" fillId="11" borderId="2" xfId="0" applyFont="1" applyFill="1" applyBorder="1" applyAlignment="1">
      <alignment wrapText="1"/>
    </xf>
    <xf numFmtId="0" fontId="55" fillId="11" borderId="1" xfId="0" applyFont="1" applyFill="1" applyBorder="1" applyAlignment="1">
      <alignment wrapText="1"/>
    </xf>
    <xf numFmtId="4" fontId="1" fillId="11" borderId="8" xfId="0" applyNumberFormat="1" applyFont="1" applyFill="1" applyBorder="1" applyAlignment="1">
      <alignment horizontal="right"/>
    </xf>
    <xf numFmtId="0" fontId="24" fillId="0" borderId="2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0" fillId="0" borderId="0" xfId="0" applyAlignment="1">
      <alignment horizontal="left" vertical="top" wrapText="1"/>
    </xf>
    <xf numFmtId="0" fontId="54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0" fontId="29" fillId="0" borderId="0" xfId="0" applyFont="1" applyAlignment="1">
      <alignment horizontal="left" wrapText="1"/>
    </xf>
    <xf numFmtId="49" fontId="0" fillId="0" borderId="0" xfId="0" applyNumberFormat="1" applyAlignment="1">
      <alignment horizontal="left" wrapText="1"/>
    </xf>
    <xf numFmtId="0" fontId="45" fillId="0" borderId="0" xfId="0" applyFont="1" applyAlignment="1">
      <alignment horizontal="center"/>
    </xf>
    <xf numFmtId="0" fontId="39" fillId="0" borderId="0" xfId="0" applyFont="1" applyAlignment="1">
      <alignment horizontal="left" wrapText="1"/>
    </xf>
    <xf numFmtId="0" fontId="12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2" fontId="45" fillId="0" borderId="0" xfId="1" applyNumberFormat="1" applyFont="1" applyBorder="1" applyAlignment="1">
      <alignment horizontal="center" vertical="center" wrapText="1"/>
    </xf>
    <xf numFmtId="4" fontId="45" fillId="11" borderId="0" xfId="0" applyNumberFormat="1" applyFont="1" applyFill="1" applyAlignment="1">
      <alignment horizontal="center"/>
    </xf>
    <xf numFmtId="0" fontId="0" fillId="0" borderId="0" xfId="0" applyAlignment="1">
      <alignment horizontal="left" vertical="center" wrapText="1"/>
    </xf>
    <xf numFmtId="0" fontId="42" fillId="0" borderId="0" xfId="0" applyFont="1" applyAlignment="1">
      <alignment horizontal="left" wrapText="1"/>
    </xf>
    <xf numFmtId="4" fontId="45" fillId="0" borderId="0" xfId="0" applyNumberFormat="1" applyFont="1" applyAlignment="1">
      <alignment horizontal="center"/>
    </xf>
    <xf numFmtId="0" fontId="45" fillId="11" borderId="0" xfId="0" applyFont="1" applyFill="1" applyAlignment="1">
      <alignment horizontal="center"/>
    </xf>
    <xf numFmtId="0" fontId="54" fillId="11" borderId="0" xfId="0" applyFont="1" applyFill="1" applyAlignment="1">
      <alignment horizontal="center"/>
    </xf>
    <xf numFmtId="0" fontId="54" fillId="0" borderId="2" xfId="0" applyFont="1" applyBorder="1" applyAlignment="1">
      <alignment horizontal="left"/>
    </xf>
    <xf numFmtId="0" fontId="54" fillId="0" borderId="4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42" fillId="0" borderId="4" xfId="0" applyFont="1" applyBorder="1" applyAlignment="1">
      <alignment horizontal="left"/>
    </xf>
    <xf numFmtId="0" fontId="45" fillId="0" borderId="2" xfId="0" applyFont="1" applyBorder="1" applyAlignment="1">
      <alignment horizontal="center"/>
    </xf>
    <xf numFmtId="0" fontId="45" fillId="0" borderId="4" xfId="0" applyFont="1" applyBorder="1" applyAlignment="1">
      <alignment horizontal="center"/>
    </xf>
    <xf numFmtId="0" fontId="45" fillId="0" borderId="2" xfId="0" applyFont="1" applyBorder="1" applyAlignment="1">
      <alignment horizontal="left"/>
    </xf>
    <xf numFmtId="0" fontId="45" fillId="0" borderId="4" xfId="0" applyFont="1" applyBorder="1" applyAlignment="1">
      <alignment horizontal="left"/>
    </xf>
  </cellXfs>
  <cellStyles count="4">
    <cellStyle name="Normalno" xfId="0" builtinId="0"/>
    <cellStyle name="Normalno 2" xfId="2" xr:uid="{00000000-0005-0000-0000-000001000000}"/>
    <cellStyle name="Zarez" xfId="1" builtinId="3"/>
    <cellStyle name="Zarez 2" xfId="3" xr:uid="{00000000-0005-0000-0000-000003000000}"/>
  </cellStyles>
  <dxfs count="0"/>
  <tableStyles count="0" defaultTableStyle="TableStyleMedium2" defaultPivotStyle="PivotStyleMedium9"/>
  <colors>
    <mruColors>
      <color rgb="FFFFFFCC"/>
      <color rgb="FFFF66CC"/>
      <color rgb="FFFF3300"/>
      <color rgb="FFFFCCFF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List1!#REF!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5-45A0-91F9-8B25108E2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023616"/>
        <c:axId val="154484736"/>
      </c:barChart>
      <c:catAx>
        <c:axId val="153023616"/>
        <c:scaling>
          <c:orientation val="minMax"/>
        </c:scaling>
        <c:delete val="0"/>
        <c:axPos val="b"/>
        <c:majorTickMark val="out"/>
        <c:minorTickMark val="none"/>
        <c:tickLblPos val="nextTo"/>
        <c:crossAx val="154484736"/>
        <c:crosses val="autoZero"/>
        <c:auto val="1"/>
        <c:lblAlgn val="ctr"/>
        <c:lblOffset val="100"/>
        <c:noMultiLvlLbl val="0"/>
      </c:catAx>
      <c:valAx>
        <c:axId val="154484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3023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9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797" cy="6072188"/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G1326"/>
  <sheetViews>
    <sheetView tabSelected="1" view="pageBreakPreview" topLeftCell="A1301" zoomScaleNormal="96" zoomScaleSheetLayoutView="100" workbookViewId="0">
      <selection activeCell="E1323" sqref="E1323"/>
    </sheetView>
  </sheetViews>
  <sheetFormatPr defaultColWidth="9.140625" defaultRowHeight="15" x14ac:dyDescent="0.25"/>
  <cols>
    <col min="1" max="1" width="9.42578125" customWidth="1"/>
    <col min="2" max="2" width="59.7109375" customWidth="1"/>
    <col min="3" max="3" width="16.140625" customWidth="1"/>
    <col min="4" max="4" width="16.140625" style="131" customWidth="1"/>
    <col min="5" max="5" width="16" style="131" customWidth="1"/>
    <col min="6" max="6" width="16.42578125" style="131" customWidth="1"/>
    <col min="7" max="7" width="14.85546875" style="131" customWidth="1"/>
  </cols>
  <sheetData>
    <row r="1" spans="1:7" ht="17.25" customHeight="1" x14ac:dyDescent="0.25">
      <c r="A1" s="400" t="s">
        <v>453</v>
      </c>
      <c r="B1" s="400"/>
      <c r="C1" s="400"/>
      <c r="D1" s="400"/>
      <c r="E1" s="400"/>
      <c r="F1" s="400"/>
      <c r="G1" s="400"/>
    </row>
    <row r="2" spans="1:7" x14ac:dyDescent="0.25">
      <c r="A2" s="411" t="s">
        <v>608</v>
      </c>
      <c r="B2" s="411"/>
      <c r="C2" s="411"/>
      <c r="D2" s="411"/>
      <c r="E2" s="411"/>
      <c r="F2" s="411"/>
      <c r="G2" s="411"/>
    </row>
    <row r="3" spans="1:7" ht="15" customHeight="1" x14ac:dyDescent="0.25">
      <c r="A3" s="296"/>
      <c r="B3" s="296" t="s">
        <v>609</v>
      </c>
      <c r="C3" s="296"/>
      <c r="D3" s="296"/>
      <c r="E3" s="296"/>
      <c r="F3" s="296"/>
      <c r="G3" s="296"/>
    </row>
    <row r="5" spans="1:7" ht="18.75" customHeight="1" x14ac:dyDescent="0.25">
      <c r="A5" s="401" t="s">
        <v>343</v>
      </c>
      <c r="B5" s="401"/>
      <c r="C5" s="401"/>
      <c r="D5" s="401"/>
      <c r="E5" s="401"/>
      <c r="F5" s="401"/>
      <c r="G5" s="401"/>
    </row>
    <row r="6" spans="1:7" ht="18.75" customHeight="1" x14ac:dyDescent="0.25">
      <c r="A6" s="401" t="s">
        <v>510</v>
      </c>
      <c r="B6" s="401"/>
      <c r="C6" s="401"/>
      <c r="D6" s="401"/>
      <c r="E6" s="401"/>
      <c r="F6" s="401"/>
      <c r="G6" s="401"/>
    </row>
    <row r="7" spans="1:7" x14ac:dyDescent="0.25">
      <c r="A7" s="5"/>
      <c r="B7" s="130"/>
      <c r="C7" s="130"/>
    </row>
    <row r="8" spans="1:7" x14ac:dyDescent="0.25">
      <c r="A8" s="3" t="s">
        <v>49</v>
      </c>
    </row>
    <row r="9" spans="1:7" x14ac:dyDescent="0.25">
      <c r="A9" s="3" t="s">
        <v>370</v>
      </c>
      <c r="B9" s="405" t="s">
        <v>426</v>
      </c>
      <c r="C9" s="405"/>
      <c r="D9" s="405"/>
      <c r="E9" s="405"/>
      <c r="F9" s="405"/>
      <c r="G9" s="405"/>
    </row>
    <row r="10" spans="1:7" s="133" customFormat="1" ht="16.149999999999999" customHeight="1" x14ac:dyDescent="0.25">
      <c r="A10" s="404" t="s">
        <v>511</v>
      </c>
      <c r="B10" s="404"/>
      <c r="C10" s="404"/>
      <c r="D10" s="404"/>
      <c r="E10" s="404"/>
      <c r="F10" s="404"/>
      <c r="G10" s="404"/>
    </row>
    <row r="11" spans="1:7" s="133" customFormat="1" ht="16.149999999999999" customHeight="1" x14ac:dyDescent="0.25">
      <c r="A11" s="132"/>
      <c r="B11" s="132"/>
      <c r="C11" s="132"/>
      <c r="D11" s="132"/>
      <c r="E11" s="132"/>
      <c r="F11" s="132"/>
      <c r="G11" s="132"/>
    </row>
    <row r="12" spans="1:7" s="133" customFormat="1" ht="16.149999999999999" customHeight="1" x14ac:dyDescent="0.25">
      <c r="A12" s="132"/>
      <c r="B12" s="240" t="s">
        <v>344</v>
      </c>
      <c r="C12" s="132"/>
      <c r="D12" s="132"/>
      <c r="E12" s="132"/>
      <c r="F12" s="132"/>
      <c r="G12" s="132"/>
    </row>
    <row r="13" spans="1:7" s="133" customFormat="1" ht="36" customHeight="1" x14ac:dyDescent="0.25">
      <c r="A13" s="241"/>
      <c r="B13" s="45"/>
      <c r="C13" s="251" t="s">
        <v>512</v>
      </c>
      <c r="D13" s="251" t="s">
        <v>513</v>
      </c>
      <c r="E13" s="251" t="s">
        <v>514</v>
      </c>
      <c r="F13" s="251" t="s">
        <v>455</v>
      </c>
      <c r="G13" s="251" t="s">
        <v>515</v>
      </c>
    </row>
    <row r="14" spans="1:7" s="182" customFormat="1" x14ac:dyDescent="0.25">
      <c r="A14" s="241"/>
      <c r="B14" s="45" t="s">
        <v>41</v>
      </c>
      <c r="C14" s="20">
        <f>C16+C15</f>
        <v>1655063.89</v>
      </c>
      <c r="D14" s="20">
        <f t="shared" ref="D14:F14" si="0">D16+D15</f>
        <v>4480856</v>
      </c>
      <c r="E14" s="20">
        <f t="shared" si="0"/>
        <v>3035850.48</v>
      </c>
      <c r="F14" s="20">
        <f t="shared" si="0"/>
        <v>1757300</v>
      </c>
      <c r="G14" s="20">
        <f>G16+G15</f>
        <v>1443697</v>
      </c>
    </row>
    <row r="15" spans="1:7" s="138" customFormat="1" x14ac:dyDescent="0.25">
      <c r="A15" s="135"/>
      <c r="B15" s="252" t="s">
        <v>357</v>
      </c>
      <c r="C15" s="136">
        <f>C57</f>
        <v>1640462.89</v>
      </c>
      <c r="D15" s="136">
        <f>D57</f>
        <v>4460856</v>
      </c>
      <c r="E15" s="137">
        <f>E57</f>
        <v>2975850.48</v>
      </c>
      <c r="F15" s="136">
        <f>F57</f>
        <v>1757300</v>
      </c>
      <c r="G15" s="140">
        <f>G57</f>
        <v>1443697</v>
      </c>
    </row>
    <row r="16" spans="1:7" s="138" customFormat="1" x14ac:dyDescent="0.25">
      <c r="A16" s="135"/>
      <c r="B16" s="252" t="s">
        <v>358</v>
      </c>
      <c r="C16" s="136">
        <f>C128</f>
        <v>14601</v>
      </c>
      <c r="D16" s="136">
        <f>D128</f>
        <v>20000</v>
      </c>
      <c r="E16" s="137">
        <f>E128</f>
        <v>60000</v>
      </c>
      <c r="F16" s="136">
        <f>F128</f>
        <v>0</v>
      </c>
      <c r="G16" s="140">
        <f>G128</f>
        <v>0</v>
      </c>
    </row>
    <row r="17" spans="1:7" s="115" customFormat="1" x14ac:dyDescent="0.25">
      <c r="A17" s="242"/>
      <c r="B17" s="45" t="s">
        <v>328</v>
      </c>
      <c r="C17" s="20">
        <f>C15+C16</f>
        <v>1655063.89</v>
      </c>
      <c r="D17" s="20">
        <f>D15+D16</f>
        <v>4480856</v>
      </c>
      <c r="E17" s="22">
        <f>E15+E16</f>
        <v>3035850.48</v>
      </c>
      <c r="F17" s="20">
        <f>F15+F16</f>
        <v>1757300</v>
      </c>
      <c r="G17" s="20">
        <f>G15+G16</f>
        <v>1443697</v>
      </c>
    </row>
    <row r="18" spans="1:7" s="115" customFormat="1" x14ac:dyDescent="0.25">
      <c r="A18" s="242"/>
      <c r="B18" s="45" t="s">
        <v>345</v>
      </c>
      <c r="C18" s="20">
        <f>C20+C19</f>
        <v>2050595.38</v>
      </c>
      <c r="D18" s="20">
        <f t="shared" ref="D18:G18" si="1">D20+D19</f>
        <v>6541394.6799999997</v>
      </c>
      <c r="E18" s="20">
        <f t="shared" si="1"/>
        <v>3587850.48</v>
      </c>
      <c r="F18" s="20">
        <f t="shared" si="1"/>
        <v>1576900</v>
      </c>
      <c r="G18" s="20">
        <f t="shared" si="1"/>
        <v>1218297</v>
      </c>
    </row>
    <row r="19" spans="1:7" s="138" customFormat="1" x14ac:dyDescent="0.25">
      <c r="A19" s="135"/>
      <c r="B19" s="252" t="s">
        <v>359</v>
      </c>
      <c r="C19" s="136">
        <f>C138</f>
        <v>1323260.55</v>
      </c>
      <c r="D19" s="136">
        <f>D138</f>
        <v>1311156</v>
      </c>
      <c r="E19" s="137">
        <f>E138</f>
        <v>1518850.48</v>
      </c>
      <c r="F19" s="136">
        <f>F138</f>
        <v>1213400</v>
      </c>
      <c r="G19" s="140">
        <f>G138</f>
        <v>1144797</v>
      </c>
    </row>
    <row r="20" spans="1:7" s="138" customFormat="1" x14ac:dyDescent="0.25">
      <c r="A20" s="135"/>
      <c r="B20" s="252" t="s">
        <v>360</v>
      </c>
      <c r="C20" s="136">
        <f>C184</f>
        <v>727334.83</v>
      </c>
      <c r="D20" s="136">
        <f>D184</f>
        <v>5230238.68</v>
      </c>
      <c r="E20" s="137">
        <f>E184</f>
        <v>2069000</v>
      </c>
      <c r="F20" s="136">
        <f>F184</f>
        <v>363500</v>
      </c>
      <c r="G20" s="140">
        <f>G184</f>
        <v>73500</v>
      </c>
    </row>
    <row r="21" spans="1:7" s="115" customFormat="1" x14ac:dyDescent="0.25">
      <c r="A21" s="242"/>
      <c r="B21" s="45" t="s">
        <v>329</v>
      </c>
      <c r="C21" s="20">
        <f>C19+C20</f>
        <v>2050595.38</v>
      </c>
      <c r="D21" s="20">
        <f>D19+D20</f>
        <v>6541394.6799999997</v>
      </c>
      <c r="E21" s="22">
        <f>E19+E20</f>
        <v>3587850.48</v>
      </c>
      <c r="F21" s="20">
        <f>F19+F20</f>
        <v>1576900</v>
      </c>
      <c r="G21" s="20">
        <f>G19+G20</f>
        <v>1218297</v>
      </c>
    </row>
    <row r="22" spans="1:7" s="115" customFormat="1" x14ac:dyDescent="0.25">
      <c r="A22" s="242"/>
      <c r="B22" s="45" t="s">
        <v>346</v>
      </c>
      <c r="C22" s="20">
        <f>C14-C18</f>
        <v>-395531.49</v>
      </c>
      <c r="D22" s="20">
        <f t="shared" ref="D22:G22" si="2">D14-D18</f>
        <v>-2060538.6799999997</v>
      </c>
      <c r="E22" s="20">
        <f t="shared" si="2"/>
        <v>-552000</v>
      </c>
      <c r="F22" s="20">
        <f t="shared" si="2"/>
        <v>180400</v>
      </c>
      <c r="G22" s="20">
        <f t="shared" si="2"/>
        <v>225400</v>
      </c>
    </row>
    <row r="23" spans="1:7" s="115" customFormat="1" x14ac:dyDescent="0.25">
      <c r="A23" s="243"/>
      <c r="C23" s="221"/>
      <c r="D23" s="221"/>
      <c r="E23" s="30"/>
      <c r="F23" s="221"/>
      <c r="G23" s="221"/>
    </row>
    <row r="24" spans="1:7" s="3" customFormat="1" x14ac:dyDescent="0.25">
      <c r="A24" s="244"/>
      <c r="B24" s="3" t="s">
        <v>347</v>
      </c>
      <c r="D24" s="221"/>
      <c r="E24" s="221"/>
      <c r="F24" s="221"/>
      <c r="G24" s="221"/>
    </row>
    <row r="25" spans="1:7" s="182" customFormat="1" ht="33.6" customHeight="1" x14ac:dyDescent="0.25">
      <c r="A25" s="241"/>
      <c r="B25" s="45"/>
      <c r="C25" s="251" t="s">
        <v>512</v>
      </c>
      <c r="D25" s="251" t="s">
        <v>513</v>
      </c>
      <c r="E25" s="251" t="s">
        <v>514</v>
      </c>
      <c r="F25" s="251" t="s">
        <v>455</v>
      </c>
      <c r="G25" s="251" t="s">
        <v>515</v>
      </c>
    </row>
    <row r="26" spans="1:7" s="138" customFormat="1" x14ac:dyDescent="0.25">
      <c r="A26" s="135"/>
      <c r="B26" s="252" t="s">
        <v>361</v>
      </c>
      <c r="C26" s="20">
        <f>C294</f>
        <v>14901.69</v>
      </c>
      <c r="D26" s="20">
        <f>D298</f>
        <v>2077538.68</v>
      </c>
      <c r="E26" s="20">
        <f t="shared" ref="E26:G26" si="3">E294</f>
        <v>1402000</v>
      </c>
      <c r="F26" s="20">
        <f t="shared" si="3"/>
        <v>2000</v>
      </c>
      <c r="G26" s="20">
        <f t="shared" si="3"/>
        <v>2000</v>
      </c>
    </row>
    <row r="27" spans="1:7" s="138" customFormat="1" x14ac:dyDescent="0.25">
      <c r="A27" s="135"/>
      <c r="B27" s="252" t="s">
        <v>362</v>
      </c>
      <c r="C27" s="20">
        <f>C300</f>
        <v>18632.52</v>
      </c>
      <c r="D27" s="20">
        <f t="shared" ref="D27:G27" si="4">D300</f>
        <v>0</v>
      </c>
      <c r="E27" s="20">
        <f t="shared" si="4"/>
        <v>850000</v>
      </c>
      <c r="F27" s="20">
        <f t="shared" si="4"/>
        <v>555000</v>
      </c>
      <c r="G27" s="20">
        <f t="shared" si="4"/>
        <v>0</v>
      </c>
    </row>
    <row r="28" spans="1:7" s="3" customFormat="1" x14ac:dyDescent="0.25">
      <c r="A28" s="18"/>
      <c r="B28" s="18" t="s">
        <v>348</v>
      </c>
      <c r="C28" s="17">
        <f>C26-C27</f>
        <v>-3730.83</v>
      </c>
      <c r="D28" s="17">
        <f>D26-D27</f>
        <v>2077538.68</v>
      </c>
      <c r="E28" s="17">
        <f>E26-E27</f>
        <v>552000</v>
      </c>
      <c r="F28" s="17">
        <f>F26-F27</f>
        <v>-553000</v>
      </c>
      <c r="G28" s="17">
        <f>G26-G27</f>
        <v>2000</v>
      </c>
    </row>
    <row r="29" spans="1:7" s="3" customFormat="1" x14ac:dyDescent="0.25">
      <c r="C29" s="221"/>
      <c r="D29" s="221"/>
      <c r="E29" s="221"/>
      <c r="F29" s="221"/>
      <c r="G29" s="221"/>
    </row>
    <row r="30" spans="1:7" s="3" customFormat="1" x14ac:dyDescent="0.25">
      <c r="B30" s="3" t="s">
        <v>349</v>
      </c>
      <c r="C30" s="221"/>
      <c r="D30" s="221"/>
      <c r="E30" s="221"/>
      <c r="F30" s="221"/>
      <c r="G30" s="221"/>
    </row>
    <row r="31" spans="1:7" s="138" customFormat="1" x14ac:dyDescent="0.25">
      <c r="C31" s="141"/>
      <c r="D31" s="141"/>
      <c r="E31" s="142"/>
      <c r="F31" s="141"/>
      <c r="G31" s="141"/>
    </row>
    <row r="32" spans="1:7" s="182" customFormat="1" ht="33.6" customHeight="1" x14ac:dyDescent="0.25">
      <c r="A32" s="241"/>
      <c r="B32" s="45"/>
      <c r="C32" s="251" t="s">
        <v>512</v>
      </c>
      <c r="D32" s="251" t="s">
        <v>513</v>
      </c>
      <c r="E32" s="251" t="s">
        <v>514</v>
      </c>
      <c r="F32" s="251" t="s">
        <v>455</v>
      </c>
      <c r="G32" s="251" t="s">
        <v>515</v>
      </c>
    </row>
    <row r="33" spans="1:7" s="258" customFormat="1" ht="28.9" customHeight="1" x14ac:dyDescent="0.25">
      <c r="A33" s="256"/>
      <c r="B33" s="257" t="s">
        <v>350</v>
      </c>
      <c r="C33" s="20">
        <v>156959.01</v>
      </c>
      <c r="D33" s="20">
        <v>81683.22</v>
      </c>
      <c r="E33" s="20">
        <v>0</v>
      </c>
      <c r="F33" s="20">
        <v>0</v>
      </c>
      <c r="G33" s="20">
        <v>0</v>
      </c>
    </row>
    <row r="34" spans="1:7" s="258" customFormat="1" ht="28.9" customHeight="1" x14ac:dyDescent="0.25">
      <c r="A34" s="256"/>
      <c r="B34" s="257" t="s">
        <v>351</v>
      </c>
      <c r="C34" s="259">
        <v>36529.35</v>
      </c>
      <c r="D34" s="20">
        <v>0</v>
      </c>
      <c r="E34" s="20">
        <v>0</v>
      </c>
      <c r="F34" s="20">
        <v>0</v>
      </c>
      <c r="G34" s="20">
        <v>0</v>
      </c>
    </row>
    <row r="35" spans="1:7" s="182" customFormat="1" ht="45" x14ac:dyDescent="0.25">
      <c r="A35" s="245"/>
      <c r="B35" s="246" t="s">
        <v>352</v>
      </c>
      <c r="C35" s="20">
        <f>C33-C34</f>
        <v>120429.66</v>
      </c>
      <c r="D35" s="20">
        <v>0</v>
      </c>
      <c r="E35" s="20">
        <f t="shared" ref="E35:G35" si="5">E34+E33</f>
        <v>0</v>
      </c>
      <c r="F35" s="20">
        <f t="shared" si="5"/>
        <v>0</v>
      </c>
      <c r="G35" s="20">
        <f t="shared" si="5"/>
        <v>0</v>
      </c>
    </row>
    <row r="36" spans="1:7" s="138" customFormat="1" ht="13.5" customHeight="1" x14ac:dyDescent="0.25">
      <c r="D36" s="141"/>
      <c r="E36" s="142"/>
      <c r="F36" s="141"/>
      <c r="G36" s="141"/>
    </row>
    <row r="37" spans="1:7" s="138" customFormat="1" ht="13.5" customHeight="1" x14ac:dyDescent="0.25">
      <c r="B37" s="3" t="s">
        <v>353</v>
      </c>
      <c r="D37" s="141"/>
      <c r="E37" s="142"/>
      <c r="F37" s="141"/>
      <c r="G37" s="141"/>
    </row>
    <row r="38" spans="1:7" s="138" customFormat="1" ht="13.5" customHeight="1" x14ac:dyDescent="0.25">
      <c r="B38" s="3"/>
      <c r="D38" s="141"/>
      <c r="E38" s="142"/>
      <c r="F38" s="141"/>
      <c r="G38" s="141"/>
    </row>
    <row r="39" spans="1:7" s="138" customFormat="1" ht="34.9" customHeight="1" x14ac:dyDescent="0.25">
      <c r="A39" s="135"/>
      <c r="B39" s="135"/>
      <c r="C39" s="251" t="s">
        <v>512</v>
      </c>
      <c r="D39" s="251" t="s">
        <v>513</v>
      </c>
      <c r="E39" s="251" t="s">
        <v>514</v>
      </c>
      <c r="F39" s="251" t="s">
        <v>455</v>
      </c>
      <c r="G39" s="251" t="s">
        <v>515</v>
      </c>
    </row>
    <row r="40" spans="1:7" s="138" customFormat="1" ht="28.9" customHeight="1" x14ac:dyDescent="0.25">
      <c r="A40" s="135"/>
      <c r="B40" s="247" t="s">
        <v>354</v>
      </c>
      <c r="C40" s="249">
        <v>0</v>
      </c>
      <c r="D40" s="250">
        <v>0</v>
      </c>
      <c r="E40" s="250">
        <v>0</v>
      </c>
      <c r="F40" s="250">
        <v>0</v>
      </c>
      <c r="G40" s="250">
        <v>0</v>
      </c>
    </row>
    <row r="41" spans="1:7" s="138" customFormat="1" ht="28.9" customHeight="1" x14ac:dyDescent="0.25">
      <c r="A41" s="135"/>
      <c r="B41" s="248" t="s">
        <v>355</v>
      </c>
      <c r="C41" s="249">
        <v>0</v>
      </c>
      <c r="D41" s="250">
        <v>0</v>
      </c>
      <c r="E41" s="250">
        <v>0</v>
      </c>
      <c r="F41" s="250">
        <v>0</v>
      </c>
      <c r="G41" s="250">
        <v>0</v>
      </c>
    </row>
    <row r="42" spans="1:7" s="138" customFormat="1" ht="28.9" customHeight="1" x14ac:dyDescent="0.25">
      <c r="A42" s="135"/>
      <c r="B42" s="247" t="s">
        <v>356</v>
      </c>
      <c r="C42" s="249">
        <v>0</v>
      </c>
      <c r="D42" s="250">
        <v>0</v>
      </c>
      <c r="E42" s="250">
        <v>0</v>
      </c>
      <c r="F42" s="250">
        <v>0</v>
      </c>
      <c r="G42" s="250">
        <v>0</v>
      </c>
    </row>
    <row r="43" spans="1:7" s="138" customFormat="1" ht="28.9" customHeight="1" x14ac:dyDescent="0.25">
      <c r="A43" s="135"/>
      <c r="B43" s="247" t="s">
        <v>351</v>
      </c>
      <c r="C43" s="249">
        <v>0</v>
      </c>
      <c r="D43" s="250">
        <v>0</v>
      </c>
      <c r="E43" s="250">
        <v>0</v>
      </c>
      <c r="F43" s="250">
        <v>0</v>
      </c>
      <c r="G43" s="250">
        <v>0</v>
      </c>
    </row>
    <row r="44" spans="1:7" s="138" customFormat="1" ht="13.5" customHeight="1" x14ac:dyDescent="0.25">
      <c r="D44" s="141"/>
      <c r="E44" s="142"/>
      <c r="F44" s="141"/>
      <c r="G44" s="141"/>
    </row>
    <row r="45" spans="1:7" s="138" customFormat="1" ht="13.5" customHeight="1" x14ac:dyDescent="0.25">
      <c r="D45" s="141"/>
      <c r="E45" s="142"/>
      <c r="F45" s="141"/>
      <c r="G45" s="141"/>
    </row>
    <row r="46" spans="1:7" s="138" customFormat="1" ht="13.5" customHeight="1" x14ac:dyDescent="0.25">
      <c r="A46" s="405" t="s">
        <v>427</v>
      </c>
      <c r="B46" s="405"/>
      <c r="C46" s="405"/>
      <c r="D46" s="405"/>
      <c r="E46" s="405"/>
      <c r="F46" s="405"/>
      <c r="G46" s="405"/>
    </row>
    <row r="47" spans="1:7" s="138" customFormat="1" x14ac:dyDescent="0.25">
      <c r="A47" s="405"/>
      <c r="B47" s="405"/>
      <c r="C47" s="405"/>
      <c r="D47" s="405"/>
      <c r="E47" s="405"/>
      <c r="F47" s="405"/>
      <c r="G47" s="405"/>
    </row>
    <row r="48" spans="1:7" x14ac:dyDescent="0.25">
      <c r="B48" t="s">
        <v>597</v>
      </c>
      <c r="D48" s="143"/>
      <c r="E48" s="143"/>
      <c r="F48" s="143"/>
      <c r="G48" s="143"/>
    </row>
    <row r="49" spans="1:7" x14ac:dyDescent="0.25">
      <c r="A49" s="144"/>
      <c r="D49" s="143"/>
      <c r="E49" s="143"/>
      <c r="F49" s="143"/>
      <c r="G49" s="143"/>
    </row>
    <row r="50" spans="1:7" ht="15" customHeight="1" x14ac:dyDescent="0.25"/>
    <row r="51" spans="1:7" ht="15" customHeight="1" x14ac:dyDescent="0.25">
      <c r="A51" s="4" t="s">
        <v>14</v>
      </c>
      <c r="B51" s="3" t="s">
        <v>41</v>
      </c>
      <c r="C51" s="3"/>
    </row>
    <row r="52" spans="1:7" ht="15" customHeight="1" x14ac:dyDescent="0.25">
      <c r="A52" s="4"/>
      <c r="B52" s="3"/>
      <c r="C52" s="3"/>
    </row>
    <row r="53" spans="1:7" x14ac:dyDescent="0.25">
      <c r="A53" s="4"/>
      <c r="B53" s="3" t="s">
        <v>363</v>
      </c>
      <c r="C53" s="138"/>
    </row>
    <row r="55" spans="1:7" s="145" customFormat="1" ht="50.45" customHeight="1" x14ac:dyDescent="0.25">
      <c r="A55" s="11" t="s">
        <v>365</v>
      </c>
      <c r="B55" s="12" t="s">
        <v>364</v>
      </c>
      <c r="C55" s="13" t="s">
        <v>512</v>
      </c>
      <c r="D55" s="13" t="s">
        <v>513</v>
      </c>
      <c r="E55" s="13" t="s">
        <v>514</v>
      </c>
      <c r="F55" s="13" t="s">
        <v>455</v>
      </c>
      <c r="G55" s="13" t="s">
        <v>515</v>
      </c>
    </row>
    <row r="56" spans="1:7" s="3" customFormat="1" x14ac:dyDescent="0.25">
      <c r="A56" s="6"/>
      <c r="B56" s="16" t="s">
        <v>13</v>
      </c>
      <c r="C56" s="20">
        <f>C57+C127+C294</f>
        <v>1669965.5799999998</v>
      </c>
      <c r="D56" s="20">
        <f>D57+D127+D294</f>
        <v>6560394.6799999997</v>
      </c>
      <c r="E56" s="20">
        <f>E57+E127+E294</f>
        <v>4437850.4800000004</v>
      </c>
      <c r="F56" s="20">
        <f>F57+F127+F294</f>
        <v>1759300</v>
      </c>
      <c r="G56" s="20">
        <f>G57+G127+G294</f>
        <v>1445697</v>
      </c>
    </row>
    <row r="57" spans="1:7" s="3" customFormat="1" x14ac:dyDescent="0.25">
      <c r="A57" s="253">
        <v>6</v>
      </c>
      <c r="B57" s="19" t="s">
        <v>0</v>
      </c>
      <c r="C57" s="307">
        <f>C59+C75+C87+C104+C125+C126</f>
        <v>1640462.89</v>
      </c>
      <c r="D57" s="307">
        <f>D59+D75+D87+D104+D125+D126+D93</f>
        <v>4460856</v>
      </c>
      <c r="E57" s="307">
        <f>E59+E75+E87+E104+E125+E126+E93</f>
        <v>2975850.48</v>
      </c>
      <c r="F57" s="307">
        <f>F59+F75+F87+F104+F125+F126+F93</f>
        <v>1757300</v>
      </c>
      <c r="G57" s="307">
        <f>G59+G75+G87+G104+G125+G126+G93</f>
        <v>1443697</v>
      </c>
    </row>
    <row r="58" spans="1:7" s="3" customFormat="1" x14ac:dyDescent="0.25">
      <c r="A58" s="18"/>
      <c r="B58" s="19" t="s">
        <v>540</v>
      </c>
      <c r="C58" s="20">
        <f>C59</f>
        <v>633498.76</v>
      </c>
      <c r="D58" s="20">
        <f t="shared" ref="D58:G58" si="6">D59</f>
        <v>614000</v>
      </c>
      <c r="E58" s="20">
        <f t="shared" si="6"/>
        <v>880500</v>
      </c>
      <c r="F58" s="20">
        <f>F59</f>
        <v>868107</v>
      </c>
      <c r="G58" s="20">
        <f t="shared" si="6"/>
        <v>858297</v>
      </c>
    </row>
    <row r="59" spans="1:7" s="370" customFormat="1" x14ac:dyDescent="0.25">
      <c r="A59" s="368">
        <v>61</v>
      </c>
      <c r="B59" s="371" t="s">
        <v>7</v>
      </c>
      <c r="C59" s="369">
        <f>C60+C66+C69</f>
        <v>633498.76</v>
      </c>
      <c r="D59" s="369">
        <f t="shared" ref="D59" si="7">D60+D66+D69</f>
        <v>614000</v>
      </c>
      <c r="E59" s="369">
        <f>E60+E66+E69</f>
        <v>880500</v>
      </c>
      <c r="F59" s="369">
        <f>F60+F66+F69</f>
        <v>868107</v>
      </c>
      <c r="G59" s="369">
        <f>G60+G66+G69</f>
        <v>858297</v>
      </c>
    </row>
    <row r="60" spans="1:7" hidden="1" x14ac:dyDescent="0.25">
      <c r="A60" s="18">
        <v>611</v>
      </c>
      <c r="B60" s="19" t="s">
        <v>8</v>
      </c>
      <c r="C60" s="20">
        <f>SUM(C61:C65)</f>
        <v>593514.74</v>
      </c>
      <c r="D60" s="20">
        <f>SUM(D61:D65)</f>
        <v>582000</v>
      </c>
      <c r="E60" s="20">
        <f>E61+E62+E64+E63+E65</f>
        <v>828000</v>
      </c>
      <c r="F60" s="20">
        <f>F61+F62+F64+F63+F65</f>
        <v>827107</v>
      </c>
      <c r="G60" s="20">
        <f t="shared" ref="G60" si="8">G61+G62+G64+G63+G65</f>
        <v>822297</v>
      </c>
    </row>
    <row r="61" spans="1:7" hidden="1" x14ac:dyDescent="0.25">
      <c r="A61" s="306">
        <v>6111</v>
      </c>
      <c r="B61" s="304" t="s">
        <v>461</v>
      </c>
      <c r="C61" s="1">
        <v>484259.04</v>
      </c>
      <c r="D61" s="1">
        <v>500000</v>
      </c>
      <c r="E61" s="1">
        <v>711000</v>
      </c>
      <c r="F61" s="1">
        <v>721107</v>
      </c>
      <c r="G61" s="1">
        <v>716297</v>
      </c>
    </row>
    <row r="62" spans="1:7" hidden="1" x14ac:dyDescent="0.25">
      <c r="A62" s="306">
        <v>6112</v>
      </c>
      <c r="B62" s="304" t="s">
        <v>462</v>
      </c>
      <c r="C62" s="1">
        <v>65900.06</v>
      </c>
      <c r="D62" s="1">
        <v>50000</v>
      </c>
      <c r="E62" s="1">
        <v>65000</v>
      </c>
      <c r="F62" s="1">
        <v>60000</v>
      </c>
      <c r="G62" s="1">
        <v>60000</v>
      </c>
    </row>
    <row r="63" spans="1:7" hidden="1" x14ac:dyDescent="0.25">
      <c r="A63" s="306">
        <v>6113</v>
      </c>
      <c r="B63" s="304" t="s">
        <v>463</v>
      </c>
      <c r="C63" s="1">
        <v>33753.269999999997</v>
      </c>
      <c r="D63" s="1">
        <v>20000</v>
      </c>
      <c r="E63" s="1">
        <v>28000</v>
      </c>
      <c r="F63" s="1">
        <v>25000</v>
      </c>
      <c r="G63" s="1">
        <v>25000</v>
      </c>
    </row>
    <row r="64" spans="1:7" hidden="1" x14ac:dyDescent="0.25">
      <c r="A64" s="306">
        <v>6114</v>
      </c>
      <c r="B64" s="304" t="s">
        <v>464</v>
      </c>
      <c r="C64" s="1">
        <v>3378.93</v>
      </c>
      <c r="D64" s="1">
        <v>2000</v>
      </c>
      <c r="E64" s="1">
        <v>7000</v>
      </c>
      <c r="F64" s="1">
        <v>6000</v>
      </c>
      <c r="G64" s="1">
        <v>6000</v>
      </c>
    </row>
    <row r="65" spans="1:12" hidden="1" x14ac:dyDescent="0.25">
      <c r="A65" s="306">
        <v>6115</v>
      </c>
      <c r="B65" s="304" t="s">
        <v>465</v>
      </c>
      <c r="C65" s="1">
        <v>6223.44</v>
      </c>
      <c r="D65" s="1">
        <v>10000</v>
      </c>
      <c r="E65" s="1">
        <v>17000</v>
      </c>
      <c r="F65" s="1">
        <v>15000</v>
      </c>
      <c r="G65" s="1">
        <v>15000</v>
      </c>
    </row>
    <row r="66" spans="1:12" hidden="1" x14ac:dyDescent="0.25">
      <c r="A66" s="18">
        <v>613</v>
      </c>
      <c r="B66" s="19" t="s">
        <v>9</v>
      </c>
      <c r="C66" s="20">
        <f>C67+C68</f>
        <v>36731.53</v>
      </c>
      <c r="D66" s="20">
        <f>D68+D67</f>
        <v>29000</v>
      </c>
      <c r="E66" s="20">
        <f>E67+E68</f>
        <v>47000</v>
      </c>
      <c r="F66" s="20">
        <f t="shared" ref="F66:G66" si="9">F67+F68</f>
        <v>38000</v>
      </c>
      <c r="G66" s="20">
        <f t="shared" si="9"/>
        <v>33000</v>
      </c>
    </row>
    <row r="67" spans="1:12" hidden="1" x14ac:dyDescent="0.25">
      <c r="A67" s="135">
        <v>6131</v>
      </c>
      <c r="B67" s="352" t="s">
        <v>573</v>
      </c>
      <c r="C67" s="1">
        <v>192.36</v>
      </c>
      <c r="D67" s="1">
        <v>2000</v>
      </c>
      <c r="E67" s="1">
        <v>5000</v>
      </c>
      <c r="F67" s="1">
        <v>3000</v>
      </c>
      <c r="G67" s="1">
        <v>3000</v>
      </c>
    </row>
    <row r="68" spans="1:12" hidden="1" x14ac:dyDescent="0.25">
      <c r="A68" s="135">
        <v>6134</v>
      </c>
      <c r="B68" s="308" t="s">
        <v>460</v>
      </c>
      <c r="C68" s="1">
        <v>36539.17</v>
      </c>
      <c r="D68" s="1">
        <v>27000</v>
      </c>
      <c r="E68" s="1">
        <v>42000</v>
      </c>
      <c r="F68" s="1">
        <v>35000</v>
      </c>
      <c r="G68" s="1">
        <v>30000</v>
      </c>
    </row>
    <row r="69" spans="1:12" hidden="1" x14ac:dyDescent="0.25">
      <c r="A69" s="18">
        <v>614</v>
      </c>
      <c r="B69" s="19" t="s">
        <v>193</v>
      </c>
      <c r="C69" s="20">
        <v>3252.49</v>
      </c>
      <c r="D69" s="20">
        <f>D70+D71</f>
        <v>3000</v>
      </c>
      <c r="E69" s="20">
        <f>E70+E71</f>
        <v>5500</v>
      </c>
      <c r="F69" s="20">
        <f t="shared" ref="F69:G69" si="10">F70+F71</f>
        <v>3000</v>
      </c>
      <c r="G69" s="20">
        <f t="shared" si="10"/>
        <v>3000</v>
      </c>
    </row>
    <row r="70" spans="1:12" hidden="1" x14ac:dyDescent="0.25">
      <c r="A70" s="135">
        <v>614240</v>
      </c>
      <c r="B70" s="147" t="s">
        <v>220</v>
      </c>
      <c r="C70" s="1">
        <v>0</v>
      </c>
      <c r="D70" s="1">
        <v>2800</v>
      </c>
      <c r="E70" s="1">
        <v>5500</v>
      </c>
      <c r="F70" s="1">
        <v>3000</v>
      </c>
      <c r="G70" s="1">
        <v>3000</v>
      </c>
    </row>
    <row r="71" spans="1:12" hidden="1" x14ac:dyDescent="0.25">
      <c r="A71" s="135">
        <v>614530</v>
      </c>
      <c r="B71" s="147" t="s">
        <v>56</v>
      </c>
      <c r="C71" s="1">
        <v>0</v>
      </c>
      <c r="D71" s="1">
        <v>200</v>
      </c>
      <c r="E71" s="1">
        <v>0</v>
      </c>
      <c r="F71" s="1">
        <v>0</v>
      </c>
      <c r="G71" s="1">
        <v>0</v>
      </c>
    </row>
    <row r="72" spans="1:12" s="3" customFormat="1" x14ac:dyDescent="0.25">
      <c r="A72" s="18"/>
      <c r="B72" s="237" t="s">
        <v>549</v>
      </c>
      <c r="C72" s="20">
        <f>C77+C80</f>
        <v>740541.25</v>
      </c>
      <c r="D72" s="20">
        <f>D77+D80</f>
        <v>2898136</v>
      </c>
      <c r="E72" s="20">
        <f>E77+E80</f>
        <v>924847</v>
      </c>
      <c r="F72" s="20">
        <f>F77+F80</f>
        <v>582540</v>
      </c>
      <c r="G72" s="20">
        <f>G77+G80</f>
        <v>302290</v>
      </c>
    </row>
    <row r="73" spans="1:12" s="3" customFormat="1" x14ac:dyDescent="0.25">
      <c r="A73" s="18"/>
      <c r="B73" s="237" t="s">
        <v>571</v>
      </c>
      <c r="C73" s="20">
        <f>C82</f>
        <v>44714.44</v>
      </c>
      <c r="D73" s="20">
        <f>D78+D79+D81+D82</f>
        <v>172400</v>
      </c>
      <c r="E73" s="20">
        <f>E78+E79+E81+E82</f>
        <v>284030</v>
      </c>
      <c r="F73" s="20">
        <f>F78+F79+F81+F82</f>
        <v>22600</v>
      </c>
      <c r="G73" s="20">
        <f>G78+G79+G81+G82</f>
        <v>17600</v>
      </c>
    </row>
    <row r="74" spans="1:12" s="3" customFormat="1" x14ac:dyDescent="0.25">
      <c r="A74" s="18"/>
      <c r="B74" s="237" t="s">
        <v>553</v>
      </c>
      <c r="C74" s="20">
        <f>C85</f>
        <v>0</v>
      </c>
      <c r="D74" s="20">
        <f>D85</f>
        <v>500000</v>
      </c>
      <c r="E74" s="20">
        <f t="shared" ref="E74" si="11">E85</f>
        <v>559000</v>
      </c>
      <c r="F74" s="20">
        <f t="shared" ref="F74:G74" si="12">F85</f>
        <v>0</v>
      </c>
      <c r="G74" s="20">
        <f t="shared" si="12"/>
        <v>0</v>
      </c>
    </row>
    <row r="75" spans="1:12" s="370" customFormat="1" x14ac:dyDescent="0.25">
      <c r="A75" s="368">
        <v>63</v>
      </c>
      <c r="B75" s="371" t="s">
        <v>10</v>
      </c>
      <c r="C75" s="369">
        <f t="shared" ref="C75" si="13">C76+C82+C85</f>
        <v>785255.69</v>
      </c>
      <c r="D75" s="369">
        <f t="shared" ref="D75" si="14">D76+D82+D85</f>
        <v>3570536</v>
      </c>
      <c r="E75" s="369">
        <f>E76+E82+E85</f>
        <v>1767877</v>
      </c>
      <c r="F75" s="369">
        <f>F76+F82+F85</f>
        <v>605140</v>
      </c>
      <c r="G75" s="369">
        <f t="shared" ref="G75" si="15">G76+G82+G85</f>
        <v>319890</v>
      </c>
    </row>
    <row r="76" spans="1:12" hidden="1" x14ac:dyDescent="0.25">
      <c r="A76" s="18">
        <v>633</v>
      </c>
      <c r="B76" s="19" t="s">
        <v>194</v>
      </c>
      <c r="C76" s="20">
        <f>C77+C80</f>
        <v>740541.25</v>
      </c>
      <c r="D76" s="20">
        <f>D77+D78+D79+D80+D81</f>
        <v>2949536</v>
      </c>
      <c r="E76" s="20">
        <f>E77+E78+E79+E80+E81</f>
        <v>1114077</v>
      </c>
      <c r="F76" s="20">
        <f t="shared" ref="F76:G76" si="16">F77+F78+F79+F80+F81</f>
        <v>592140</v>
      </c>
      <c r="G76" s="20">
        <f t="shared" si="16"/>
        <v>306390</v>
      </c>
    </row>
    <row r="77" spans="1:12" hidden="1" x14ac:dyDescent="0.25">
      <c r="A77" s="135">
        <v>633110</v>
      </c>
      <c r="B77" s="321" t="s">
        <v>476</v>
      </c>
      <c r="C77" s="140">
        <v>577835.93000000005</v>
      </c>
      <c r="D77" s="140">
        <v>645000</v>
      </c>
      <c r="E77" s="1">
        <v>650000</v>
      </c>
      <c r="F77" s="1">
        <v>532540</v>
      </c>
      <c r="G77" s="1">
        <v>302290</v>
      </c>
      <c r="I77" t="s">
        <v>477</v>
      </c>
      <c r="K77" t="s">
        <v>478</v>
      </c>
      <c r="L77" t="s">
        <v>489</v>
      </c>
    </row>
    <row r="78" spans="1:12" hidden="1" x14ac:dyDescent="0.25">
      <c r="A78" s="135">
        <v>633120</v>
      </c>
      <c r="B78" s="147" t="s">
        <v>57</v>
      </c>
      <c r="C78" s="140">
        <v>0</v>
      </c>
      <c r="D78" s="140">
        <v>1400</v>
      </c>
      <c r="E78" s="1">
        <v>1400</v>
      </c>
      <c r="F78" s="1">
        <v>1400</v>
      </c>
      <c r="G78" s="1">
        <v>1400</v>
      </c>
      <c r="H78" t="s">
        <v>488</v>
      </c>
    </row>
    <row r="79" spans="1:12" hidden="1" x14ac:dyDescent="0.25">
      <c r="A79" s="135">
        <v>633140</v>
      </c>
      <c r="B79" s="147" t="s">
        <v>58</v>
      </c>
      <c r="C79" s="140">
        <v>0</v>
      </c>
      <c r="D79" s="140">
        <v>0</v>
      </c>
      <c r="E79" s="1">
        <v>0</v>
      </c>
      <c r="F79" s="1">
        <v>0</v>
      </c>
      <c r="G79" s="1">
        <v>0</v>
      </c>
    </row>
    <row r="80" spans="1:12" hidden="1" x14ac:dyDescent="0.25">
      <c r="A80" s="135">
        <v>633210</v>
      </c>
      <c r="B80" s="147" t="s">
        <v>59</v>
      </c>
      <c r="C80" s="140">
        <v>162705.32</v>
      </c>
      <c r="D80" s="140">
        <v>2253136</v>
      </c>
      <c r="E80" s="1">
        <v>274847</v>
      </c>
      <c r="F80" s="1">
        <v>50000</v>
      </c>
      <c r="G80" s="1">
        <v>0</v>
      </c>
    </row>
    <row r="81" spans="1:10" hidden="1" x14ac:dyDescent="0.25">
      <c r="A81" s="135">
        <v>633220</v>
      </c>
      <c r="B81" s="147" t="s">
        <v>60</v>
      </c>
      <c r="C81" s="140">
        <v>0</v>
      </c>
      <c r="D81" s="140">
        <v>50000</v>
      </c>
      <c r="E81" s="1">
        <v>187830</v>
      </c>
      <c r="F81" s="1">
        <v>8200</v>
      </c>
      <c r="G81" s="1">
        <v>2700</v>
      </c>
      <c r="H81" t="s">
        <v>578</v>
      </c>
    </row>
    <row r="82" spans="1:10" hidden="1" x14ac:dyDescent="0.25">
      <c r="A82" s="18">
        <v>634</v>
      </c>
      <c r="B82" s="19" t="s">
        <v>47</v>
      </c>
      <c r="C82" s="20">
        <f>C83+C84</f>
        <v>44714.44</v>
      </c>
      <c r="D82" s="20">
        <f>D83+D84</f>
        <v>121000</v>
      </c>
      <c r="E82" s="20">
        <f>E83+E84</f>
        <v>94800</v>
      </c>
      <c r="F82" s="20">
        <v>13000</v>
      </c>
      <c r="G82" s="20">
        <v>13500</v>
      </c>
    </row>
    <row r="83" spans="1:10" hidden="1" x14ac:dyDescent="0.25">
      <c r="A83" s="135">
        <v>63414</v>
      </c>
      <c r="B83" s="308" t="s">
        <v>475</v>
      </c>
      <c r="C83" s="140">
        <v>11097.77</v>
      </c>
      <c r="D83" s="140">
        <v>21000</v>
      </c>
      <c r="E83" s="1">
        <f>E540</f>
        <v>13300</v>
      </c>
      <c r="F83" s="1">
        <f t="shared" ref="F83:G83" si="17">F540</f>
        <v>13300</v>
      </c>
      <c r="G83" s="1">
        <f t="shared" si="17"/>
        <v>13300</v>
      </c>
      <c r="H83" t="s">
        <v>479</v>
      </c>
    </row>
    <row r="84" spans="1:10" hidden="1" x14ac:dyDescent="0.25">
      <c r="A84" s="135">
        <v>634250</v>
      </c>
      <c r="B84" s="239" t="s">
        <v>130</v>
      </c>
      <c r="C84" s="140">
        <v>33616.67</v>
      </c>
      <c r="D84" s="140">
        <v>100000</v>
      </c>
      <c r="E84" s="1">
        <v>81500</v>
      </c>
      <c r="F84" s="1">
        <v>50000</v>
      </c>
      <c r="G84" s="1">
        <v>50000</v>
      </c>
      <c r="H84" t="s">
        <v>577</v>
      </c>
    </row>
    <row r="85" spans="1:10" hidden="1" x14ac:dyDescent="0.25">
      <c r="A85" s="18">
        <v>638</v>
      </c>
      <c r="B85" s="19" t="s">
        <v>195</v>
      </c>
      <c r="C85" s="20">
        <v>0</v>
      </c>
      <c r="D85" s="20">
        <v>500000</v>
      </c>
      <c r="E85" s="20">
        <f>E574+E748+E778+E854+E1249+E1309</f>
        <v>559000</v>
      </c>
      <c r="F85" s="20">
        <v>0</v>
      </c>
      <c r="G85" s="20">
        <f>G574+G665+G748+G778+G854+G1249+G1309</f>
        <v>0</v>
      </c>
      <c r="H85" t="s">
        <v>575</v>
      </c>
    </row>
    <row r="86" spans="1:10" s="148" customFormat="1" ht="76.900000000000006" customHeight="1" x14ac:dyDescent="0.25">
      <c r="A86" s="21" t="s">
        <v>228</v>
      </c>
      <c r="B86" s="12" t="s">
        <v>6</v>
      </c>
      <c r="C86" s="13" t="s">
        <v>512</v>
      </c>
      <c r="D86" s="13" t="s">
        <v>513</v>
      </c>
      <c r="E86" s="13" t="s">
        <v>514</v>
      </c>
      <c r="F86" s="13" t="s">
        <v>455</v>
      </c>
      <c r="G86" s="13" t="s">
        <v>515</v>
      </c>
      <c r="J86"/>
    </row>
    <row r="87" spans="1:10" s="370" customFormat="1" x14ac:dyDescent="0.25">
      <c r="A87" s="368">
        <v>64</v>
      </c>
      <c r="B87" s="371" t="s">
        <v>11</v>
      </c>
      <c r="C87" s="369">
        <f>C88+C90+C92+C91</f>
        <v>163384.82999999999</v>
      </c>
      <c r="D87" s="369">
        <f>D88+D90</f>
        <v>300</v>
      </c>
      <c r="E87" s="369">
        <f>E88+E90</f>
        <v>300</v>
      </c>
      <c r="F87" s="369">
        <f>F88+F90</f>
        <v>300</v>
      </c>
      <c r="G87" s="369">
        <f>G88+G90</f>
        <v>300</v>
      </c>
    </row>
    <row r="88" spans="1:10" x14ac:dyDescent="0.25">
      <c r="A88" s="18"/>
      <c r="B88" s="19" t="s">
        <v>540</v>
      </c>
      <c r="C88" s="20">
        <f t="shared" ref="C88:G88" si="18">C89</f>
        <v>190.86</v>
      </c>
      <c r="D88" s="20">
        <f t="shared" si="18"/>
        <v>300</v>
      </c>
      <c r="E88" s="22">
        <f t="shared" si="18"/>
        <v>300</v>
      </c>
      <c r="F88" s="20">
        <f t="shared" si="18"/>
        <v>300</v>
      </c>
      <c r="G88" s="20">
        <f t="shared" si="18"/>
        <v>300</v>
      </c>
    </row>
    <row r="89" spans="1:10" hidden="1" x14ac:dyDescent="0.25">
      <c r="A89" s="135">
        <v>641</v>
      </c>
      <c r="B89" s="147" t="s">
        <v>12</v>
      </c>
      <c r="C89" s="1">
        <v>190.86</v>
      </c>
      <c r="D89" s="1">
        <v>300</v>
      </c>
      <c r="E89" s="1">
        <v>300</v>
      </c>
      <c r="F89" s="1">
        <v>300</v>
      </c>
      <c r="G89" s="1">
        <v>300</v>
      </c>
    </row>
    <row r="90" spans="1:10" s="3" customFormat="1" ht="30" hidden="1" x14ac:dyDescent="0.25">
      <c r="A90" s="18"/>
      <c r="B90" s="237" t="s">
        <v>570</v>
      </c>
      <c r="C90" s="20">
        <v>0</v>
      </c>
      <c r="D90" s="20">
        <v>0</v>
      </c>
      <c r="E90" s="20">
        <v>0</v>
      </c>
      <c r="F90" s="20">
        <v>0</v>
      </c>
      <c r="G90" s="20">
        <v>0</v>
      </c>
    </row>
    <row r="91" spans="1:10" s="3" customFormat="1" hidden="1" x14ac:dyDescent="0.25">
      <c r="A91" s="18"/>
      <c r="B91" s="237" t="s">
        <v>568</v>
      </c>
      <c r="C91" s="20">
        <v>1.6</v>
      </c>
      <c r="D91" s="20">
        <f>D101</f>
        <v>20</v>
      </c>
      <c r="E91" s="20">
        <f t="shared" ref="E91:G91" si="19">E101</f>
        <v>10</v>
      </c>
      <c r="F91" s="20">
        <f t="shared" si="19"/>
        <v>10</v>
      </c>
      <c r="G91" s="20">
        <f t="shared" si="19"/>
        <v>10</v>
      </c>
    </row>
    <row r="92" spans="1:10" s="3" customFormat="1" hidden="1" x14ac:dyDescent="0.25">
      <c r="A92" s="18"/>
      <c r="B92" s="237" t="s">
        <v>554</v>
      </c>
      <c r="C92" s="20">
        <f>C93</f>
        <v>163192.37</v>
      </c>
      <c r="D92" s="20">
        <f>D93-D101</f>
        <v>190500</v>
      </c>
      <c r="E92" s="20">
        <f t="shared" ref="E92:G92" si="20">E93-E101</f>
        <v>266040</v>
      </c>
      <c r="F92" s="20">
        <f t="shared" si="20"/>
        <v>234600</v>
      </c>
      <c r="G92" s="20">
        <f t="shared" si="20"/>
        <v>216700</v>
      </c>
    </row>
    <row r="93" spans="1:10" s="370" customFormat="1" x14ac:dyDescent="0.25">
      <c r="A93" s="368">
        <v>64</v>
      </c>
      <c r="B93" s="371" t="s">
        <v>11</v>
      </c>
      <c r="C93" s="369">
        <f>C94-1.6</f>
        <v>163192.37</v>
      </c>
      <c r="D93" s="369">
        <f>D94</f>
        <v>190520</v>
      </c>
      <c r="E93" s="369">
        <f t="shared" ref="E93:G93" si="21">E94</f>
        <v>266050</v>
      </c>
      <c r="F93" s="369">
        <f t="shared" si="21"/>
        <v>234610</v>
      </c>
      <c r="G93" s="369">
        <f t="shared" si="21"/>
        <v>216710</v>
      </c>
    </row>
    <row r="94" spans="1:10" s="370" customFormat="1" hidden="1" x14ac:dyDescent="0.25">
      <c r="A94" s="368">
        <v>642</v>
      </c>
      <c r="B94" s="371" t="s">
        <v>196</v>
      </c>
      <c r="C94" s="369">
        <f>C95+C96+C99+C103</f>
        <v>163193.97</v>
      </c>
      <c r="D94" s="369">
        <f>D95+D97+D98+D100+D101+D102+D103</f>
        <v>190520</v>
      </c>
      <c r="E94" s="369">
        <f>E95+E96+E99</f>
        <v>266050</v>
      </c>
      <c r="F94" s="369">
        <f>F95+F96+F99+F103</f>
        <v>234610</v>
      </c>
      <c r="G94" s="369">
        <f>G95+G97+G98+G100+G101+G102+G103</f>
        <v>216710</v>
      </c>
    </row>
    <row r="95" spans="1:10" s="370" customFormat="1" hidden="1" x14ac:dyDescent="0.25">
      <c r="A95" s="368">
        <v>6421</v>
      </c>
      <c r="B95" s="371" t="s">
        <v>61</v>
      </c>
      <c r="C95" s="369">
        <v>128706.52</v>
      </c>
      <c r="D95" s="369">
        <v>163000</v>
      </c>
      <c r="E95" s="369">
        <v>239040</v>
      </c>
      <c r="F95" s="369">
        <v>207600</v>
      </c>
      <c r="G95" s="369">
        <v>189000</v>
      </c>
    </row>
    <row r="96" spans="1:10" s="370" customFormat="1" hidden="1" x14ac:dyDescent="0.25">
      <c r="A96" s="368">
        <v>6422</v>
      </c>
      <c r="B96" s="371"/>
      <c r="C96" s="369">
        <v>22096.77</v>
      </c>
      <c r="D96" s="369">
        <f>D97+D98</f>
        <v>18800</v>
      </c>
      <c r="E96" s="369">
        <f>E97+E98</f>
        <v>18800</v>
      </c>
      <c r="F96" s="369">
        <f t="shared" ref="F96:G96" si="22">F97+F98</f>
        <v>18800</v>
      </c>
      <c r="G96" s="369">
        <f t="shared" si="22"/>
        <v>18800</v>
      </c>
    </row>
    <row r="97" spans="1:85" s="370" customFormat="1" hidden="1" x14ac:dyDescent="0.25">
      <c r="A97" s="368">
        <v>642220</v>
      </c>
      <c r="B97" s="371" t="s">
        <v>226</v>
      </c>
      <c r="C97" s="369">
        <v>0</v>
      </c>
      <c r="D97" s="369">
        <v>15000</v>
      </c>
      <c r="E97" s="369">
        <v>15000</v>
      </c>
      <c r="F97" s="369">
        <v>15000</v>
      </c>
      <c r="G97" s="369">
        <v>15000</v>
      </c>
    </row>
    <row r="98" spans="1:85" s="370" customFormat="1" hidden="1" x14ac:dyDescent="0.25">
      <c r="A98" s="368">
        <v>642250</v>
      </c>
      <c r="B98" s="371" t="s">
        <v>63</v>
      </c>
      <c r="C98" s="369">
        <v>0</v>
      </c>
      <c r="D98" s="369">
        <v>3800</v>
      </c>
      <c r="E98" s="369">
        <v>3800</v>
      </c>
      <c r="F98" s="369">
        <v>3800</v>
      </c>
      <c r="G98" s="369">
        <v>3800</v>
      </c>
    </row>
    <row r="99" spans="1:85" s="370" customFormat="1" hidden="1" x14ac:dyDescent="0.25">
      <c r="A99" s="368">
        <v>6423</v>
      </c>
      <c r="B99" s="371"/>
      <c r="C99" s="369">
        <v>12390.68</v>
      </c>
      <c r="D99" s="369">
        <f>D100+D101+D102</f>
        <v>8220</v>
      </c>
      <c r="E99" s="369">
        <f t="shared" ref="E99:G99" si="23">E100+E101+E102</f>
        <v>8210</v>
      </c>
      <c r="F99" s="369">
        <f t="shared" si="23"/>
        <v>8210</v>
      </c>
      <c r="G99" s="369">
        <f t="shared" si="23"/>
        <v>8910</v>
      </c>
    </row>
    <row r="100" spans="1:85" s="370" customFormat="1" hidden="1" x14ac:dyDescent="0.25">
      <c r="A100" s="368">
        <v>642310</v>
      </c>
      <c r="B100" s="371" t="s">
        <v>62</v>
      </c>
      <c r="C100" s="369">
        <v>0</v>
      </c>
      <c r="D100" s="369">
        <v>2400</v>
      </c>
      <c r="E100" s="369">
        <v>2400</v>
      </c>
      <c r="F100" s="369">
        <v>2400</v>
      </c>
      <c r="G100" s="369">
        <v>3100</v>
      </c>
    </row>
    <row r="101" spans="1:85" s="370" customFormat="1" hidden="1" x14ac:dyDescent="0.25">
      <c r="A101" s="368">
        <v>642360</v>
      </c>
      <c r="B101" s="371" t="s">
        <v>227</v>
      </c>
      <c r="C101" s="369">
        <v>0</v>
      </c>
      <c r="D101" s="369">
        <v>20</v>
      </c>
      <c r="E101" s="369">
        <v>10</v>
      </c>
      <c r="F101" s="369">
        <v>10</v>
      </c>
      <c r="G101" s="369">
        <v>10</v>
      </c>
    </row>
    <row r="102" spans="1:85" s="370" customFormat="1" hidden="1" x14ac:dyDescent="0.25">
      <c r="A102" s="368">
        <v>642390</v>
      </c>
      <c r="B102" s="371" t="s">
        <v>129</v>
      </c>
      <c r="C102" s="369">
        <v>0</v>
      </c>
      <c r="D102" s="369">
        <v>5800</v>
      </c>
      <c r="E102" s="369">
        <v>5800</v>
      </c>
      <c r="F102" s="369">
        <v>5800</v>
      </c>
      <c r="G102" s="369">
        <v>5800</v>
      </c>
    </row>
    <row r="103" spans="1:85" s="370" customFormat="1" hidden="1" x14ac:dyDescent="0.25">
      <c r="A103" s="368">
        <v>6429</v>
      </c>
      <c r="B103" s="371" t="s">
        <v>64</v>
      </c>
      <c r="C103" s="369">
        <v>0</v>
      </c>
      <c r="D103" s="369">
        <v>500</v>
      </c>
      <c r="E103" s="369">
        <v>1000</v>
      </c>
      <c r="F103" s="369">
        <v>0</v>
      </c>
      <c r="G103" s="369">
        <v>0</v>
      </c>
      <c r="H103" s="397"/>
    </row>
    <row r="104" spans="1:85" s="370" customFormat="1" x14ac:dyDescent="0.25">
      <c r="A104" s="368">
        <v>65</v>
      </c>
      <c r="B104" s="371" t="s">
        <v>366</v>
      </c>
      <c r="C104" s="369">
        <f>C105+C110</f>
        <v>54525.47</v>
      </c>
      <c r="D104" s="369">
        <f t="shared" ref="D104:G104" si="24">D105+D110</f>
        <v>82500</v>
      </c>
      <c r="E104" s="369">
        <f>E105+E110</f>
        <v>58600</v>
      </c>
      <c r="F104" s="369">
        <f>F105+F110</f>
        <v>48300</v>
      </c>
      <c r="G104" s="369">
        <f t="shared" si="24"/>
        <v>48000</v>
      </c>
    </row>
    <row r="105" spans="1:85" s="3" customFormat="1" x14ac:dyDescent="0.25">
      <c r="A105" s="18"/>
      <c r="B105" s="19" t="s">
        <v>540</v>
      </c>
      <c r="C105" s="20">
        <f>C107</f>
        <v>1863.29</v>
      </c>
      <c r="D105" s="20">
        <f>D107</f>
        <v>1500</v>
      </c>
      <c r="E105" s="22">
        <f>E107</f>
        <v>1500</v>
      </c>
      <c r="F105" s="22">
        <f t="shared" ref="F105:G105" si="25">F107</f>
        <v>1200</v>
      </c>
      <c r="G105" s="22">
        <f t="shared" si="25"/>
        <v>1000</v>
      </c>
    </row>
    <row r="106" spans="1:85" s="370" customFormat="1" x14ac:dyDescent="0.25">
      <c r="A106" s="368">
        <v>65</v>
      </c>
      <c r="B106" s="371" t="s">
        <v>366</v>
      </c>
      <c r="C106" s="369">
        <f>C107</f>
        <v>1863.29</v>
      </c>
      <c r="D106" s="369">
        <f t="shared" ref="D106:G106" si="26">D107</f>
        <v>1500</v>
      </c>
      <c r="E106" s="369">
        <f t="shared" si="26"/>
        <v>1500</v>
      </c>
      <c r="F106" s="369">
        <f t="shared" si="26"/>
        <v>1200</v>
      </c>
      <c r="G106" s="369">
        <f t="shared" si="26"/>
        <v>1000</v>
      </c>
    </row>
    <row r="107" spans="1:85" s="138" customFormat="1" hidden="1" x14ac:dyDescent="0.25">
      <c r="A107" s="135">
        <v>651</v>
      </c>
      <c r="B107" s="147" t="s">
        <v>199</v>
      </c>
      <c r="C107" s="1">
        <v>1863.29</v>
      </c>
      <c r="D107" s="1">
        <v>1500</v>
      </c>
      <c r="E107" s="1">
        <v>1500</v>
      </c>
      <c r="F107" s="1">
        <v>1200</v>
      </c>
      <c r="G107" s="1">
        <v>1000</v>
      </c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</row>
    <row r="108" spans="1:85" s="138" customFormat="1" ht="30" x14ac:dyDescent="0.25">
      <c r="A108" s="135"/>
      <c r="B108" s="237" t="s">
        <v>570</v>
      </c>
      <c r="C108" s="20">
        <f>C121</f>
        <v>31003.62</v>
      </c>
      <c r="D108" s="20">
        <f t="shared" ref="D108:G108" si="27">D121</f>
        <v>31000</v>
      </c>
      <c r="E108" s="20">
        <f t="shared" si="27"/>
        <v>31000</v>
      </c>
      <c r="F108" s="20">
        <f t="shared" si="27"/>
        <v>21000</v>
      </c>
      <c r="G108" s="20">
        <f t="shared" si="27"/>
        <v>21000</v>
      </c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</row>
    <row r="109" spans="1:85" s="3" customFormat="1" x14ac:dyDescent="0.25">
      <c r="A109" s="18"/>
      <c r="B109" s="237" t="s">
        <v>554</v>
      </c>
      <c r="C109" s="20">
        <f>C111</f>
        <v>21658.560000000001</v>
      </c>
      <c r="D109" s="20">
        <f>D111</f>
        <v>50000</v>
      </c>
      <c r="E109" s="22">
        <f>E111</f>
        <v>26100</v>
      </c>
      <c r="F109" s="22">
        <f>F111</f>
        <v>26100</v>
      </c>
      <c r="G109" s="22">
        <f t="shared" ref="G109" si="28">G111</f>
        <v>26000</v>
      </c>
    </row>
    <row r="110" spans="1:85" s="370" customFormat="1" x14ac:dyDescent="0.25">
      <c r="A110" s="368">
        <v>65</v>
      </c>
      <c r="B110" s="371" t="s">
        <v>366</v>
      </c>
      <c r="C110" s="369">
        <f>C111+C121</f>
        <v>52662.18</v>
      </c>
      <c r="D110" s="369">
        <f t="shared" ref="D110:G110" si="29">D111+D121</f>
        <v>81000</v>
      </c>
      <c r="E110" s="369">
        <f>E111+E121</f>
        <v>57100</v>
      </c>
      <c r="F110" s="369">
        <f t="shared" si="29"/>
        <v>47100</v>
      </c>
      <c r="G110" s="369">
        <f t="shared" si="29"/>
        <v>47000</v>
      </c>
    </row>
    <row r="111" spans="1:85" hidden="1" x14ac:dyDescent="0.25">
      <c r="A111" s="18">
        <v>652</v>
      </c>
      <c r="B111" s="19" t="s">
        <v>197</v>
      </c>
      <c r="C111" s="20">
        <f>C113+C114+C115</f>
        <v>21658.560000000001</v>
      </c>
      <c r="D111" s="20">
        <f>D113+D114+D115+D112</f>
        <v>50000</v>
      </c>
      <c r="E111" s="20">
        <f>E112+E113+E114+E115</f>
        <v>26100</v>
      </c>
      <c r="F111" s="20">
        <f t="shared" ref="F111:G111" si="30">F112+F113+F114+F115</f>
        <v>26100</v>
      </c>
      <c r="G111" s="20">
        <f t="shared" si="30"/>
        <v>26000</v>
      </c>
    </row>
    <row r="112" spans="1:85" hidden="1" x14ac:dyDescent="0.25">
      <c r="A112" s="135">
        <v>65221</v>
      </c>
      <c r="B112" s="322" t="s">
        <v>480</v>
      </c>
      <c r="C112" s="140">
        <v>0</v>
      </c>
      <c r="D112" s="140">
        <v>100</v>
      </c>
      <c r="E112" s="1">
        <v>100</v>
      </c>
      <c r="F112" s="1">
        <v>100</v>
      </c>
      <c r="G112" s="1">
        <v>100</v>
      </c>
    </row>
    <row r="113" spans="1:7" hidden="1" x14ac:dyDescent="0.25">
      <c r="A113" s="135">
        <v>652240</v>
      </c>
      <c r="B113" s="147" t="s">
        <v>223</v>
      </c>
      <c r="C113" s="140">
        <v>37.6</v>
      </c>
      <c r="D113" s="140">
        <v>25000</v>
      </c>
      <c r="E113" s="1">
        <v>0</v>
      </c>
      <c r="F113" s="1">
        <v>0</v>
      </c>
      <c r="G113" s="1">
        <v>0</v>
      </c>
    </row>
    <row r="114" spans="1:7" hidden="1" x14ac:dyDescent="0.25">
      <c r="A114" s="135">
        <v>652410</v>
      </c>
      <c r="B114" s="147" t="s">
        <v>65</v>
      </c>
      <c r="C114" s="140">
        <v>757.42</v>
      </c>
      <c r="D114" s="140">
        <v>1200</v>
      </c>
      <c r="E114" s="1">
        <v>1000</v>
      </c>
      <c r="F114" s="1">
        <v>1000</v>
      </c>
      <c r="G114" s="1">
        <v>1000</v>
      </c>
    </row>
    <row r="115" spans="1:7" hidden="1" x14ac:dyDescent="0.25">
      <c r="A115" s="18">
        <v>6526</v>
      </c>
      <c r="B115" s="19"/>
      <c r="C115" s="20">
        <v>20863.54</v>
      </c>
      <c r="D115" s="20">
        <f>D116+D117+D118+D120+D119</f>
        <v>23700</v>
      </c>
      <c r="E115" s="20">
        <f>E116+E117+E118+E119+E120</f>
        <v>25000</v>
      </c>
      <c r="F115" s="20">
        <f t="shared" ref="F115:G115" si="31">F116+F117+F118+F119+F120</f>
        <v>25000</v>
      </c>
      <c r="G115" s="20">
        <f t="shared" si="31"/>
        <v>24900</v>
      </c>
    </row>
    <row r="116" spans="1:7" s="138" customFormat="1" hidden="1" x14ac:dyDescent="0.25">
      <c r="A116" s="135">
        <v>652690</v>
      </c>
      <c r="B116" s="147" t="s">
        <v>66</v>
      </c>
      <c r="C116" s="140">
        <v>0</v>
      </c>
      <c r="D116" s="140">
        <v>4000</v>
      </c>
      <c r="E116" s="1">
        <v>10000</v>
      </c>
      <c r="F116" s="1">
        <v>10000</v>
      </c>
      <c r="G116" s="1">
        <v>9900</v>
      </c>
    </row>
    <row r="117" spans="1:7" hidden="1" x14ac:dyDescent="0.25">
      <c r="A117" s="135">
        <v>6526901</v>
      </c>
      <c r="B117" s="147" t="s">
        <v>67</v>
      </c>
      <c r="C117" s="140">
        <v>0</v>
      </c>
      <c r="D117" s="140">
        <v>11200</v>
      </c>
      <c r="E117" s="1">
        <v>0</v>
      </c>
      <c r="F117" s="1">
        <v>0</v>
      </c>
      <c r="G117" s="1">
        <v>0</v>
      </c>
    </row>
    <row r="118" spans="1:7" s="138" customFormat="1" hidden="1" x14ac:dyDescent="0.25">
      <c r="A118" s="135">
        <v>6526920</v>
      </c>
      <c r="B118" s="147" t="s">
        <v>68</v>
      </c>
      <c r="C118" s="140">
        <v>0</v>
      </c>
      <c r="D118" s="140">
        <v>7000</v>
      </c>
      <c r="E118" s="1">
        <v>10000</v>
      </c>
      <c r="F118" s="1">
        <v>10000</v>
      </c>
      <c r="G118" s="1">
        <v>10000</v>
      </c>
    </row>
    <row r="119" spans="1:7" hidden="1" x14ac:dyDescent="0.25">
      <c r="A119" s="135">
        <v>6526921</v>
      </c>
      <c r="B119" s="147" t="s">
        <v>166</v>
      </c>
      <c r="C119" s="140">
        <v>0</v>
      </c>
      <c r="D119" s="140">
        <v>1200</v>
      </c>
      <c r="E119" s="1">
        <v>4000</v>
      </c>
      <c r="F119" s="1">
        <v>4000</v>
      </c>
      <c r="G119" s="1">
        <v>4000</v>
      </c>
    </row>
    <row r="120" spans="1:7" hidden="1" x14ac:dyDescent="0.25">
      <c r="A120" s="135">
        <v>6526922</v>
      </c>
      <c r="B120" s="333" t="s">
        <v>504</v>
      </c>
      <c r="C120" s="140">
        <v>0</v>
      </c>
      <c r="D120" s="140">
        <v>300</v>
      </c>
      <c r="E120" s="1">
        <v>1000</v>
      </c>
      <c r="F120" s="1">
        <v>1000</v>
      </c>
      <c r="G120" s="1">
        <v>1000</v>
      </c>
    </row>
    <row r="121" spans="1:7" hidden="1" x14ac:dyDescent="0.25">
      <c r="A121" s="18">
        <v>653</v>
      </c>
      <c r="B121" s="19" t="s">
        <v>198</v>
      </c>
      <c r="C121" s="20">
        <f>C123+C122</f>
        <v>31003.62</v>
      </c>
      <c r="D121" s="20">
        <f>D123+D122</f>
        <v>31000</v>
      </c>
      <c r="E121" s="20">
        <f>E122+E123</f>
        <v>31000</v>
      </c>
      <c r="F121" s="20">
        <f t="shared" ref="F121:G121" si="32">F122+F123</f>
        <v>21000</v>
      </c>
      <c r="G121" s="20">
        <f t="shared" si="32"/>
        <v>21000</v>
      </c>
    </row>
    <row r="122" spans="1:7" hidden="1" x14ac:dyDescent="0.25">
      <c r="A122" s="135">
        <v>6531</v>
      </c>
      <c r="B122" s="304" t="s">
        <v>459</v>
      </c>
      <c r="C122" s="140">
        <v>62.93</v>
      </c>
      <c r="D122" s="140">
        <v>1000</v>
      </c>
      <c r="E122" s="1">
        <v>1000</v>
      </c>
      <c r="F122" s="140">
        <v>1000</v>
      </c>
      <c r="G122" s="140">
        <v>1000</v>
      </c>
    </row>
    <row r="123" spans="1:7" hidden="1" x14ac:dyDescent="0.25">
      <c r="A123" s="135">
        <v>653210</v>
      </c>
      <c r="B123" s="147" t="s">
        <v>105</v>
      </c>
      <c r="C123" s="140">
        <v>30940.69</v>
      </c>
      <c r="D123" s="140">
        <v>30000</v>
      </c>
      <c r="E123" s="1">
        <v>30000</v>
      </c>
      <c r="F123" s="140">
        <v>20000</v>
      </c>
      <c r="G123" s="140">
        <v>20000</v>
      </c>
    </row>
    <row r="124" spans="1:7" s="138" customFormat="1" x14ac:dyDescent="0.25">
      <c r="A124" s="135"/>
      <c r="B124" s="19" t="s">
        <v>540</v>
      </c>
      <c r="C124" s="20">
        <f>C125+C126</f>
        <v>3798.14</v>
      </c>
      <c r="D124" s="20">
        <f t="shared" ref="D124:G124" si="33">D125+D126</f>
        <v>3000</v>
      </c>
      <c r="E124" s="20">
        <f t="shared" si="33"/>
        <v>2523.48</v>
      </c>
      <c r="F124" s="20">
        <f t="shared" si="33"/>
        <v>843</v>
      </c>
      <c r="G124" s="20">
        <f t="shared" si="33"/>
        <v>500</v>
      </c>
    </row>
    <row r="125" spans="1:7" s="370" customFormat="1" x14ac:dyDescent="0.25">
      <c r="A125" s="368">
        <v>66</v>
      </c>
      <c r="B125" s="371" t="s">
        <v>241</v>
      </c>
      <c r="C125" s="369">
        <v>3454.93</v>
      </c>
      <c r="D125" s="369">
        <v>2500</v>
      </c>
      <c r="E125" s="369">
        <v>0</v>
      </c>
      <c r="F125" s="369">
        <v>0</v>
      </c>
      <c r="G125" s="369">
        <v>0</v>
      </c>
    </row>
    <row r="126" spans="1:7" s="370" customFormat="1" x14ac:dyDescent="0.25">
      <c r="A126" s="368">
        <v>68</v>
      </c>
      <c r="B126" s="371" t="s">
        <v>210</v>
      </c>
      <c r="C126" s="369">
        <v>343.21</v>
      </c>
      <c r="D126" s="369">
        <v>500</v>
      </c>
      <c r="E126" s="369">
        <v>2523.48</v>
      </c>
      <c r="F126" s="369">
        <v>843</v>
      </c>
      <c r="G126" s="369">
        <v>500</v>
      </c>
    </row>
    <row r="127" spans="1:7" s="3" customFormat="1" x14ac:dyDescent="0.25">
      <c r="A127" s="6"/>
      <c r="B127" s="16" t="s">
        <v>546</v>
      </c>
      <c r="C127" s="20">
        <f t="shared" ref="C127:G128" si="34">C128</f>
        <v>14601</v>
      </c>
      <c r="D127" s="20">
        <f t="shared" si="34"/>
        <v>20000</v>
      </c>
      <c r="E127" s="22">
        <f t="shared" si="34"/>
        <v>60000</v>
      </c>
      <c r="F127" s="20">
        <f t="shared" si="34"/>
        <v>0</v>
      </c>
      <c r="G127" s="20">
        <f t="shared" si="34"/>
        <v>0</v>
      </c>
    </row>
    <row r="128" spans="1:7" s="3" customFormat="1" x14ac:dyDescent="0.25">
      <c r="A128" s="253">
        <v>7</v>
      </c>
      <c r="B128" s="19" t="s">
        <v>1</v>
      </c>
      <c r="C128" s="20">
        <f>C129+C131</f>
        <v>14601</v>
      </c>
      <c r="D128" s="20">
        <f>D129+D131</f>
        <v>20000</v>
      </c>
      <c r="E128" s="22">
        <f>E129+E132</f>
        <v>60000</v>
      </c>
      <c r="F128" s="20">
        <f t="shared" si="34"/>
        <v>0</v>
      </c>
      <c r="G128" s="20">
        <f t="shared" si="34"/>
        <v>0</v>
      </c>
    </row>
    <row r="129" spans="1:7" s="370" customFormat="1" x14ac:dyDescent="0.25">
      <c r="A129" s="368">
        <v>71</v>
      </c>
      <c r="B129" s="371" t="s">
        <v>167</v>
      </c>
      <c r="C129" s="369">
        <f>C130</f>
        <v>11600</v>
      </c>
      <c r="D129" s="369">
        <f>D130</f>
        <v>2000</v>
      </c>
      <c r="E129" s="369">
        <f>E130</f>
        <v>43000</v>
      </c>
      <c r="F129" s="369">
        <f>F130</f>
        <v>0</v>
      </c>
      <c r="G129" s="369">
        <f>G130</f>
        <v>0</v>
      </c>
    </row>
    <row r="130" spans="1:7" s="370" customFormat="1" hidden="1" x14ac:dyDescent="0.25">
      <c r="A130" s="368">
        <v>711</v>
      </c>
      <c r="B130" s="371" t="s">
        <v>168</v>
      </c>
      <c r="C130" s="369">
        <v>11600</v>
      </c>
      <c r="D130" s="369">
        <v>2000</v>
      </c>
      <c r="E130" s="369">
        <v>43000</v>
      </c>
      <c r="F130" s="369">
        <v>0</v>
      </c>
      <c r="G130" s="369">
        <v>0</v>
      </c>
    </row>
    <row r="131" spans="1:7" s="370" customFormat="1" x14ac:dyDescent="0.25">
      <c r="A131" s="368">
        <v>72</v>
      </c>
      <c r="B131" s="368" t="s">
        <v>458</v>
      </c>
      <c r="C131" s="369">
        <f>C132</f>
        <v>3001</v>
      </c>
      <c r="D131" s="369">
        <f t="shared" ref="D131:G131" si="35">D132</f>
        <v>18000</v>
      </c>
      <c r="E131" s="369">
        <f t="shared" si="35"/>
        <v>17000</v>
      </c>
      <c r="F131" s="369">
        <f t="shared" si="35"/>
        <v>0</v>
      </c>
      <c r="G131" s="369">
        <f t="shared" si="35"/>
        <v>0</v>
      </c>
    </row>
    <row r="132" spans="1:7" hidden="1" x14ac:dyDescent="0.25">
      <c r="A132" s="135">
        <v>721</v>
      </c>
      <c r="B132" s="306" t="s">
        <v>457</v>
      </c>
      <c r="C132" s="140">
        <v>3001</v>
      </c>
      <c r="D132" s="140">
        <v>18000</v>
      </c>
      <c r="E132" s="1">
        <v>17000</v>
      </c>
      <c r="F132" s="140">
        <v>0</v>
      </c>
      <c r="G132" s="140">
        <v>0</v>
      </c>
    </row>
    <row r="133" spans="1:7" x14ac:dyDescent="0.25">
      <c r="A133" s="138"/>
      <c r="B133" s="138"/>
      <c r="C133" s="141"/>
      <c r="D133" s="141"/>
      <c r="E133" s="142"/>
      <c r="F133" s="141"/>
      <c r="G133" s="141"/>
    </row>
    <row r="134" spans="1:7" x14ac:dyDescent="0.25">
      <c r="A134" s="138"/>
      <c r="B134" s="3" t="s">
        <v>359</v>
      </c>
      <c r="C134" s="141"/>
      <c r="D134" s="141"/>
      <c r="E134" s="142"/>
      <c r="F134" s="141"/>
      <c r="G134" s="141"/>
    </row>
    <row r="135" spans="1:7" x14ac:dyDescent="0.25">
      <c r="A135" s="138"/>
      <c r="B135" s="138"/>
      <c r="C135" s="141"/>
      <c r="D135" s="141"/>
      <c r="E135" s="142"/>
      <c r="F135" s="141"/>
      <c r="G135" s="141"/>
    </row>
    <row r="136" spans="1:7" s="5" customFormat="1" ht="60.6" customHeight="1" x14ac:dyDescent="0.25">
      <c r="A136" s="21" t="s">
        <v>365</v>
      </c>
      <c r="B136" s="12" t="s">
        <v>367</v>
      </c>
      <c r="C136" s="13" t="s">
        <v>512</v>
      </c>
      <c r="D136" s="13" t="s">
        <v>513</v>
      </c>
      <c r="E136" s="13" t="s">
        <v>514</v>
      </c>
      <c r="F136" s="13" t="s">
        <v>455</v>
      </c>
      <c r="G136" s="13" t="s">
        <v>515</v>
      </c>
    </row>
    <row r="137" spans="1:7" s="143" customFormat="1" x14ac:dyDescent="0.25">
      <c r="A137" s="45"/>
      <c r="B137" s="46" t="s">
        <v>16</v>
      </c>
      <c r="C137" s="20">
        <f>C138+C184+C300</f>
        <v>2069227.9</v>
      </c>
      <c r="D137" s="20">
        <f>D138+D184+D300</f>
        <v>6541394.6799999997</v>
      </c>
      <c r="E137" s="20">
        <f>E138+E184+E300</f>
        <v>4437850.4800000004</v>
      </c>
      <c r="F137" s="20">
        <f>F138+F184+F300</f>
        <v>2131900</v>
      </c>
      <c r="G137" s="20">
        <f>G138+G184+G300</f>
        <v>1218297</v>
      </c>
    </row>
    <row r="138" spans="1:7" x14ac:dyDescent="0.25">
      <c r="A138" s="254">
        <v>3</v>
      </c>
      <c r="B138" s="24" t="s">
        <v>2</v>
      </c>
      <c r="C138" s="22">
        <f>C141+C150+C156+C159+C162+C169+C179</f>
        <v>1323260.55</v>
      </c>
      <c r="D138" s="22">
        <f>D141+D150+D156+D159+D162+D169+D179</f>
        <v>1311156</v>
      </c>
      <c r="E138" s="22">
        <f>E141+E150+E156+E159+E162+E169+E179</f>
        <v>1518850.48</v>
      </c>
      <c r="F138" s="22">
        <f t="shared" ref="F138:G138" si="36">F141+F150+F156+F159+F162+F169+F179</f>
        <v>1213400</v>
      </c>
      <c r="G138" s="22">
        <f t="shared" si="36"/>
        <v>1144797</v>
      </c>
    </row>
    <row r="139" spans="1:7" s="138" customFormat="1" x14ac:dyDescent="0.25">
      <c r="A139" s="18"/>
      <c r="B139" s="19" t="s">
        <v>540</v>
      </c>
      <c r="C139" s="20">
        <f>C346+C475</f>
        <v>151936.53</v>
      </c>
      <c r="D139" s="20">
        <f>D346+D475</f>
        <v>174000</v>
      </c>
      <c r="E139" s="208">
        <f>E346+E475</f>
        <v>218000</v>
      </c>
      <c r="F139" s="208">
        <f t="shared" ref="F139:G139" si="37">F346+F475</f>
        <v>218000</v>
      </c>
      <c r="G139" s="208">
        <f t="shared" si="37"/>
        <v>218000</v>
      </c>
    </row>
    <row r="140" spans="1:7" s="138" customFormat="1" x14ac:dyDescent="0.25">
      <c r="A140" s="18"/>
      <c r="B140" s="19" t="s">
        <v>552</v>
      </c>
      <c r="C140" s="20">
        <f>C542</f>
        <v>9672.89</v>
      </c>
      <c r="D140" s="20">
        <f>D542</f>
        <v>20600</v>
      </c>
      <c r="E140" s="20">
        <f>E542</f>
        <v>13000</v>
      </c>
      <c r="F140" s="20">
        <f t="shared" ref="F140:G140" si="38">F542</f>
        <v>13000</v>
      </c>
      <c r="G140" s="20">
        <f t="shared" si="38"/>
        <v>13000</v>
      </c>
    </row>
    <row r="141" spans="1:7" s="370" customFormat="1" x14ac:dyDescent="0.25">
      <c r="A141" s="368">
        <v>31</v>
      </c>
      <c r="B141" s="371" t="s">
        <v>17</v>
      </c>
      <c r="C141" s="369">
        <f>C142+C143+C144</f>
        <v>161609.42000000001</v>
      </c>
      <c r="D141" s="369">
        <f>D142+D143+D144</f>
        <v>194600</v>
      </c>
      <c r="E141" s="287">
        <f>E142+E143+E144</f>
        <v>231000</v>
      </c>
      <c r="F141" s="287">
        <f t="shared" ref="F141:G141" si="39">F142+F143+F144</f>
        <v>231000</v>
      </c>
      <c r="G141" s="287">
        <f t="shared" si="39"/>
        <v>231000</v>
      </c>
    </row>
    <row r="142" spans="1:7" s="138" customFormat="1" hidden="1" x14ac:dyDescent="0.25">
      <c r="A142" s="135">
        <v>311</v>
      </c>
      <c r="B142" s="147" t="s">
        <v>18</v>
      </c>
      <c r="C142" s="140">
        <f>C347+C476+C543</f>
        <v>138330.54</v>
      </c>
      <c r="D142" s="140">
        <f>D347+D476+D543</f>
        <v>160100</v>
      </c>
      <c r="E142" s="140">
        <f>E347+E476+E543</f>
        <v>185000</v>
      </c>
      <c r="F142" s="140">
        <f t="shared" ref="F142" si="40">F347+F476+F543</f>
        <v>185000</v>
      </c>
      <c r="G142" s="140">
        <f t="shared" ref="G142" si="41">G347+G476+G543</f>
        <v>185000</v>
      </c>
    </row>
    <row r="143" spans="1:7" s="138" customFormat="1" hidden="1" x14ac:dyDescent="0.25">
      <c r="A143" s="135">
        <v>312</v>
      </c>
      <c r="B143" s="147" t="s">
        <v>19</v>
      </c>
      <c r="C143" s="140">
        <f>C348+C478</f>
        <v>5700</v>
      </c>
      <c r="D143" s="140">
        <f>D348+D478</f>
        <v>11500</v>
      </c>
      <c r="E143" s="140">
        <f>E348+E478</f>
        <v>18000</v>
      </c>
      <c r="F143" s="140">
        <f t="shared" ref="F143" si="42">F348+F478</f>
        <v>18000</v>
      </c>
      <c r="G143" s="140">
        <f t="shared" ref="G143" si="43">G348+G478</f>
        <v>18000</v>
      </c>
    </row>
    <row r="144" spans="1:7" s="138" customFormat="1" ht="15" hidden="1" customHeight="1" x14ac:dyDescent="0.25">
      <c r="A144" s="135">
        <v>313</v>
      </c>
      <c r="B144" s="147" t="s">
        <v>20</v>
      </c>
      <c r="C144" s="140">
        <f>C350+C484+C544</f>
        <v>17578.88</v>
      </c>
      <c r="D144" s="140">
        <f>D350+D484+D544</f>
        <v>23000</v>
      </c>
      <c r="E144" s="140">
        <f>E350+E484+E544</f>
        <v>28000</v>
      </c>
      <c r="F144" s="140">
        <f t="shared" ref="F144" si="44">F350+F484+F544</f>
        <v>28000</v>
      </c>
      <c r="G144" s="140">
        <f t="shared" ref="G144" si="45">G350+G484+G544</f>
        <v>28000</v>
      </c>
    </row>
    <row r="145" spans="1:7" s="138" customFormat="1" x14ac:dyDescent="0.25">
      <c r="A145" s="18"/>
      <c r="B145" s="19" t="s">
        <v>540</v>
      </c>
      <c r="C145" s="17">
        <v>184896.81</v>
      </c>
      <c r="D145" s="17">
        <f>D352+D395+D486+D553+D422+D1102</f>
        <v>214750</v>
      </c>
      <c r="E145" s="17">
        <f>E352+E395+E486+E553+E422+E465+E845+E1192</f>
        <v>359348.47999999998</v>
      </c>
      <c r="F145" s="17">
        <f>F352+F395+F486+F553+F422+F465+F845+F1192</f>
        <v>346948</v>
      </c>
      <c r="G145" s="17">
        <f>G352+G395+G486+G553+G422+G465+G845+G1192</f>
        <v>328095</v>
      </c>
    </row>
    <row r="146" spans="1:7" s="138" customFormat="1" ht="30" x14ac:dyDescent="0.25">
      <c r="A146" s="18"/>
      <c r="B146" s="237" t="s">
        <v>570</v>
      </c>
      <c r="C146" s="17">
        <v>0</v>
      </c>
      <c r="D146" s="17">
        <v>0</v>
      </c>
      <c r="E146" s="17">
        <f>E874+E902</f>
        <v>31000</v>
      </c>
      <c r="F146" s="17">
        <f t="shared" ref="F146:G146" si="46">F874+F902</f>
        <v>21000</v>
      </c>
      <c r="G146" s="17">
        <f t="shared" si="46"/>
        <v>21000</v>
      </c>
    </row>
    <row r="147" spans="1:7" s="138" customFormat="1" x14ac:dyDescent="0.25">
      <c r="A147" s="18"/>
      <c r="B147" s="237" t="s">
        <v>554</v>
      </c>
      <c r="C147" s="20">
        <f>C874+C884+C894+C902+C911+C925+C933+C1290+C1301</f>
        <v>106986.55000000002</v>
      </c>
      <c r="D147" s="20">
        <f>D874+D884+D894+D902+D911+D925+D933+D1290</f>
        <v>129500</v>
      </c>
      <c r="E147" s="20">
        <f>E884+E894+E911+E925+E933+E1290+E1301</f>
        <v>95200</v>
      </c>
      <c r="F147" s="20">
        <f>F884+F894+F911+F925+F933+F956+F1290+F1301</f>
        <v>94700</v>
      </c>
      <c r="G147" s="20">
        <f>G884+G894+G911+G925+G933+G956+G1290+G1301</f>
        <v>92700</v>
      </c>
    </row>
    <row r="148" spans="1:7" s="138" customFormat="1" x14ac:dyDescent="0.25">
      <c r="A148" s="18"/>
      <c r="B148" s="19" t="s">
        <v>549</v>
      </c>
      <c r="C148" s="20">
        <v>5222.7</v>
      </c>
      <c r="D148" s="20">
        <f>+D1296+D426+D545</f>
        <v>5700</v>
      </c>
      <c r="E148" s="20">
        <f t="shared" ref="E148" si="47">E1099</f>
        <v>2250</v>
      </c>
      <c r="F148" s="20">
        <f t="shared" ref="F148:G148" si="48">F1099</f>
        <v>0</v>
      </c>
      <c r="G148" s="20">
        <f t="shared" si="48"/>
        <v>0</v>
      </c>
    </row>
    <row r="149" spans="1:7" s="138" customFormat="1" x14ac:dyDescent="0.25">
      <c r="A149" s="18"/>
      <c r="B149" s="19" t="s">
        <v>552</v>
      </c>
      <c r="C149" s="20">
        <v>0</v>
      </c>
      <c r="D149" s="20">
        <v>0</v>
      </c>
      <c r="E149" s="20">
        <f>E1297+E427+E546</f>
        <v>1600</v>
      </c>
      <c r="F149" s="20">
        <f>F1297+F427+F546</f>
        <v>1600</v>
      </c>
      <c r="G149" s="20">
        <f>G1297+G427+G546</f>
        <v>1600</v>
      </c>
    </row>
    <row r="150" spans="1:7" s="370" customFormat="1" ht="15" customHeight="1" x14ac:dyDescent="0.25">
      <c r="A150" s="368">
        <v>32</v>
      </c>
      <c r="B150" s="371" t="s">
        <v>21</v>
      </c>
      <c r="C150" s="369">
        <f t="shared" ref="C150" si="49">C151+C152+C153+C154</f>
        <v>297106.06</v>
      </c>
      <c r="D150" s="369">
        <f t="shared" ref="D150" si="50">D151+D152+D153+D154</f>
        <v>349950</v>
      </c>
      <c r="E150" s="287">
        <f>E151+E152+E153+E154</f>
        <v>489398.48</v>
      </c>
      <c r="F150" s="287">
        <f t="shared" ref="F150:G150" si="51">F151+F152+F153+F154</f>
        <v>464248</v>
      </c>
      <c r="G150" s="287">
        <f t="shared" si="51"/>
        <v>443395</v>
      </c>
    </row>
    <row r="151" spans="1:7" s="138" customFormat="1" ht="15" hidden="1" customHeight="1" x14ac:dyDescent="0.25">
      <c r="A151" s="135">
        <v>321</v>
      </c>
      <c r="B151" s="147" t="s">
        <v>22</v>
      </c>
      <c r="C151" s="140">
        <f>C487+C353+C546+C1102</f>
        <v>14113.54</v>
      </c>
      <c r="D151" s="140">
        <f>D487+D353+D546+D1102</f>
        <v>14850</v>
      </c>
      <c r="E151" s="140">
        <f>E487+E353+E546+E1102</f>
        <v>12750</v>
      </c>
      <c r="F151" s="140">
        <f>F487+F353+F546+F1102</f>
        <v>12700</v>
      </c>
      <c r="G151" s="140">
        <f>G487+G353+G546+G1102</f>
        <v>12700</v>
      </c>
    </row>
    <row r="152" spans="1:7" s="138" customFormat="1" ht="15" hidden="1" customHeight="1" x14ac:dyDescent="0.25">
      <c r="A152" s="135">
        <v>322</v>
      </c>
      <c r="B152" s="147" t="s">
        <v>23</v>
      </c>
      <c r="C152" s="140">
        <f>C396+C493+C877+C887+C914</f>
        <v>55849.250000000007</v>
      </c>
      <c r="D152" s="140">
        <f>D396+D493+D877+D887+D914</f>
        <v>53300</v>
      </c>
      <c r="E152" s="140">
        <f>E396+E493+E877+E887+E914</f>
        <v>57300</v>
      </c>
      <c r="F152" s="140">
        <f>F396+F493+F877+F887+F914</f>
        <v>54800</v>
      </c>
      <c r="G152" s="140">
        <f>G396+G493+G877+G887+G914</f>
        <v>49800</v>
      </c>
    </row>
    <row r="153" spans="1:7" s="138" customFormat="1" ht="15" hidden="1" customHeight="1" x14ac:dyDescent="0.25">
      <c r="A153" s="135">
        <v>323</v>
      </c>
      <c r="B153" s="147" t="s">
        <v>24</v>
      </c>
      <c r="C153" s="140">
        <f>C356+C398+C501+C554+C846+C850+C879+C889+C897+C905+C918+C928+C936+C1192+C1293+C1297+C1304</f>
        <v>207384.21000000002</v>
      </c>
      <c r="D153" s="140">
        <f>D356+D398+D501+D554+D846+D850+D879+D889+D897+D905+D918+D928+D936+D1192+D1293+D1297</f>
        <v>237450</v>
      </c>
      <c r="E153" s="136">
        <f>E356+E398+E501+E554+E879+E889+E897+E905+E918+E928+E936+E1293+E1297+E1304+E1190</f>
        <v>212550</v>
      </c>
      <c r="F153" s="136">
        <f>F356+F398+F501+F554+F879+F889+F897+F905+F918+F928+F936+F1293+F1297+F1304+F1190</f>
        <v>192950</v>
      </c>
      <c r="G153" s="136">
        <f>G356+G398+G501+G554+G879+G889+G897+G905+G918+G928+G936+G1293+G1297+G1304+G1190</f>
        <v>190950</v>
      </c>
    </row>
    <row r="154" spans="1:7" s="138" customFormat="1" ht="15" hidden="1" customHeight="1" x14ac:dyDescent="0.25">
      <c r="A154" s="135">
        <v>329</v>
      </c>
      <c r="B154" s="147" t="s">
        <v>25</v>
      </c>
      <c r="C154" s="140">
        <f>C366+C400+C513</f>
        <v>19759.060000000001</v>
      </c>
      <c r="D154" s="136">
        <f>D366+D400+D423+D427+D513</f>
        <v>44350</v>
      </c>
      <c r="E154" s="136">
        <f>E366+E400+E423+E427+E513+E466</f>
        <v>206798.48</v>
      </c>
      <c r="F154" s="136">
        <f t="shared" ref="F154" si="52">F366+F400+F423+F427+F513+F466</f>
        <v>203798</v>
      </c>
      <c r="G154" s="136">
        <f t="shared" ref="G154" si="53">G366+G400+G423+G427+G513+G466</f>
        <v>189945</v>
      </c>
    </row>
    <row r="155" spans="1:7" s="138" customFormat="1" x14ac:dyDescent="0.25">
      <c r="A155" s="149"/>
      <c r="B155" s="16" t="s">
        <v>540</v>
      </c>
      <c r="C155" s="20">
        <f t="shared" ref="C155:G156" si="54">C156</f>
        <v>3566.12</v>
      </c>
      <c r="D155" s="20">
        <f t="shared" si="54"/>
        <v>2700</v>
      </c>
      <c r="E155" s="22">
        <f t="shared" si="54"/>
        <v>22500</v>
      </c>
      <c r="F155" s="22">
        <f t="shared" si="54"/>
        <v>57100</v>
      </c>
      <c r="G155" s="22">
        <f t="shared" si="54"/>
        <v>7100</v>
      </c>
    </row>
    <row r="156" spans="1:7" s="370" customFormat="1" x14ac:dyDescent="0.25">
      <c r="A156" s="368">
        <v>34</v>
      </c>
      <c r="B156" s="371" t="s">
        <v>26</v>
      </c>
      <c r="C156" s="369">
        <f t="shared" si="54"/>
        <v>3566.12</v>
      </c>
      <c r="D156" s="369">
        <f t="shared" si="54"/>
        <v>2700</v>
      </c>
      <c r="E156" s="369">
        <f t="shared" si="54"/>
        <v>22500</v>
      </c>
      <c r="F156" s="369">
        <f t="shared" si="54"/>
        <v>57100</v>
      </c>
      <c r="G156" s="369">
        <f t="shared" si="54"/>
        <v>7100</v>
      </c>
    </row>
    <row r="157" spans="1:7" s="138" customFormat="1" hidden="1" x14ac:dyDescent="0.25">
      <c r="A157" s="135">
        <v>343</v>
      </c>
      <c r="B157" s="147" t="s">
        <v>27</v>
      </c>
      <c r="C157" s="140">
        <f>C522+C374</f>
        <v>3566.12</v>
      </c>
      <c r="D157" s="140">
        <f>D522+D374</f>
        <v>2700</v>
      </c>
      <c r="E157" s="140">
        <f>E522+E374+E441+E452+E462</f>
        <v>22500</v>
      </c>
      <c r="F157" s="140">
        <f t="shared" ref="F157:G157" si="55">F522+F374+F441+F452+F462</f>
        <v>57100</v>
      </c>
      <c r="G157" s="140">
        <f t="shared" si="55"/>
        <v>7100</v>
      </c>
    </row>
    <row r="158" spans="1:7" s="138" customFormat="1" x14ac:dyDescent="0.25">
      <c r="A158" s="149"/>
      <c r="B158" s="237" t="s">
        <v>554</v>
      </c>
      <c r="C158" s="20">
        <f>C159</f>
        <v>22531.4</v>
      </c>
      <c r="D158" s="20">
        <f>D159</f>
        <v>16000</v>
      </c>
      <c r="E158" s="208">
        <f>E159</f>
        <v>5000</v>
      </c>
      <c r="F158" s="208">
        <f t="shared" ref="F158:G158" si="56">F159</f>
        <v>8000</v>
      </c>
      <c r="G158" s="208">
        <f t="shared" si="56"/>
        <v>8000</v>
      </c>
    </row>
    <row r="159" spans="1:7" s="370" customFormat="1" x14ac:dyDescent="0.25">
      <c r="A159" s="368">
        <v>35</v>
      </c>
      <c r="B159" s="371" t="s">
        <v>153</v>
      </c>
      <c r="C159" s="369">
        <f t="shared" ref="C159" si="57">C1274+C1283</f>
        <v>22531.4</v>
      </c>
      <c r="D159" s="369">
        <f t="shared" ref="D159:G160" si="58">D1274+D1283</f>
        <v>16000</v>
      </c>
      <c r="E159" s="287">
        <f t="shared" si="58"/>
        <v>5000</v>
      </c>
      <c r="F159" s="287">
        <f t="shared" ref="F159:G159" si="59">F1274+F1283</f>
        <v>8000</v>
      </c>
      <c r="G159" s="287">
        <f t="shared" si="59"/>
        <v>8000</v>
      </c>
    </row>
    <row r="160" spans="1:7" s="138" customFormat="1" hidden="1" x14ac:dyDescent="0.25">
      <c r="A160" s="135">
        <v>352</v>
      </c>
      <c r="B160" s="147" t="s">
        <v>154</v>
      </c>
      <c r="C160" s="140">
        <f t="shared" ref="C160" si="60">C1275+C1284</f>
        <v>22531.4</v>
      </c>
      <c r="D160" s="140">
        <f t="shared" si="58"/>
        <v>16000</v>
      </c>
      <c r="E160" s="140">
        <f t="shared" si="58"/>
        <v>5000</v>
      </c>
      <c r="F160" s="140">
        <f t="shared" si="58"/>
        <v>8000</v>
      </c>
      <c r="G160" s="140">
        <f t="shared" si="58"/>
        <v>8000</v>
      </c>
    </row>
    <row r="161" spans="1:7" s="138" customFormat="1" x14ac:dyDescent="0.25">
      <c r="A161" s="135"/>
      <c r="B161" s="16" t="s">
        <v>540</v>
      </c>
      <c r="C161" s="20">
        <f>C162</f>
        <v>2000</v>
      </c>
      <c r="D161" s="20">
        <f>D162</f>
        <v>4500</v>
      </c>
      <c r="E161" s="208">
        <f>E162</f>
        <v>2000</v>
      </c>
      <c r="F161" s="208">
        <f t="shared" ref="F161:G161" si="61">F162</f>
        <v>2000</v>
      </c>
      <c r="G161" s="208">
        <f t="shared" si="61"/>
        <v>2000</v>
      </c>
    </row>
    <row r="162" spans="1:7" s="370" customFormat="1" x14ac:dyDescent="0.25">
      <c r="A162" s="368">
        <v>36</v>
      </c>
      <c r="B162" s="371" t="s">
        <v>179</v>
      </c>
      <c r="C162" s="369">
        <f>C163+C164</f>
        <v>2000</v>
      </c>
      <c r="D162" s="369">
        <f>D163+D164</f>
        <v>4500</v>
      </c>
      <c r="E162" s="287">
        <f>E1239+E164</f>
        <v>2000</v>
      </c>
      <c r="F162" s="287">
        <f>F1239+F164</f>
        <v>2000</v>
      </c>
      <c r="G162" s="287">
        <f>G1239+G164</f>
        <v>2000</v>
      </c>
    </row>
    <row r="163" spans="1:7" hidden="1" x14ac:dyDescent="0.25">
      <c r="A163" s="135">
        <v>363</v>
      </c>
      <c r="B163" s="147" t="s">
        <v>180</v>
      </c>
      <c r="C163" s="140">
        <f>C1240</f>
        <v>2000</v>
      </c>
      <c r="D163" s="140">
        <f t="shared" ref="D163:E163" si="62">D1240</f>
        <v>3000</v>
      </c>
      <c r="E163" s="140">
        <f t="shared" si="62"/>
        <v>2000</v>
      </c>
      <c r="F163" s="140">
        <f t="shared" ref="F163" si="63">F1240</f>
        <v>2000</v>
      </c>
      <c r="G163" s="140">
        <f t="shared" ref="G163" si="64">G1240</f>
        <v>2000</v>
      </c>
    </row>
    <row r="164" spans="1:7" hidden="1" x14ac:dyDescent="0.25">
      <c r="A164" s="135">
        <v>366</v>
      </c>
      <c r="B164" s="147" t="s">
        <v>206</v>
      </c>
      <c r="C164" s="140">
        <v>0</v>
      </c>
      <c r="D164" s="140">
        <f>D1192+D1191</f>
        <v>1500</v>
      </c>
      <c r="E164" s="140">
        <v>0</v>
      </c>
      <c r="F164" s="140">
        <v>0</v>
      </c>
      <c r="G164" s="140">
        <v>0</v>
      </c>
    </row>
    <row r="165" spans="1:7" x14ac:dyDescent="0.25">
      <c r="A165" s="135"/>
      <c r="B165" s="19" t="s">
        <v>540</v>
      </c>
      <c r="C165" s="20">
        <f>C1094+C1115+C1122+C1129+C1136+C1144+C1151+C1158+C1165+C1172+C1179+C1198+C1205+C1212+C1228</f>
        <v>271170.59999999998</v>
      </c>
      <c r="D165" s="20">
        <f>D1094+D1115+D1122+D1129+D1136+D1144+D1151+D1158+D1165+D1172+D1179+D1198+D1205+D1212+D1228+D1221</f>
        <v>341400</v>
      </c>
      <c r="E165" s="20">
        <f>E1144+E1151+E1158+E1165+E1172+E1179+E1205+E1212+E1228+E1218</f>
        <v>217500</v>
      </c>
      <c r="F165" s="20">
        <f t="shared" ref="F165:G165" si="65">F1144+F1151+F1158+F1165+F1172+F1179+F1205+F1212+F1228+F1218</f>
        <v>163200</v>
      </c>
      <c r="G165" s="20">
        <f t="shared" si="65"/>
        <v>163200</v>
      </c>
    </row>
    <row r="166" spans="1:7" x14ac:dyDescent="0.25">
      <c r="A166" s="135"/>
      <c r="B166" s="19" t="s">
        <v>554</v>
      </c>
      <c r="C166" s="20">
        <v>0</v>
      </c>
      <c r="D166" s="20">
        <v>0</v>
      </c>
      <c r="E166" s="20">
        <v>0</v>
      </c>
      <c r="F166" s="20">
        <v>0</v>
      </c>
      <c r="G166" s="20">
        <v>0</v>
      </c>
    </row>
    <row r="167" spans="1:7" x14ac:dyDescent="0.25">
      <c r="A167" s="135"/>
      <c r="B167" s="19" t="s">
        <v>549</v>
      </c>
      <c r="C167" s="20">
        <f>C1108+C1232</f>
        <v>106926.53</v>
      </c>
      <c r="D167" s="20">
        <f>D1108+D1232</f>
        <v>125000</v>
      </c>
      <c r="E167" s="20">
        <f>E1232+E1092+E1106+E1113+E1120+E1127+E1134+E1196</f>
        <v>155050</v>
      </c>
      <c r="F167" s="20">
        <f t="shared" ref="F167:G167" si="66">F1232+F1092+F1106+F1113+F1120+F1127+F1134+F1196</f>
        <v>157200</v>
      </c>
      <c r="G167" s="20">
        <f t="shared" si="66"/>
        <v>166700</v>
      </c>
    </row>
    <row r="168" spans="1:7" x14ac:dyDescent="0.25">
      <c r="A168" s="135"/>
      <c r="B168" s="19" t="s">
        <v>556</v>
      </c>
      <c r="C168" s="20">
        <f>C1181</f>
        <v>2400</v>
      </c>
      <c r="D168" s="20">
        <f>D1181</f>
        <v>2000</v>
      </c>
      <c r="E168" s="20">
        <f>E1181</f>
        <v>2000</v>
      </c>
      <c r="F168" s="20">
        <f t="shared" ref="F168:G168" si="67">F1181</f>
        <v>2000</v>
      </c>
      <c r="G168" s="20">
        <f t="shared" si="67"/>
        <v>2000</v>
      </c>
    </row>
    <row r="169" spans="1:7" s="370" customFormat="1" x14ac:dyDescent="0.25">
      <c r="A169" s="368">
        <v>37</v>
      </c>
      <c r="B169" s="371" t="s">
        <v>28</v>
      </c>
      <c r="C169" s="369">
        <f>C170</f>
        <v>380497.13</v>
      </c>
      <c r="D169" s="369">
        <f>D170</f>
        <v>468400</v>
      </c>
      <c r="E169" s="287">
        <f>E170</f>
        <v>374550</v>
      </c>
      <c r="F169" s="287">
        <f t="shared" ref="F169:G169" si="68">F170</f>
        <v>322400</v>
      </c>
      <c r="G169" s="287">
        <f t="shared" si="68"/>
        <v>331900</v>
      </c>
    </row>
    <row r="170" spans="1:7" hidden="1" x14ac:dyDescent="0.25">
      <c r="A170" s="135">
        <v>372</v>
      </c>
      <c r="B170" s="147" t="s">
        <v>29</v>
      </c>
      <c r="C170" s="140">
        <f>C1095+C1109+C1116+C1123+C1130+C1137+C1145+C1152+C1159+C1166+C1173+C1180+C1184+C1199+C1206+C1213+C1229+C1233</f>
        <v>380497.13</v>
      </c>
      <c r="D170" s="140">
        <f>D1095+D1109+D1116+D1123+D1130+D1137+D1145+D1152+D1159+D1166+D1173+D1180+D1184+D1199+D1206+D1213+D1229+D1233+D1221</f>
        <v>468400</v>
      </c>
      <c r="E170" s="140">
        <f>E1095+E1109+E1116+E1123+E1130+E1137+E1145+E1152+E1159+E1166+E1173+E1180+E1184+E1199+E1206+E1213+E1229+E1233+E1221</f>
        <v>374550</v>
      </c>
      <c r="F170" s="140">
        <f t="shared" ref="F170:G170" si="69">F1095+F1109+F1116+F1123+F1130+F1137+F1145+F1152+F1159+F1166+F1173+F1180+F1184+F1199+F1206+F1213+F1229+F1233+F1221</f>
        <v>322400</v>
      </c>
      <c r="G170" s="140">
        <f t="shared" si="69"/>
        <v>331900</v>
      </c>
    </row>
    <row r="171" spans="1:7" s="5" customFormat="1" ht="76.150000000000006" customHeight="1" x14ac:dyDescent="0.25">
      <c r="A171" s="21" t="s">
        <v>228</v>
      </c>
      <c r="B171" s="12" t="s">
        <v>6</v>
      </c>
      <c r="C171" s="13" t="s">
        <v>512</v>
      </c>
      <c r="D171" s="13" t="s">
        <v>513</v>
      </c>
      <c r="E171" s="13" t="s">
        <v>514</v>
      </c>
      <c r="F171" s="13" t="s">
        <v>455</v>
      </c>
      <c r="G171" s="13" t="s">
        <v>515</v>
      </c>
    </row>
    <row r="172" spans="1:7" s="5" customFormat="1" x14ac:dyDescent="0.25">
      <c r="A172" s="6">
        <v>1</v>
      </c>
      <c r="B172" s="14">
        <v>2</v>
      </c>
      <c r="C172" s="14"/>
      <c r="D172" s="15">
        <v>3</v>
      </c>
      <c r="E172" s="146">
        <v>3</v>
      </c>
      <c r="F172" s="15">
        <v>3</v>
      </c>
      <c r="G172" s="15">
        <v>3</v>
      </c>
    </row>
    <row r="173" spans="1:7" x14ac:dyDescent="0.25">
      <c r="A173" s="18"/>
      <c r="B173" s="19" t="s">
        <v>540</v>
      </c>
      <c r="C173" s="20">
        <f>C377+C388+C407+C954+C1008+C1022+C1029+C1037+C1048+C1056+C1063+C1075+C1087</f>
        <v>354528.77</v>
      </c>
      <c r="D173" s="20">
        <v>225006</v>
      </c>
      <c r="E173" s="20">
        <f>E386+E405+E952+E1035+E1065</f>
        <v>13295</v>
      </c>
      <c r="F173" s="20">
        <f>F386+F405+F952+F1035+F1065</f>
        <v>48302</v>
      </c>
      <c r="G173" s="20">
        <f>G386+G405+G952+G1035+G1065</f>
        <v>45802</v>
      </c>
    </row>
    <row r="174" spans="1:7" x14ac:dyDescent="0.25">
      <c r="A174" s="18"/>
      <c r="B174" s="237" t="s">
        <v>568</v>
      </c>
      <c r="C174" s="20">
        <f>C958</f>
        <v>75005.78</v>
      </c>
      <c r="D174" s="20">
        <f>D958</f>
        <v>0</v>
      </c>
      <c r="E174" s="20">
        <f t="shared" ref="E174" si="70">E1077</f>
        <v>10</v>
      </c>
      <c r="F174" s="20">
        <f t="shared" ref="F174:G174" si="71">F1077</f>
        <v>10</v>
      </c>
      <c r="G174" s="20">
        <f t="shared" si="71"/>
        <v>10</v>
      </c>
    </row>
    <row r="175" spans="1:7" x14ac:dyDescent="0.25">
      <c r="A175" s="18"/>
      <c r="B175" s="237" t="s">
        <v>554</v>
      </c>
      <c r="C175" s="20">
        <v>0</v>
      </c>
      <c r="D175" s="20">
        <v>0</v>
      </c>
      <c r="E175" s="20">
        <f>E959</f>
        <v>26820</v>
      </c>
      <c r="F175" s="20">
        <v>0</v>
      </c>
      <c r="G175" s="20">
        <v>0</v>
      </c>
    </row>
    <row r="176" spans="1:7" x14ac:dyDescent="0.25">
      <c r="A176" s="18"/>
      <c r="B176" s="19" t="s">
        <v>549</v>
      </c>
      <c r="C176" s="20">
        <f>C962</f>
        <v>26415.87</v>
      </c>
      <c r="D176" s="20">
        <f>D962+D1311</f>
        <v>50000</v>
      </c>
      <c r="E176" s="20">
        <f>E1006+E1013+E1020+E1027+E1061+E1046+E1054+E1039+E1259+E1073+E1085+E967</f>
        <v>286047</v>
      </c>
      <c r="F176" s="20">
        <f t="shared" ref="F176:G176" si="72">F1006+F1013+F1020+F1027+F1061+F1046+F1054+F1039+F1259+F1073+F1085</f>
        <v>80340</v>
      </c>
      <c r="G176" s="20">
        <f t="shared" si="72"/>
        <v>75590</v>
      </c>
    </row>
    <row r="177" spans="1:85" x14ac:dyDescent="0.25">
      <c r="A177" s="18"/>
      <c r="B177" s="237" t="s">
        <v>571</v>
      </c>
      <c r="C177" s="20">
        <v>0</v>
      </c>
      <c r="D177" s="20">
        <v>0</v>
      </c>
      <c r="E177" s="20">
        <f>E962</f>
        <v>40230</v>
      </c>
      <c r="F177" s="20">
        <f t="shared" ref="F177:G178" si="73">F1311</f>
        <v>0</v>
      </c>
      <c r="G177" s="20">
        <f t="shared" si="73"/>
        <v>0</v>
      </c>
    </row>
    <row r="178" spans="1:85" x14ac:dyDescent="0.25">
      <c r="A178" s="18"/>
      <c r="B178" s="237" t="s">
        <v>553</v>
      </c>
      <c r="C178" s="20">
        <v>0</v>
      </c>
      <c r="D178" s="20">
        <v>0</v>
      </c>
      <c r="E178" s="20">
        <f>E1312</f>
        <v>28000</v>
      </c>
      <c r="F178" s="20">
        <f t="shared" si="73"/>
        <v>0</v>
      </c>
      <c r="G178" s="20">
        <f t="shared" si="73"/>
        <v>0</v>
      </c>
    </row>
    <row r="179" spans="1:85" s="370" customFormat="1" x14ac:dyDescent="0.25">
      <c r="A179" s="368">
        <v>38</v>
      </c>
      <c r="B179" s="371" t="s">
        <v>222</v>
      </c>
      <c r="C179" s="369">
        <f>C180+C181+C182+C183</f>
        <v>455950.42000000004</v>
      </c>
      <c r="D179" s="369">
        <f>D180+D181+D182+D183</f>
        <v>275006</v>
      </c>
      <c r="E179" s="369">
        <f t="shared" ref="E179" si="74">E180+E181+E182+E183</f>
        <v>394402</v>
      </c>
      <c r="F179" s="369">
        <f t="shared" ref="F179:G179" si="75">F180+F181+F182+F183</f>
        <v>128652</v>
      </c>
      <c r="G179" s="369">
        <f t="shared" si="75"/>
        <v>121402</v>
      </c>
    </row>
    <row r="180" spans="1:85" s="138" customFormat="1" hidden="1" x14ac:dyDescent="0.25">
      <c r="A180" s="135">
        <v>381</v>
      </c>
      <c r="B180" s="147" t="s">
        <v>31</v>
      </c>
      <c r="C180" s="140">
        <f>C389+C408+C1009+C1023+C1030+C1038+C1057+C1064+C1088</f>
        <v>97282.559999999998</v>
      </c>
      <c r="D180" s="140">
        <f>D389+D408+D1009+D1023+D1030+D1038+D1057+D1064+D1088</f>
        <v>113002</v>
      </c>
      <c r="E180" s="140">
        <f>E389+E408+E1009+E1023+E1030+E1038+E1039+E1057+E1060+E1088</f>
        <v>117602</v>
      </c>
      <c r="F180" s="140">
        <f>F389+F408+F1009+F1023+F1030+F1038+F1039+F1057+F1060+F1088</f>
        <v>108652</v>
      </c>
      <c r="G180" s="140">
        <f>G389+G408+G1009+G1023+G1030+G1038+G1039+G1057+G1060+G1088</f>
        <v>106402</v>
      </c>
    </row>
    <row r="181" spans="1:85" s="138" customFormat="1" hidden="1" x14ac:dyDescent="0.25">
      <c r="A181" s="135">
        <v>383</v>
      </c>
      <c r="B181" s="147" t="s">
        <v>217</v>
      </c>
      <c r="C181" s="140">
        <f>C379</f>
        <v>915.94</v>
      </c>
      <c r="D181" s="140">
        <f>D379</f>
        <v>1004</v>
      </c>
      <c r="E181" s="140">
        <f>E379</f>
        <v>0</v>
      </c>
      <c r="F181" s="140">
        <f t="shared" ref="F181:G181" si="76">F379</f>
        <v>0</v>
      </c>
      <c r="G181" s="140">
        <f t="shared" si="76"/>
        <v>0</v>
      </c>
    </row>
    <row r="182" spans="1:85" s="138" customFormat="1" hidden="1" x14ac:dyDescent="0.25">
      <c r="A182" s="135">
        <v>382</v>
      </c>
      <c r="B182" s="147" t="s">
        <v>45</v>
      </c>
      <c r="C182" s="140">
        <f>C1049+C1076</f>
        <v>256330.27000000002</v>
      </c>
      <c r="D182" s="140">
        <f>D1049+D1076+D1016</f>
        <v>111000</v>
      </c>
      <c r="E182" s="140">
        <f>E1049+E1076+E1016+E1080+E1263+E1267</f>
        <v>114700</v>
      </c>
      <c r="F182" s="140">
        <f t="shared" ref="F182:G182" si="77">F1049+F1076+F1016+F1080</f>
        <v>20000</v>
      </c>
      <c r="G182" s="140">
        <f t="shared" si="77"/>
        <v>15000</v>
      </c>
    </row>
    <row r="183" spans="1:85" s="138" customFormat="1" hidden="1" x14ac:dyDescent="0.25">
      <c r="A183" s="135">
        <v>386</v>
      </c>
      <c r="B183" s="147" t="s">
        <v>44</v>
      </c>
      <c r="C183" s="140">
        <f>C955+C959+C963</f>
        <v>101421.65</v>
      </c>
      <c r="D183" s="140">
        <f>D955+D959+D963+D1312</f>
        <v>50000</v>
      </c>
      <c r="E183" s="140">
        <f>E955+E959+E963+E1312+E967</f>
        <v>162100</v>
      </c>
      <c r="F183" s="140">
        <f>F955+F959+F963+F1312</f>
        <v>0</v>
      </c>
      <c r="G183" s="140">
        <f>G955+G959+G963+G1312</f>
        <v>0</v>
      </c>
    </row>
    <row r="184" spans="1:85" s="3" customFormat="1" x14ac:dyDescent="0.25">
      <c r="A184" s="253">
        <v>4</v>
      </c>
      <c r="B184" s="19" t="s">
        <v>3</v>
      </c>
      <c r="C184" s="20">
        <f>C186+C198</f>
        <v>727334.83</v>
      </c>
      <c r="D184" s="20">
        <f>D186+D198</f>
        <v>5230238.68</v>
      </c>
      <c r="E184" s="22">
        <f>E186+E198</f>
        <v>2069000</v>
      </c>
      <c r="F184" s="22">
        <f t="shared" ref="F184:G184" si="78">F186+F198</f>
        <v>363500</v>
      </c>
      <c r="G184" s="22">
        <f t="shared" si="78"/>
        <v>73500</v>
      </c>
      <c r="H184" s="138"/>
      <c r="I184" s="138"/>
      <c r="J184" s="138"/>
      <c r="K184" s="138"/>
      <c r="L184" s="138"/>
      <c r="M184" s="138"/>
      <c r="N184" s="138"/>
      <c r="O184" s="138"/>
      <c r="P184" s="138"/>
      <c r="Q184" s="138"/>
      <c r="R184" s="138"/>
      <c r="S184" s="138"/>
      <c r="T184" s="138"/>
      <c r="U184" s="138"/>
      <c r="V184" s="138"/>
      <c r="W184" s="138"/>
      <c r="X184" s="138"/>
      <c r="Y184" s="138"/>
      <c r="Z184" s="138"/>
      <c r="AA184" s="138"/>
      <c r="AB184" s="138"/>
      <c r="AC184" s="138"/>
      <c r="AD184" s="138"/>
      <c r="AE184" s="138"/>
      <c r="AF184" s="138"/>
      <c r="AG184" s="138"/>
      <c r="AH184" s="138"/>
      <c r="AI184" s="138"/>
      <c r="AJ184" s="138"/>
      <c r="AK184" s="138"/>
      <c r="AL184" s="138"/>
      <c r="AM184" s="138"/>
      <c r="AN184" s="138"/>
      <c r="AO184" s="138"/>
      <c r="AP184" s="138"/>
      <c r="AQ184" s="138"/>
      <c r="AR184" s="138"/>
      <c r="AS184" s="138"/>
      <c r="AT184" s="138"/>
      <c r="AU184" s="138"/>
      <c r="AV184" s="138"/>
      <c r="AW184" s="138"/>
      <c r="AX184" s="138"/>
      <c r="AY184" s="138"/>
      <c r="AZ184" s="138"/>
      <c r="BA184" s="138"/>
      <c r="BB184" s="138"/>
      <c r="BC184" s="138"/>
      <c r="BD184" s="138"/>
      <c r="BE184" s="138"/>
      <c r="BF184" s="138"/>
      <c r="BG184" s="138"/>
      <c r="BH184" s="138"/>
      <c r="BI184" s="138"/>
      <c r="BJ184" s="138"/>
      <c r="BK184" s="138"/>
      <c r="BL184" s="138"/>
      <c r="BM184" s="138"/>
      <c r="BN184" s="138"/>
      <c r="BO184" s="138"/>
      <c r="BP184" s="138"/>
      <c r="BQ184" s="138"/>
      <c r="BR184" s="138"/>
      <c r="BS184" s="138"/>
      <c r="BT184" s="138"/>
      <c r="BU184" s="138"/>
      <c r="BV184" s="138"/>
      <c r="BW184" s="138"/>
      <c r="BX184" s="138"/>
      <c r="BY184" s="138"/>
      <c r="BZ184" s="138"/>
      <c r="CA184" s="138"/>
      <c r="CB184" s="138"/>
      <c r="CC184" s="138"/>
      <c r="CD184" s="138"/>
      <c r="CE184" s="138"/>
      <c r="CF184" s="138"/>
      <c r="CG184" s="138"/>
    </row>
    <row r="185" spans="1:85" s="138" customFormat="1" x14ac:dyDescent="0.25">
      <c r="A185" s="6"/>
      <c r="B185" s="19" t="s">
        <v>540</v>
      </c>
      <c r="C185" s="20">
        <f t="shared" ref="C185:G186" si="79">C186</f>
        <v>0</v>
      </c>
      <c r="D185" s="20">
        <f t="shared" si="79"/>
        <v>0</v>
      </c>
      <c r="E185" s="208">
        <v>0</v>
      </c>
      <c r="F185" s="22">
        <f t="shared" si="79"/>
        <v>0</v>
      </c>
      <c r="G185" s="22">
        <f t="shared" si="79"/>
        <v>0</v>
      </c>
    </row>
    <row r="186" spans="1:85" s="390" customFormat="1" x14ac:dyDescent="0.25">
      <c r="A186" s="386">
        <v>41</v>
      </c>
      <c r="B186" s="374" t="s">
        <v>50</v>
      </c>
      <c r="C186" s="369">
        <f t="shared" si="79"/>
        <v>0</v>
      </c>
      <c r="D186" s="369">
        <f t="shared" si="79"/>
        <v>0</v>
      </c>
      <c r="E186" s="369">
        <f t="shared" si="79"/>
        <v>0</v>
      </c>
      <c r="F186" s="369">
        <f t="shared" si="79"/>
        <v>0</v>
      </c>
      <c r="G186" s="369">
        <f t="shared" si="79"/>
        <v>0</v>
      </c>
    </row>
    <row r="187" spans="1:85" s="143" customFormat="1" hidden="1" x14ac:dyDescent="0.25">
      <c r="A187" s="150">
        <v>411</v>
      </c>
      <c r="B187" s="151" t="s">
        <v>51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</row>
    <row r="188" spans="1:85" x14ac:dyDescent="0.25">
      <c r="A188" s="6"/>
      <c r="B188" s="19" t="s">
        <v>540</v>
      </c>
      <c r="C188" s="25">
        <v>399939.86</v>
      </c>
      <c r="D188" s="25">
        <v>285000</v>
      </c>
      <c r="E188" s="25">
        <f>E528+E534</f>
        <v>29000</v>
      </c>
      <c r="F188" s="25">
        <f t="shared" ref="F188:G188" si="80">F528</f>
        <v>10500</v>
      </c>
      <c r="G188" s="25">
        <f t="shared" si="80"/>
        <v>10500</v>
      </c>
    </row>
    <row r="189" spans="1:85" ht="30" x14ac:dyDescent="0.25">
      <c r="A189" s="6"/>
      <c r="B189" s="237" t="s">
        <v>570</v>
      </c>
      <c r="C189" s="22">
        <v>105306.42</v>
      </c>
      <c r="D189" s="22">
        <v>125000</v>
      </c>
      <c r="E189" s="22">
        <v>0</v>
      </c>
      <c r="F189" s="22">
        <v>0</v>
      </c>
      <c r="G189" s="22">
        <v>0</v>
      </c>
    </row>
    <row r="190" spans="1:85" x14ac:dyDescent="0.25">
      <c r="A190" s="6"/>
      <c r="B190" s="237" t="s">
        <v>568</v>
      </c>
      <c r="C190" s="22">
        <v>0</v>
      </c>
      <c r="D190" s="22"/>
      <c r="E190" s="22">
        <v>0</v>
      </c>
      <c r="F190" s="22">
        <v>0</v>
      </c>
      <c r="G190" s="22">
        <v>0</v>
      </c>
    </row>
    <row r="191" spans="1:85" x14ac:dyDescent="0.25">
      <c r="A191" s="6"/>
      <c r="B191" s="237" t="s">
        <v>554</v>
      </c>
      <c r="C191" s="22">
        <v>0</v>
      </c>
      <c r="D191" s="22"/>
      <c r="E191" s="22">
        <f>E613+E676+E704+E602+E804+E823+E991+E617+E866+E940+E672</f>
        <v>138300</v>
      </c>
      <c r="F191" s="22">
        <f>F613+F676+F704+F602+F804+F823+F991+F617+F866+F940+F672</f>
        <v>0</v>
      </c>
      <c r="G191" s="22">
        <f>G613+G676+G704+G602+G804+G823+G991+G617+G866+G940+G672</f>
        <v>0</v>
      </c>
    </row>
    <row r="192" spans="1:85" s="26" customFormat="1" x14ac:dyDescent="0.25">
      <c r="A192" s="134"/>
      <c r="B192" s="237" t="s">
        <v>549</v>
      </c>
      <c r="C192" s="22">
        <v>207487.55</v>
      </c>
      <c r="D192" s="20">
        <v>2724700</v>
      </c>
      <c r="E192" s="20">
        <f>E431+E558+E569+E587+E591+E606+E628+E635+E650+E690+E726+E733+E800+E835+E862+E987+E998+E1245+E774+E661</f>
        <v>481500</v>
      </c>
      <c r="F192" s="20">
        <f>F431+F558+F569+F587+F591+F606+F628+F635+F650+F690+F726+F733+F800+F835+F862+F987+F998+F1245+F774+F661</f>
        <v>345000</v>
      </c>
      <c r="G192" s="20">
        <f>G431+G558+G569+G587+G591+G606+G628+G635+G650+G690+G726+G733+G800+G835+G862+G987+G998+G1245+G774+G661</f>
        <v>60000</v>
      </c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</row>
    <row r="193" spans="1:85" s="26" customFormat="1" x14ac:dyDescent="0.25">
      <c r="A193" s="134"/>
      <c r="B193" s="237" t="s">
        <v>571</v>
      </c>
      <c r="C193" s="22">
        <v>0</v>
      </c>
      <c r="D193" s="20">
        <v>0</v>
      </c>
      <c r="E193" s="20">
        <f>E562+E639+E665+E695+E715+E737+E763+E789+E819+E975+E947+E681</f>
        <v>229200</v>
      </c>
      <c r="F193" s="20">
        <f>F562+F639+F665+F695+F715+F737+F763+F789+F819+F975+F947+F681</f>
        <v>8000</v>
      </c>
      <c r="G193" s="20">
        <f>G562+G639+G665+G695+G715+G737+G763+G789+G819+G975+G947+G681</f>
        <v>3000</v>
      </c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</row>
    <row r="194" spans="1:85" s="26" customFormat="1" x14ac:dyDescent="0.25">
      <c r="A194" s="134"/>
      <c r="B194" s="237" t="s">
        <v>553</v>
      </c>
      <c r="C194" s="22">
        <v>0</v>
      </c>
      <c r="D194" s="20">
        <v>0</v>
      </c>
      <c r="E194" s="20">
        <f>E574+E778+E854+E1249</f>
        <v>531000</v>
      </c>
      <c r="F194" s="20">
        <f>F574+F778+F854+F1249</f>
        <v>0</v>
      </c>
      <c r="G194" s="20">
        <f>G574+G778+G854+G1249</f>
        <v>0</v>
      </c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</row>
    <row r="195" spans="1:85" s="3" customFormat="1" x14ac:dyDescent="0.25">
      <c r="A195" s="134"/>
      <c r="B195" s="16" t="s">
        <v>572</v>
      </c>
      <c r="C195" s="20">
        <v>0</v>
      </c>
      <c r="D195" s="20">
        <v>0</v>
      </c>
      <c r="E195" s="20">
        <v>0</v>
      </c>
      <c r="F195" s="20">
        <v>0</v>
      </c>
      <c r="G195" s="20">
        <v>0</v>
      </c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</row>
    <row r="196" spans="1:85" s="3" customFormat="1" x14ac:dyDescent="0.25">
      <c r="A196" s="134"/>
      <c r="B196" s="16" t="s">
        <v>546</v>
      </c>
      <c r="C196" s="20">
        <f>C700</f>
        <v>14601</v>
      </c>
      <c r="D196" s="20">
        <f>D700</f>
        <v>20000</v>
      </c>
      <c r="E196" s="20">
        <f>E700</f>
        <v>60000</v>
      </c>
      <c r="F196" s="20">
        <f t="shared" ref="F196:G196" si="81">F700</f>
        <v>0</v>
      </c>
      <c r="G196" s="20">
        <f t="shared" si="81"/>
        <v>0</v>
      </c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</row>
    <row r="197" spans="1:85" s="3" customFormat="1" x14ac:dyDescent="0.25">
      <c r="A197" s="134"/>
      <c r="B197" s="16" t="s">
        <v>551</v>
      </c>
      <c r="C197" s="20">
        <f>C579</f>
        <v>0</v>
      </c>
      <c r="D197" s="20">
        <v>2075538.68</v>
      </c>
      <c r="E197" s="20">
        <f>E579+E595+E752+E767</f>
        <v>600000</v>
      </c>
      <c r="F197" s="20">
        <f t="shared" ref="F197:G197" si="82">F579+F595+F752+F767</f>
        <v>0</v>
      </c>
      <c r="G197" s="20">
        <f t="shared" si="82"/>
        <v>0</v>
      </c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</row>
    <row r="198" spans="1:85" s="370" customFormat="1" x14ac:dyDescent="0.25">
      <c r="A198" s="368">
        <v>42</v>
      </c>
      <c r="B198" s="371" t="s">
        <v>36</v>
      </c>
      <c r="C198" s="369">
        <f t="shared" ref="C198" si="83">C199+C200+C202</f>
        <v>727334.83</v>
      </c>
      <c r="D198" s="369">
        <f>D199+D200+D202+D201</f>
        <v>5230238.68</v>
      </c>
      <c r="E198" s="369">
        <f>E199+E200+E202+E201</f>
        <v>2069000</v>
      </c>
      <c r="F198" s="369">
        <f t="shared" ref="F198:G198" si="84">F199+F200+F202</f>
        <v>363500</v>
      </c>
      <c r="G198" s="369">
        <f t="shared" si="84"/>
        <v>73500</v>
      </c>
    </row>
    <row r="199" spans="1:85" s="26" customFormat="1" hidden="1" x14ac:dyDescent="0.25">
      <c r="A199" s="152">
        <v>421</v>
      </c>
      <c r="B199" s="153" t="s">
        <v>32</v>
      </c>
      <c r="C199" s="1">
        <f>C527+C577+C582+C590+C594+C616+C693+C747+C986+C762+C572+C598+C605+C609+C620+C627+C631+C638+C642+C649+C653+C657+C664+C668+C679+C684+C698+C703+C707+C714+C718+C725+C729+C736+C740+C751+C755+C766+C770+C777+C781+C788+C792+C799+C803+C807+C811+C818+C822+C826+C833+C838+C857+C861+C865+C990+C994+C1248+C1252+C1256</f>
        <v>682434.64999999991</v>
      </c>
      <c r="D199" s="1">
        <f>D527+D577+D582+D590+D594+D616+D693+D747+D986+D762+D572+D598+D605+D609+D620+D627+D631+D638+D642+D649+D653+D657+D664+D668+D679+D684+D698+D703+D707+D714+D718+D725+D729+D736+D740+D751+D755+D766+D770+D777+D781+D788+D792+D799+D803+D807+D811+D818+D822+D826+D833+D838+D857+D861+D865+D990+D994+D1248+D1252+D1256</f>
        <v>5111238.68</v>
      </c>
      <c r="E199" s="1">
        <f>E527+E577+E582+E590+E594+E616+E693+E747+E986+E762+E572+E598+E605+E609+E620+E627+E631+E638+E642+E649+E653+E657+E664+E668+E679+E684+E698+E703+E707+E714+E718+E725+E729+E736+E740+E751+E755+E766+E770+E777+E781+E788+E792+E799+E803+E807+E811+E818+E822+E826+E833+E838+E857+E861+E865+E869+E990+E994+E1248+E1252+E1256+E672</f>
        <v>1963500</v>
      </c>
      <c r="F199" s="1">
        <f>F527+F577+F582+F590+F594+F616+F693+F747+F986+F762+F572+F598+F605+F609+F620+F627+F631+F638+F642+F649+F653+F657+F664+F668+F679+F684+F698+F703+F707+F714+F718+F725+F729+F736+F740+F751+F755+F766+F770+F777+F781+F788+F792+F799+F803+F807+F811+F818+F822+F826+F833+F838+F857+F861+F865+F990+F994+F1248+F1252+F1256</f>
        <v>340000</v>
      </c>
      <c r="G199" s="1">
        <f>G527+G577+G582+G590+G594+G616+G693+G747+G986+G762+G572+G598+G605+G609+G620+G627+G631+G638+G642+G649+G653+G657+G664+G668+G679+G684+G698+G703+G707+G714+G718+G725+G729+G736+G740+G751+G755+G766+G770+G777+G781+G788+G792+G799+G803+G807+G811+G818+G822+G826+G833+G838+G857+G861+G865+G990+G994+G1248+G1252+G1256</f>
        <v>50000</v>
      </c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</row>
    <row r="200" spans="1:85" s="26" customFormat="1" hidden="1" x14ac:dyDescent="0.25">
      <c r="A200" s="152">
        <v>422</v>
      </c>
      <c r="B200" s="153" t="s">
        <v>3</v>
      </c>
      <c r="C200" s="1">
        <f>C528</f>
        <v>29150.18</v>
      </c>
      <c r="D200" s="1">
        <f>D528</f>
        <v>16000</v>
      </c>
      <c r="E200" s="1">
        <f>E528+E943+E947</f>
        <v>7000</v>
      </c>
      <c r="F200" s="1">
        <f t="shared" ref="F200" si="85">F528</f>
        <v>10500</v>
      </c>
      <c r="G200" s="1">
        <f t="shared" ref="G200" si="86">G528</f>
        <v>10500</v>
      </c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</row>
    <row r="201" spans="1:85" s="26" customFormat="1" hidden="1" x14ac:dyDescent="0.25">
      <c r="A201" s="152">
        <v>423</v>
      </c>
      <c r="B201" s="153" t="s">
        <v>484</v>
      </c>
      <c r="C201" s="1">
        <f t="shared" ref="C201:D201" si="87">C534</f>
        <v>0</v>
      </c>
      <c r="D201" s="1">
        <f t="shared" si="87"/>
        <v>10000</v>
      </c>
      <c r="E201" s="1">
        <f>E534</f>
        <v>25000</v>
      </c>
      <c r="F201" s="1">
        <f t="shared" ref="F201" si="88">F534</f>
        <v>0</v>
      </c>
      <c r="G201" s="1">
        <f t="shared" ref="G201" si="89">G534</f>
        <v>0</v>
      </c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</row>
    <row r="202" spans="1:85" s="26" customFormat="1" hidden="1" x14ac:dyDescent="0.25">
      <c r="A202" s="152">
        <v>426</v>
      </c>
      <c r="B202" s="153" t="s">
        <v>46</v>
      </c>
      <c r="C202" s="1">
        <f>C536+C561+C565+C1001</f>
        <v>15750</v>
      </c>
      <c r="D202" s="1">
        <f>D1001+D978+D974+D565+D561+D536+D434</f>
        <v>93000</v>
      </c>
      <c r="E202" s="1">
        <f>E1001+E978+E974+E565+E561+E536+E434</f>
        <v>73500</v>
      </c>
      <c r="F202" s="1">
        <f>F1001+F978+F974+F565+F561+F536+F434</f>
        <v>13000</v>
      </c>
      <c r="G202" s="1">
        <f>G1001+G978+G974+G565+G561+G536+G434</f>
        <v>13000</v>
      </c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</row>
    <row r="203" spans="1:85" s="26" customFormat="1" x14ac:dyDescent="0.25">
      <c r="A203"/>
      <c r="B203"/>
      <c r="C203"/>
      <c r="D203" s="142"/>
      <c r="E203" s="142"/>
      <c r="F203" s="142"/>
      <c r="G203" s="142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</row>
    <row r="204" spans="1:85" s="295" customFormat="1" ht="17.25" customHeight="1" x14ac:dyDescent="0.25">
      <c r="A204" s="401"/>
      <c r="B204" s="401"/>
      <c r="C204" s="401"/>
      <c r="D204" s="401"/>
      <c r="E204" s="401"/>
      <c r="F204" s="401"/>
      <c r="G204" s="401"/>
    </row>
    <row r="205" spans="1:85" x14ac:dyDescent="0.25">
      <c r="A205" s="138"/>
      <c r="B205" s="234"/>
      <c r="C205" s="141"/>
      <c r="D205" s="141"/>
      <c r="E205" s="142"/>
      <c r="F205" s="141"/>
      <c r="G205" s="141"/>
    </row>
    <row r="206" spans="1:85" ht="14.45" customHeight="1" x14ac:dyDescent="0.25">
      <c r="A206" s="138"/>
      <c r="B206" s="407" t="s">
        <v>516</v>
      </c>
      <c r="C206" s="408"/>
      <c r="D206" s="408"/>
      <c r="E206" s="408"/>
      <c r="F206" s="408"/>
      <c r="G206" s="408"/>
    </row>
    <row r="207" spans="1:85" ht="14.45" customHeight="1" x14ac:dyDescent="0.25">
      <c r="A207" s="138"/>
      <c r="B207" s="235"/>
      <c r="C207" s="235"/>
      <c r="D207" s="235"/>
      <c r="E207" s="235"/>
      <c r="F207" s="235"/>
      <c r="G207" s="235"/>
    </row>
    <row r="208" spans="1:85" ht="52.15" customHeight="1" x14ac:dyDescent="0.25">
      <c r="A208" s="219" t="s">
        <v>333</v>
      </c>
      <c r="B208" s="11" t="s">
        <v>334</v>
      </c>
      <c r="C208" s="13" t="s">
        <v>512</v>
      </c>
      <c r="D208" s="13" t="s">
        <v>513</v>
      </c>
      <c r="E208" s="13" t="s">
        <v>514</v>
      </c>
      <c r="F208" s="13" t="s">
        <v>455</v>
      </c>
      <c r="G208" s="13" t="s">
        <v>515</v>
      </c>
    </row>
    <row r="209" spans="1:7" s="3" customFormat="1" ht="14.45" customHeight="1" x14ac:dyDescent="0.25">
      <c r="A209" s="60"/>
      <c r="B209" s="237" t="s">
        <v>339</v>
      </c>
      <c r="C209" s="302">
        <f>C210+C212+C216+C220+C222+C224</f>
        <v>1669962.5799999998</v>
      </c>
      <c r="D209" s="302">
        <f>D210+D212+D216+D220+D222+D224</f>
        <v>6560394.6799999997</v>
      </c>
      <c r="E209" s="302">
        <f>E210+E212+E216+E220+E222+E224</f>
        <v>4437850.4800000004</v>
      </c>
      <c r="F209" s="302">
        <f>F210+F212+F216+F220+F222+F224</f>
        <v>1759300</v>
      </c>
      <c r="G209" s="302">
        <f>G210+G212+G216+G220+G222+G224</f>
        <v>1445697</v>
      </c>
    </row>
    <row r="210" spans="1:7" s="3" customFormat="1" ht="14.45" customHeight="1" x14ac:dyDescent="0.25">
      <c r="A210" s="60" t="s">
        <v>260</v>
      </c>
      <c r="B210" s="237" t="s">
        <v>335</v>
      </c>
      <c r="C210" s="302">
        <f>C211</f>
        <v>1187242.75</v>
      </c>
      <c r="D210" s="302">
        <f t="shared" ref="D210" si="90">D211</f>
        <v>618800</v>
      </c>
      <c r="E210" s="302">
        <f t="shared" ref="E210:G210" si="91">E211</f>
        <v>884823.48</v>
      </c>
      <c r="F210" s="302">
        <f t="shared" si="91"/>
        <v>870450</v>
      </c>
      <c r="G210" s="302">
        <f t="shared" si="91"/>
        <v>860097</v>
      </c>
    </row>
    <row r="211" spans="1:7" s="3" customFormat="1" ht="14.45" customHeight="1" x14ac:dyDescent="0.25">
      <c r="A211" s="60"/>
      <c r="B211" s="350" t="s">
        <v>558</v>
      </c>
      <c r="C211" s="301">
        <v>1187242.75</v>
      </c>
      <c r="D211" s="301">
        <f>D58+D88+D105+D124</f>
        <v>618800</v>
      </c>
      <c r="E211" s="301">
        <f>E58+E88+E105+E124</f>
        <v>884823.48</v>
      </c>
      <c r="F211" s="301">
        <f>F58+F88+F105+F124</f>
        <v>870450</v>
      </c>
      <c r="G211" s="301">
        <f t="shared" ref="G211" si="92">G58+G88+G105+G124</f>
        <v>860097</v>
      </c>
    </row>
    <row r="212" spans="1:7" s="3" customFormat="1" ht="14.45" customHeight="1" x14ac:dyDescent="0.25">
      <c r="A212" s="60" t="s">
        <v>270</v>
      </c>
      <c r="B212" s="237" t="s">
        <v>336</v>
      </c>
      <c r="C212" s="302">
        <f>C215+C213</f>
        <v>215856.15</v>
      </c>
      <c r="D212" s="302">
        <f>D215+D213+D214</f>
        <v>271520</v>
      </c>
      <c r="E212" s="302">
        <f t="shared" ref="E212" si="93">E215+E213+E214</f>
        <v>323150</v>
      </c>
      <c r="F212" s="302">
        <f t="shared" ref="F212:G212" si="94">F215+F213+F214</f>
        <v>281710</v>
      </c>
      <c r="G212" s="302">
        <f t="shared" si="94"/>
        <v>263710</v>
      </c>
    </row>
    <row r="213" spans="1:7" s="3" customFormat="1" ht="14.45" customHeight="1" x14ac:dyDescent="0.25">
      <c r="A213" s="60"/>
      <c r="B213" s="350" t="s">
        <v>559</v>
      </c>
      <c r="C213" s="353">
        <v>215856.15</v>
      </c>
      <c r="D213" s="353">
        <f>D108+D90</f>
        <v>31000</v>
      </c>
      <c r="E213" s="353">
        <f>E108+E90</f>
        <v>31000</v>
      </c>
      <c r="F213" s="353">
        <f>F108+F90</f>
        <v>21000</v>
      </c>
      <c r="G213" s="353">
        <f t="shared" ref="G213" si="95">G108+G90</f>
        <v>21000</v>
      </c>
    </row>
    <row r="214" spans="1:7" s="3" customFormat="1" ht="14.45" customHeight="1" x14ac:dyDescent="0.25">
      <c r="A214" s="60"/>
      <c r="B214" s="354" t="s">
        <v>574</v>
      </c>
      <c r="C214" s="353">
        <v>0</v>
      </c>
      <c r="D214" s="353">
        <f>D91</f>
        <v>20</v>
      </c>
      <c r="E214" s="353">
        <f>E91</f>
        <v>10</v>
      </c>
      <c r="F214" s="353">
        <f t="shared" ref="F214:G214" si="96">F91</f>
        <v>10</v>
      </c>
      <c r="G214" s="353">
        <f t="shared" si="96"/>
        <v>10</v>
      </c>
    </row>
    <row r="215" spans="1:7" s="3" customFormat="1" ht="14.45" customHeight="1" x14ac:dyDescent="0.25">
      <c r="A215" s="60"/>
      <c r="B215" s="350" t="s">
        <v>560</v>
      </c>
      <c r="C215" s="301">
        <v>0</v>
      </c>
      <c r="D215" s="301">
        <f>D109+D92</f>
        <v>240500</v>
      </c>
      <c r="E215" s="301">
        <f>E109+E92</f>
        <v>292140</v>
      </c>
      <c r="F215" s="301">
        <f>F109+F92</f>
        <v>260700</v>
      </c>
      <c r="G215" s="301">
        <f t="shared" ref="G215" si="97">G109+G92</f>
        <v>242700</v>
      </c>
    </row>
    <row r="216" spans="1:7" s="3" customFormat="1" ht="14.45" customHeight="1" x14ac:dyDescent="0.25">
      <c r="A216" s="60" t="s">
        <v>273</v>
      </c>
      <c r="B216" s="237" t="s">
        <v>337</v>
      </c>
      <c r="C216" s="302">
        <f>SUM(C217:C219)</f>
        <v>249776.03</v>
      </c>
      <c r="D216" s="302">
        <f t="shared" ref="D216:E216" si="98">SUM(D217:D219)</f>
        <v>3570536</v>
      </c>
      <c r="E216" s="302">
        <f t="shared" si="98"/>
        <v>1767877</v>
      </c>
      <c r="F216" s="302">
        <f t="shared" ref="F216:G216" si="99">SUM(F217:F219)</f>
        <v>605140</v>
      </c>
      <c r="G216" s="302">
        <f t="shared" si="99"/>
        <v>319890</v>
      </c>
    </row>
    <row r="217" spans="1:7" s="3" customFormat="1" ht="14.45" customHeight="1" x14ac:dyDescent="0.25">
      <c r="A217" s="60"/>
      <c r="B217" s="350" t="s">
        <v>561</v>
      </c>
      <c r="C217" s="353">
        <v>249776.03</v>
      </c>
      <c r="D217" s="353">
        <f t="shared" ref="D217:E219" si="100">D72</f>
        <v>2898136</v>
      </c>
      <c r="E217" s="353">
        <f t="shared" si="100"/>
        <v>924847</v>
      </c>
      <c r="F217" s="353">
        <f t="shared" ref="F217:G217" si="101">F72</f>
        <v>582540</v>
      </c>
      <c r="G217" s="353">
        <f t="shared" si="101"/>
        <v>302290</v>
      </c>
    </row>
    <row r="218" spans="1:7" s="3" customFormat="1" ht="14.45" customHeight="1" x14ac:dyDescent="0.25">
      <c r="A218" s="60"/>
      <c r="B218" s="350" t="s">
        <v>562</v>
      </c>
      <c r="C218" s="353">
        <v>0</v>
      </c>
      <c r="D218" s="353">
        <f t="shared" si="100"/>
        <v>172400</v>
      </c>
      <c r="E218" s="353">
        <f t="shared" si="100"/>
        <v>284030</v>
      </c>
      <c r="F218" s="353">
        <f t="shared" ref="F218:G218" si="102">F73</f>
        <v>22600</v>
      </c>
      <c r="G218" s="353">
        <f t="shared" si="102"/>
        <v>17600</v>
      </c>
    </row>
    <row r="219" spans="1:7" s="3" customFormat="1" ht="14.45" customHeight="1" x14ac:dyDescent="0.25">
      <c r="A219" s="60"/>
      <c r="B219" s="350" t="s">
        <v>563</v>
      </c>
      <c r="C219" s="301">
        <v>0</v>
      </c>
      <c r="D219" s="301">
        <f t="shared" si="100"/>
        <v>500000</v>
      </c>
      <c r="E219" s="301">
        <f t="shared" si="100"/>
        <v>559000</v>
      </c>
      <c r="F219" s="301">
        <f t="shared" ref="F219:G219" si="103">F74</f>
        <v>0</v>
      </c>
      <c r="G219" s="301">
        <f t="shared" si="103"/>
        <v>0</v>
      </c>
    </row>
    <row r="220" spans="1:7" s="3" customFormat="1" ht="14.45" customHeight="1" x14ac:dyDescent="0.25">
      <c r="A220" s="60" t="s">
        <v>279</v>
      </c>
      <c r="B220" s="237" t="s">
        <v>338</v>
      </c>
      <c r="C220" s="302">
        <f>C221</f>
        <v>0</v>
      </c>
      <c r="D220" s="302">
        <f t="shared" ref="D220" si="104">D221</f>
        <v>0</v>
      </c>
      <c r="E220" s="302">
        <f t="shared" ref="E220:G220" si="105">E221</f>
        <v>0</v>
      </c>
      <c r="F220" s="302">
        <f t="shared" si="105"/>
        <v>0</v>
      </c>
      <c r="G220" s="302">
        <f t="shared" si="105"/>
        <v>0</v>
      </c>
    </row>
    <row r="221" spans="1:7" s="3" customFormat="1" ht="14.45" customHeight="1" x14ac:dyDescent="0.25">
      <c r="A221" s="60"/>
      <c r="B221" s="350" t="s">
        <v>564</v>
      </c>
      <c r="C221" s="301">
        <v>0</v>
      </c>
      <c r="D221" s="301">
        <v>0</v>
      </c>
      <c r="E221" s="301">
        <v>0</v>
      </c>
      <c r="F221" s="301">
        <v>0</v>
      </c>
      <c r="G221" s="301">
        <v>0</v>
      </c>
    </row>
    <row r="222" spans="1:7" s="3" customFormat="1" ht="14.45" customHeight="1" x14ac:dyDescent="0.25">
      <c r="A222" s="60" t="s">
        <v>290</v>
      </c>
      <c r="B222" s="237" t="s">
        <v>341</v>
      </c>
      <c r="C222" s="302">
        <f>C223</f>
        <v>14601</v>
      </c>
      <c r="D222" s="302">
        <f t="shared" ref="D222" si="106">D223</f>
        <v>20000</v>
      </c>
      <c r="E222" s="302">
        <f t="shared" ref="E222:G222" si="107">E223</f>
        <v>60000</v>
      </c>
      <c r="F222" s="302">
        <f t="shared" si="107"/>
        <v>0</v>
      </c>
      <c r="G222" s="302">
        <f t="shared" si="107"/>
        <v>0</v>
      </c>
    </row>
    <row r="223" spans="1:7" s="3" customFormat="1" ht="14.45" customHeight="1" x14ac:dyDescent="0.25">
      <c r="A223" s="60"/>
      <c r="B223" s="350" t="s">
        <v>565</v>
      </c>
      <c r="C223" s="301">
        <f>C127</f>
        <v>14601</v>
      </c>
      <c r="D223" s="301">
        <f>D127</f>
        <v>20000</v>
      </c>
      <c r="E223" s="301">
        <f>E127</f>
        <v>60000</v>
      </c>
      <c r="F223" s="301">
        <f t="shared" ref="F223:G223" si="108">F127</f>
        <v>0</v>
      </c>
      <c r="G223" s="301">
        <f t="shared" si="108"/>
        <v>0</v>
      </c>
    </row>
    <row r="224" spans="1:7" s="3" customFormat="1" ht="14.45" customHeight="1" x14ac:dyDescent="0.25">
      <c r="A224" s="60" t="s">
        <v>294</v>
      </c>
      <c r="B224" s="237" t="s">
        <v>342</v>
      </c>
      <c r="C224" s="302">
        <f>C225+C226</f>
        <v>2486.65</v>
      </c>
      <c r="D224" s="302">
        <f>D225</f>
        <v>2079538.68</v>
      </c>
      <c r="E224" s="302">
        <f>E225+E226</f>
        <v>1402000</v>
      </c>
      <c r="F224" s="302">
        <f t="shared" ref="F224:G224" si="109">F225+F226</f>
        <v>2000</v>
      </c>
      <c r="G224" s="302">
        <f t="shared" si="109"/>
        <v>2000</v>
      </c>
    </row>
    <row r="225" spans="1:7" s="3" customFormat="1" ht="14.45" customHeight="1" x14ac:dyDescent="0.25">
      <c r="A225" s="60"/>
      <c r="B225" s="350" t="s">
        <v>566</v>
      </c>
      <c r="C225" s="301">
        <v>0</v>
      </c>
      <c r="D225" s="301">
        <f>D294</f>
        <v>2079538.68</v>
      </c>
      <c r="E225" s="301">
        <f>E313</f>
        <v>1400000</v>
      </c>
      <c r="F225" s="301">
        <f t="shared" ref="F225:G225" si="110">F313</f>
        <v>0</v>
      </c>
      <c r="G225" s="301">
        <f t="shared" si="110"/>
        <v>0</v>
      </c>
    </row>
    <row r="226" spans="1:7" s="3" customFormat="1" ht="14.45" customHeight="1" x14ac:dyDescent="0.25">
      <c r="A226" s="60"/>
      <c r="B226" s="350" t="s">
        <v>567</v>
      </c>
      <c r="C226" s="301">
        <v>2486.65</v>
      </c>
      <c r="D226" s="301">
        <v>0</v>
      </c>
      <c r="E226" s="301">
        <f>E314</f>
        <v>2000</v>
      </c>
      <c r="F226" s="301">
        <f t="shared" ref="F226:G226" si="111">F314</f>
        <v>2000</v>
      </c>
      <c r="G226" s="301">
        <f t="shared" si="111"/>
        <v>2000</v>
      </c>
    </row>
    <row r="227" spans="1:7" s="3" customFormat="1" ht="14.45" customHeight="1" x14ac:dyDescent="0.25">
      <c r="A227" s="60"/>
      <c r="B227" s="237"/>
      <c r="C227" s="301"/>
      <c r="D227" s="305"/>
      <c r="E227" s="305"/>
      <c r="F227" s="305"/>
      <c r="G227" s="305"/>
    </row>
    <row r="228" spans="1:7" s="115" customFormat="1" ht="14.45" customHeight="1" x14ac:dyDescent="0.25">
      <c r="A228" s="293"/>
      <c r="B228" s="294" t="s">
        <v>340</v>
      </c>
      <c r="C228" s="303">
        <f>C229+C231+C235+C239+C241+C243</f>
        <v>2069227.9000000001</v>
      </c>
      <c r="D228" s="303">
        <f t="shared" ref="D228" si="112">D229+D231+D235+D239+D241+D243</f>
        <v>6541394.6799999997</v>
      </c>
      <c r="E228" s="303">
        <f>E229+E231+E235+E239+E241+E243+E300</f>
        <v>4437850.4800000004</v>
      </c>
      <c r="F228" s="303">
        <f t="shared" ref="F228:G228" si="113">F229+F231+F235+F239+F241+F243+F300</f>
        <v>2131900</v>
      </c>
      <c r="G228" s="303">
        <f t="shared" si="113"/>
        <v>1218297</v>
      </c>
    </row>
    <row r="229" spans="1:7" s="3" customFormat="1" ht="14.45" customHeight="1" x14ac:dyDescent="0.25">
      <c r="A229" s="60" t="s">
        <v>260</v>
      </c>
      <c r="B229" s="237" t="s">
        <v>335</v>
      </c>
      <c r="C229" s="302">
        <f>C230</f>
        <v>1409202.61</v>
      </c>
      <c r="D229" s="302">
        <f t="shared" ref="D229" si="114">D230</f>
        <v>1263356</v>
      </c>
      <c r="E229" s="302">
        <f t="shared" ref="E229:G229" si="115">E230</f>
        <v>861643.48</v>
      </c>
      <c r="F229" s="302">
        <f t="shared" si="115"/>
        <v>846050</v>
      </c>
      <c r="G229" s="302">
        <f t="shared" si="115"/>
        <v>774697</v>
      </c>
    </row>
    <row r="230" spans="1:7" ht="14.45" customHeight="1" x14ac:dyDescent="0.25">
      <c r="A230" s="236"/>
      <c r="B230" s="350" t="s">
        <v>558</v>
      </c>
      <c r="C230" s="301">
        <f>C188+C185+C173+C165+C161+C155+C158+C145+C139+C317</f>
        <v>1409202.61</v>
      </c>
      <c r="D230" s="301">
        <f>D139+D145+D155+D158+D161+D165+D173+D185+D188</f>
        <v>1263356</v>
      </c>
      <c r="E230" s="301">
        <f>E188+E185+E173+E165+E161+E155+E145+E139</f>
        <v>861643.48</v>
      </c>
      <c r="F230" s="301">
        <f t="shared" ref="F230:G230" si="116">F188+F185+F173+F165+F161+F155+F145+F139</f>
        <v>846050</v>
      </c>
      <c r="G230" s="301">
        <f t="shared" si="116"/>
        <v>774697</v>
      </c>
    </row>
    <row r="231" spans="1:7" s="3" customFormat="1" ht="14.45" customHeight="1" x14ac:dyDescent="0.25">
      <c r="A231" s="60" t="s">
        <v>270</v>
      </c>
      <c r="B231" s="237" t="s">
        <v>336</v>
      </c>
      <c r="C231" s="302">
        <f>C234</f>
        <v>287298.75</v>
      </c>
      <c r="D231" s="302">
        <f t="shared" ref="D231" si="117">D234</f>
        <v>254500</v>
      </c>
      <c r="E231" s="302">
        <f>E232+E233+E234</f>
        <v>296330</v>
      </c>
      <c r="F231" s="302">
        <f t="shared" ref="F231:G231" si="118">F232+F233+F234</f>
        <v>123710</v>
      </c>
      <c r="G231" s="302">
        <f t="shared" si="118"/>
        <v>121710</v>
      </c>
    </row>
    <row r="232" spans="1:7" s="3" customFormat="1" ht="14.45" customHeight="1" x14ac:dyDescent="0.25">
      <c r="A232" s="60"/>
      <c r="B232" s="350" t="s">
        <v>559</v>
      </c>
      <c r="C232" s="356">
        <v>0</v>
      </c>
      <c r="D232" s="356">
        <v>0</v>
      </c>
      <c r="E232" s="356">
        <f>E189+E146</f>
        <v>31000</v>
      </c>
      <c r="F232" s="356">
        <f t="shared" ref="F232:G232" si="119">F189+F146</f>
        <v>21000</v>
      </c>
      <c r="G232" s="356">
        <f t="shared" si="119"/>
        <v>21000</v>
      </c>
    </row>
    <row r="233" spans="1:7" s="3" customFormat="1" ht="14.45" customHeight="1" x14ac:dyDescent="0.25">
      <c r="A233" s="60"/>
      <c r="B233" s="354" t="s">
        <v>574</v>
      </c>
      <c r="C233" s="356">
        <v>0</v>
      </c>
      <c r="D233" s="356">
        <v>0</v>
      </c>
      <c r="E233" s="356">
        <f>E190+E174</f>
        <v>10</v>
      </c>
      <c r="F233" s="356">
        <f t="shared" ref="F233:G233" si="120">F190+F174</f>
        <v>10</v>
      </c>
      <c r="G233" s="356">
        <f t="shared" si="120"/>
        <v>10</v>
      </c>
    </row>
    <row r="234" spans="1:7" ht="14.45" customHeight="1" x14ac:dyDescent="0.25">
      <c r="A234" s="60"/>
      <c r="B234" s="350" t="s">
        <v>560</v>
      </c>
      <c r="C234" s="301">
        <f>C189+C174+C166+C147</f>
        <v>287298.75</v>
      </c>
      <c r="D234" s="301">
        <f>D189+D174+D166+D147</f>
        <v>254500</v>
      </c>
      <c r="E234" s="301">
        <f>E191+E175+E166+E158+E147</f>
        <v>265320</v>
      </c>
      <c r="F234" s="301">
        <f t="shared" ref="F234:G234" si="121">F191+F175+F166+F158+F147</f>
        <v>102700</v>
      </c>
      <c r="G234" s="301">
        <f t="shared" si="121"/>
        <v>100700</v>
      </c>
    </row>
    <row r="235" spans="1:7" s="3" customFormat="1" ht="14.45" customHeight="1" x14ac:dyDescent="0.25">
      <c r="A235" s="60" t="s">
        <v>273</v>
      </c>
      <c r="B235" s="237" t="s">
        <v>337</v>
      </c>
      <c r="C235" s="302">
        <f>C236</f>
        <v>355725.54</v>
      </c>
      <c r="D235" s="302">
        <f t="shared" ref="D235" si="122">D236</f>
        <v>2926000</v>
      </c>
      <c r="E235" s="302">
        <f>E236+E237+E238</f>
        <v>1767877</v>
      </c>
      <c r="F235" s="302">
        <f t="shared" ref="F235:G235" si="123">F236+F237+F238</f>
        <v>605140</v>
      </c>
      <c r="G235" s="302">
        <f t="shared" si="123"/>
        <v>319890</v>
      </c>
    </row>
    <row r="236" spans="1:7" ht="14.45" customHeight="1" x14ac:dyDescent="0.25">
      <c r="A236" s="60"/>
      <c r="B236" s="350" t="s">
        <v>561</v>
      </c>
      <c r="C236" s="301">
        <f>C192+C176+C167+C148+C140</f>
        <v>355725.54</v>
      </c>
      <c r="D236" s="301">
        <f>D192+D176+D167+D148+D140</f>
        <v>2926000</v>
      </c>
      <c r="E236" s="301">
        <f>E192+E176+E148+E167</f>
        <v>924847</v>
      </c>
      <c r="F236" s="301">
        <f t="shared" ref="F236:G236" si="124">F192+F176+F148+F167</f>
        <v>582540</v>
      </c>
      <c r="G236" s="301">
        <f t="shared" si="124"/>
        <v>302290</v>
      </c>
    </row>
    <row r="237" spans="1:7" ht="14.45" customHeight="1" x14ac:dyDescent="0.25">
      <c r="A237" s="60"/>
      <c r="B237" s="350" t="s">
        <v>562</v>
      </c>
      <c r="C237" s="301">
        <v>0</v>
      </c>
      <c r="D237" s="301">
        <v>0</v>
      </c>
      <c r="E237" s="301">
        <f>E193+E149+E140+E177</f>
        <v>284030</v>
      </c>
      <c r="F237" s="301">
        <f t="shared" ref="F237:G237" si="125">F193+F149+F140</f>
        <v>22600</v>
      </c>
      <c r="G237" s="301">
        <f t="shared" si="125"/>
        <v>17600</v>
      </c>
    </row>
    <row r="238" spans="1:7" ht="14.45" customHeight="1" x14ac:dyDescent="0.25">
      <c r="A238" s="60"/>
      <c r="B238" s="350" t="s">
        <v>563</v>
      </c>
      <c r="C238" s="301">
        <v>0</v>
      </c>
      <c r="D238" s="301">
        <v>0</v>
      </c>
      <c r="E238" s="301">
        <f>E194+E178</f>
        <v>559000</v>
      </c>
      <c r="F238" s="301">
        <f t="shared" ref="F238:G238" si="126">F194</f>
        <v>0</v>
      </c>
      <c r="G238" s="301">
        <f t="shared" si="126"/>
        <v>0</v>
      </c>
    </row>
    <row r="239" spans="1:7" s="3" customFormat="1" ht="14.45" customHeight="1" x14ac:dyDescent="0.25">
      <c r="A239" s="60" t="s">
        <v>279</v>
      </c>
      <c r="B239" s="237" t="s">
        <v>338</v>
      </c>
      <c r="C239" s="302">
        <f>C240</f>
        <v>0</v>
      </c>
      <c r="D239" s="302">
        <f t="shared" ref="D239" si="127">D240</f>
        <v>0</v>
      </c>
      <c r="E239" s="302">
        <f t="shared" ref="E239:G239" si="128">E240</f>
        <v>0</v>
      </c>
      <c r="F239" s="302">
        <f t="shared" si="128"/>
        <v>0</v>
      </c>
      <c r="G239" s="302">
        <f t="shared" si="128"/>
        <v>0</v>
      </c>
    </row>
    <row r="240" spans="1:7" ht="14.45" customHeight="1" x14ac:dyDescent="0.25">
      <c r="A240" s="60"/>
      <c r="B240" s="350" t="s">
        <v>564</v>
      </c>
      <c r="C240" s="301">
        <f>C195</f>
        <v>0</v>
      </c>
      <c r="D240" s="301">
        <f>D195</f>
        <v>0</v>
      </c>
      <c r="E240" s="301">
        <f>E195</f>
        <v>0</v>
      </c>
      <c r="F240" s="301">
        <f t="shared" ref="F240:G240" si="129">F195</f>
        <v>0</v>
      </c>
      <c r="G240" s="301">
        <f t="shared" si="129"/>
        <v>0</v>
      </c>
    </row>
    <row r="241" spans="1:7" s="3" customFormat="1" ht="14.45" customHeight="1" x14ac:dyDescent="0.25">
      <c r="A241" s="60" t="s">
        <v>290</v>
      </c>
      <c r="B241" s="237" t="s">
        <v>341</v>
      </c>
      <c r="C241" s="302">
        <f>C242</f>
        <v>14601</v>
      </c>
      <c r="D241" s="302">
        <f t="shared" ref="D241" si="130">D242</f>
        <v>20000</v>
      </c>
      <c r="E241" s="302">
        <f t="shared" ref="E241:G241" si="131">E242</f>
        <v>60000</v>
      </c>
      <c r="F241" s="302">
        <f t="shared" si="131"/>
        <v>0</v>
      </c>
      <c r="G241" s="302">
        <f t="shared" si="131"/>
        <v>0</v>
      </c>
    </row>
    <row r="242" spans="1:7" ht="14.45" customHeight="1" x14ac:dyDescent="0.25">
      <c r="A242" s="60"/>
      <c r="B242" s="350" t="s">
        <v>565</v>
      </c>
      <c r="C242" s="301">
        <f>C196</f>
        <v>14601</v>
      </c>
      <c r="D242" s="301">
        <f>D196</f>
        <v>20000</v>
      </c>
      <c r="E242" s="301">
        <f>E196</f>
        <v>60000</v>
      </c>
      <c r="F242" s="301">
        <f t="shared" ref="F242:G242" si="132">F196</f>
        <v>0</v>
      </c>
      <c r="G242" s="301">
        <f t="shared" si="132"/>
        <v>0</v>
      </c>
    </row>
    <row r="243" spans="1:7" s="3" customFormat="1" ht="14.45" customHeight="1" x14ac:dyDescent="0.25">
      <c r="A243" s="60" t="s">
        <v>294</v>
      </c>
      <c r="B243" s="237" t="s">
        <v>342</v>
      </c>
      <c r="C243" s="302">
        <f>C244+C245</f>
        <v>2400</v>
      </c>
      <c r="D243" s="302">
        <f>D244+D245</f>
        <v>2077538.68</v>
      </c>
      <c r="E243" s="302">
        <f>E244+E245</f>
        <v>602000</v>
      </c>
      <c r="F243" s="302">
        <f t="shared" ref="F243:G243" si="133">F244+F245</f>
        <v>2000</v>
      </c>
      <c r="G243" s="302">
        <f t="shared" si="133"/>
        <v>2000</v>
      </c>
    </row>
    <row r="244" spans="1:7" ht="14.45" customHeight="1" x14ac:dyDescent="0.25">
      <c r="A244" s="60"/>
      <c r="B244" s="350" t="s">
        <v>566</v>
      </c>
      <c r="C244" s="301">
        <v>0</v>
      </c>
      <c r="D244" s="301">
        <f>D197+D168</f>
        <v>2077538.68</v>
      </c>
      <c r="E244" s="301">
        <f>E197</f>
        <v>600000</v>
      </c>
      <c r="F244" s="301">
        <f t="shared" ref="F244:G244" si="134">F197</f>
        <v>0</v>
      </c>
      <c r="G244" s="301">
        <f t="shared" si="134"/>
        <v>0</v>
      </c>
    </row>
    <row r="245" spans="1:7" ht="14.45" customHeight="1" x14ac:dyDescent="0.25">
      <c r="A245" s="60"/>
      <c r="B245" s="350" t="s">
        <v>567</v>
      </c>
      <c r="C245" s="301">
        <f>C168</f>
        <v>2400</v>
      </c>
      <c r="D245" s="301">
        <v>0</v>
      </c>
      <c r="E245" s="351">
        <f>E168</f>
        <v>2000</v>
      </c>
      <c r="F245" s="351">
        <f t="shared" ref="F245:G245" si="135">F168</f>
        <v>2000</v>
      </c>
      <c r="G245" s="351">
        <f t="shared" si="135"/>
        <v>2000</v>
      </c>
    </row>
    <row r="246" spans="1:7" ht="14.45" customHeight="1" x14ac:dyDescent="0.25">
      <c r="A246" s="31"/>
      <c r="B246" s="265"/>
      <c r="C246" s="266"/>
      <c r="D246" s="267"/>
      <c r="E246" s="267"/>
      <c r="F246" s="267"/>
      <c r="G246" s="267"/>
    </row>
    <row r="247" spans="1:7" ht="14.45" customHeight="1" x14ac:dyDescent="0.25">
      <c r="A247" s="409" t="s">
        <v>428</v>
      </c>
      <c r="B247" s="409"/>
      <c r="C247" s="409"/>
      <c r="D247" s="409"/>
      <c r="E247" s="409"/>
      <c r="F247" s="409"/>
      <c r="G247" s="409"/>
    </row>
    <row r="248" spans="1:7" x14ac:dyDescent="0.25">
      <c r="A248" s="31"/>
      <c r="B248" s="238"/>
      <c r="C248" s="141"/>
      <c r="D248" s="141"/>
      <c r="E248" s="142"/>
      <c r="F248" s="141"/>
      <c r="G248" s="141"/>
    </row>
    <row r="249" spans="1:7" ht="15" customHeight="1" x14ac:dyDescent="0.25">
      <c r="A249" s="138"/>
      <c r="B249" s="402" t="s">
        <v>517</v>
      </c>
      <c r="C249" s="406"/>
      <c r="D249" s="406"/>
      <c r="E249" s="406"/>
      <c r="F249" s="406"/>
      <c r="G249" s="406"/>
    </row>
    <row r="250" spans="1:7" ht="14.45" customHeight="1" x14ac:dyDescent="0.25">
      <c r="A250" s="138"/>
      <c r="B250" s="214"/>
      <c r="C250" s="214"/>
      <c r="D250" s="214"/>
      <c r="E250" s="214"/>
      <c r="F250" s="214"/>
      <c r="G250" s="214"/>
    </row>
    <row r="251" spans="1:7" ht="72.599999999999994" customHeight="1" x14ac:dyDescent="0.25">
      <c r="A251" s="21" t="s">
        <v>368</v>
      </c>
      <c r="B251" s="11" t="s">
        <v>369</v>
      </c>
      <c r="C251" s="13" t="s">
        <v>512</v>
      </c>
      <c r="D251" s="13" t="s">
        <v>513</v>
      </c>
      <c r="E251" s="13" t="s">
        <v>514</v>
      </c>
      <c r="F251" s="13" t="s">
        <v>455</v>
      </c>
      <c r="G251" s="13" t="s">
        <v>515</v>
      </c>
    </row>
    <row r="252" spans="1:7" s="3" customFormat="1" x14ac:dyDescent="0.25">
      <c r="A252" s="222"/>
      <c r="B252" s="218" t="s">
        <v>16</v>
      </c>
      <c r="C252" s="20">
        <f>C253+C255+C257+C259+C261+C264+C270+C272+C277+C281</f>
        <v>2069227.9</v>
      </c>
      <c r="D252" s="20">
        <f>D253+D255+D257+D259+D261+D264+D270+D272+D277+D281</f>
        <v>6541394.6799999997</v>
      </c>
      <c r="E252" s="20">
        <f>E253+E255+E257+E259+E261+E264+E270+E272+E277+E281</f>
        <v>4437850.4800000004</v>
      </c>
      <c r="F252" s="20">
        <f>F253+F255+F257+F259+F261+F264+F270+F272+F277+F281</f>
        <v>2131900</v>
      </c>
      <c r="G252" s="20">
        <f>SUM(G253+G255+G257+G259+G261+G264+G270+G272+G277+G281)</f>
        <v>1218297</v>
      </c>
    </row>
    <row r="253" spans="1:7" s="3" customFormat="1" x14ac:dyDescent="0.25">
      <c r="A253" s="220" t="s">
        <v>260</v>
      </c>
      <c r="B253" s="219" t="s">
        <v>258</v>
      </c>
      <c r="C253" s="20">
        <f>C254</f>
        <v>381701.44</v>
      </c>
      <c r="D253" s="20">
        <f>D254</f>
        <v>475506</v>
      </c>
      <c r="E253" s="20">
        <f>E254</f>
        <v>1524950.48</v>
      </c>
      <c r="F253" s="20">
        <f>F254</f>
        <v>1200650</v>
      </c>
      <c r="G253" s="20">
        <f t="shared" ref="G253" si="136">G254</f>
        <v>576797</v>
      </c>
    </row>
    <row r="254" spans="1:7" x14ac:dyDescent="0.25">
      <c r="A254" s="216" t="s">
        <v>261</v>
      </c>
      <c r="B254" s="215" t="s">
        <v>259</v>
      </c>
      <c r="C254" s="140">
        <f>C343+C385+C392+C404+C411+C472+C539</f>
        <v>381701.44</v>
      </c>
      <c r="D254" s="140">
        <f>D343+D385+D392+D404+D411+D472+D539+D419+D430+D449+D438+D459</f>
        <v>475506</v>
      </c>
      <c r="E254" s="140">
        <f>E343+E385+E392+E404+E411+E472+E539+E419+E430+E449+E438+E459</f>
        <v>1524950.48</v>
      </c>
      <c r="F254" s="140">
        <f>F343+F385+F392+F404+F411+F472+F539+F419+F430+F449+F438+F459</f>
        <v>1200650</v>
      </c>
      <c r="G254" s="140">
        <f t="shared" ref="G254" si="137">G343+G385+G392+G404+G411+G472+G539+G419+G430+G449+G438+G459</f>
        <v>576797</v>
      </c>
    </row>
    <row r="255" spans="1:7" s="3" customFormat="1" x14ac:dyDescent="0.25">
      <c r="A255" s="60" t="s">
        <v>262</v>
      </c>
      <c r="B255" s="219" t="s">
        <v>263</v>
      </c>
      <c r="C255" s="20">
        <f>C256</f>
        <v>1000</v>
      </c>
      <c r="D255" s="20">
        <f>D256</f>
        <v>1500</v>
      </c>
      <c r="E255" s="20">
        <f>E256</f>
        <v>850</v>
      </c>
      <c r="F255" s="20">
        <f>F256</f>
        <v>850</v>
      </c>
      <c r="G255" s="20">
        <f t="shared" ref="G255" si="138">G256</f>
        <v>1100</v>
      </c>
    </row>
    <row r="256" spans="1:7" x14ac:dyDescent="0.25">
      <c r="A256" s="216" t="s">
        <v>264</v>
      </c>
      <c r="B256" s="217" t="s">
        <v>265</v>
      </c>
      <c r="C256" s="140">
        <f>C1026+C1019</f>
        <v>1000</v>
      </c>
      <c r="D256" s="140">
        <f>D1026+D1019</f>
        <v>1500</v>
      </c>
      <c r="E256" s="140">
        <f>E1026+E1019</f>
        <v>850</v>
      </c>
      <c r="F256" s="140">
        <f>F1026+F1019</f>
        <v>850</v>
      </c>
      <c r="G256" s="140">
        <f t="shared" ref="G256" si="139">G1026+G1019</f>
        <v>1100</v>
      </c>
    </row>
    <row r="257" spans="1:7" s="3" customFormat="1" x14ac:dyDescent="0.25">
      <c r="A257" s="60" t="s">
        <v>266</v>
      </c>
      <c r="B257" s="219" t="s">
        <v>267</v>
      </c>
      <c r="C257" s="20">
        <f>C258</f>
        <v>39850</v>
      </c>
      <c r="D257" s="20">
        <f>D258</f>
        <v>85000</v>
      </c>
      <c r="E257" s="20">
        <f>E258</f>
        <v>70000</v>
      </c>
      <c r="F257" s="20">
        <f>F258</f>
        <v>40000</v>
      </c>
      <c r="G257" s="20">
        <f t="shared" ref="G257" si="140">G258</f>
        <v>40000</v>
      </c>
    </row>
    <row r="258" spans="1:7" x14ac:dyDescent="0.25">
      <c r="A258" s="216" t="s">
        <v>269</v>
      </c>
      <c r="B258" s="217" t="s">
        <v>268</v>
      </c>
      <c r="C258" s="140">
        <f>C1005</f>
        <v>39850</v>
      </c>
      <c r="D258" s="140">
        <f>D1005+D1012</f>
        <v>85000</v>
      </c>
      <c r="E258" s="140">
        <f>E1005+E1012</f>
        <v>70000</v>
      </c>
      <c r="F258" s="140">
        <f>F1005+F1012</f>
        <v>40000</v>
      </c>
      <c r="G258" s="140">
        <f t="shared" ref="G258" si="141">G1005+G1012</f>
        <v>40000</v>
      </c>
    </row>
    <row r="259" spans="1:7" s="3" customFormat="1" x14ac:dyDescent="0.25">
      <c r="A259" s="60" t="s">
        <v>270</v>
      </c>
      <c r="B259" s="219" t="s">
        <v>272</v>
      </c>
      <c r="C259" s="20">
        <f>C260</f>
        <v>3262.95</v>
      </c>
      <c r="D259" s="20">
        <f>D260</f>
        <v>3000</v>
      </c>
      <c r="E259" s="20">
        <f>E260</f>
        <v>2000</v>
      </c>
      <c r="F259" s="20">
        <f>F260</f>
        <v>3000</v>
      </c>
      <c r="G259" s="20">
        <f t="shared" ref="G259" si="142">G260</f>
        <v>3000</v>
      </c>
    </row>
    <row r="260" spans="1:7" x14ac:dyDescent="0.25">
      <c r="A260" s="216" t="s">
        <v>271</v>
      </c>
      <c r="B260" s="217" t="s">
        <v>272</v>
      </c>
      <c r="C260" s="140">
        <f>C1280</f>
        <v>3262.95</v>
      </c>
      <c r="D260" s="140">
        <f>D1280</f>
        <v>3000</v>
      </c>
      <c r="E260" s="140">
        <f>E1280</f>
        <v>2000</v>
      </c>
      <c r="F260" s="140">
        <f>F1280</f>
        <v>3000</v>
      </c>
      <c r="G260" s="140">
        <f t="shared" ref="G260" si="143">G1280</f>
        <v>3000</v>
      </c>
    </row>
    <row r="261" spans="1:7" s="3" customFormat="1" x14ac:dyDescent="0.25">
      <c r="A261" s="60" t="s">
        <v>273</v>
      </c>
      <c r="B261" s="219" t="s">
        <v>274</v>
      </c>
      <c r="C261" s="20">
        <f>C262+C263</f>
        <v>105613.15</v>
      </c>
      <c r="D261" s="20">
        <f>D262+D263</f>
        <v>77500</v>
      </c>
      <c r="E261" s="20">
        <f>E262+E263</f>
        <v>162600</v>
      </c>
      <c r="F261" s="20">
        <f>F262+F263</f>
        <v>5500</v>
      </c>
      <c r="G261" s="20">
        <f t="shared" ref="G261" si="144">G262+G263</f>
        <v>5500</v>
      </c>
    </row>
    <row r="262" spans="1:7" x14ac:dyDescent="0.25">
      <c r="A262" s="216" t="s">
        <v>275</v>
      </c>
      <c r="B262" s="217" t="s">
        <v>276</v>
      </c>
      <c r="C262" s="140">
        <f>C982+C997+C932+C924</f>
        <v>4191.5</v>
      </c>
      <c r="D262" s="140">
        <f>D982+D997+D932+D924+D991</f>
        <v>50000</v>
      </c>
      <c r="E262" s="140">
        <f>E982+E997+E932+E924+E991</f>
        <v>28500</v>
      </c>
      <c r="F262" s="140">
        <f>F982+F997+F932+F924+F991</f>
        <v>5500</v>
      </c>
      <c r="G262" s="140">
        <f>G982+G997+G932+G924</f>
        <v>5500</v>
      </c>
    </row>
    <row r="263" spans="1:7" x14ac:dyDescent="0.25">
      <c r="A263" s="216" t="s">
        <v>277</v>
      </c>
      <c r="B263" s="217" t="s">
        <v>278</v>
      </c>
      <c r="C263" s="140">
        <f>C951+C970</f>
        <v>101421.65</v>
      </c>
      <c r="D263" s="140">
        <f>D951+D970</f>
        <v>27500</v>
      </c>
      <c r="E263" s="140">
        <f>E951+E970</f>
        <v>134100</v>
      </c>
      <c r="F263" s="140">
        <f>F951+F970</f>
        <v>0</v>
      </c>
      <c r="G263" s="140">
        <f>G951+G970</f>
        <v>0</v>
      </c>
    </row>
    <row r="264" spans="1:7" s="3" customFormat="1" x14ac:dyDescent="0.25">
      <c r="A264" s="60" t="s">
        <v>279</v>
      </c>
      <c r="B264" s="219" t="s">
        <v>280</v>
      </c>
      <c r="C264" s="20">
        <f>C265+C266+C267+C268+C269</f>
        <v>805498.86</v>
      </c>
      <c r="D264" s="20">
        <f>D265+D266+D267+D268+D269</f>
        <v>4914438.68</v>
      </c>
      <c r="E264" s="20">
        <f>E265+E266+E267+E268+E269</f>
        <v>1761700</v>
      </c>
      <c r="F264" s="20">
        <f>F265+F266+F267+F268+F269</f>
        <v>447200</v>
      </c>
      <c r="G264" s="20">
        <f t="shared" ref="G264" si="145">G265+G266+G267+G268+G269</f>
        <v>157200</v>
      </c>
    </row>
    <row r="265" spans="1:7" x14ac:dyDescent="0.25">
      <c r="A265" s="216" t="s">
        <v>281</v>
      </c>
      <c r="B265" s="217" t="s">
        <v>282</v>
      </c>
      <c r="C265" s="140">
        <f>C689+C710+C721+C743+C758+C883+C893+C901+C910</f>
        <v>387818.55000000005</v>
      </c>
      <c r="D265" s="140">
        <f>D689+D710+D721+D743+D758+D883+D893+D901+D910+D795+D814+D829+D853</f>
        <v>2208200</v>
      </c>
      <c r="E265" s="140">
        <f>E689+E710+E721+E743+E758+E883+E893+E901+E910+E795+E814+E829+E853</f>
        <v>643200</v>
      </c>
      <c r="F265" s="140">
        <f>F689+F710+F721+F743+F758+F883+F893+F901+F910+F795+F814+F829+F853</f>
        <v>405200</v>
      </c>
      <c r="G265" s="140">
        <f>G689+G710+G721+G743+G758+G883+G893+G901+G910+G795+G814+G829+G853</f>
        <v>125200</v>
      </c>
    </row>
    <row r="266" spans="1:7" x14ac:dyDescent="0.25">
      <c r="A266" s="216" t="s">
        <v>283</v>
      </c>
      <c r="B266" s="217" t="s">
        <v>284</v>
      </c>
      <c r="C266" s="287">
        <f>C557+C568+C586+C601+C612+C623+C732+C773+C784+C1271+C841</f>
        <v>393689.47</v>
      </c>
      <c r="D266" s="287">
        <f>D557+D568+D586+D601+D612+D623+D732+D773+D784+D1271+D841+D634+D645+D660+D675</f>
        <v>2684238.6799999997</v>
      </c>
      <c r="E266" s="287">
        <f>E557+E568+E586+E601+E612+E623+E732+E773+E784+E1271+E841+E634+E645+E660+E675</f>
        <v>1091500</v>
      </c>
      <c r="F266" s="287">
        <f>F557+F568+F586+F601+F612+F623+F732+F773+F784+F1271+F841+F634+F645+F660+F675</f>
        <v>28000</v>
      </c>
      <c r="G266" s="287">
        <f>G557+G568+G586+G601+G612+G623+G732+G773+G784+G1271+G841+G634+G645+G660+G675</f>
        <v>18000</v>
      </c>
    </row>
    <row r="267" spans="1:7" x14ac:dyDescent="0.25">
      <c r="A267" s="216" t="s">
        <v>285</v>
      </c>
      <c r="B267" s="217" t="s">
        <v>96</v>
      </c>
      <c r="C267" s="344">
        <v>0</v>
      </c>
      <c r="D267" s="344">
        <v>0</v>
      </c>
      <c r="E267" s="344">
        <v>0</v>
      </c>
      <c r="F267" s="344">
        <v>0</v>
      </c>
      <c r="G267" s="344">
        <v>0</v>
      </c>
    </row>
    <row r="268" spans="1:7" x14ac:dyDescent="0.25">
      <c r="A268" s="216" t="s">
        <v>287</v>
      </c>
      <c r="B268" s="217" t="s">
        <v>286</v>
      </c>
      <c r="C268" s="140">
        <f>C873</f>
        <v>17804.84</v>
      </c>
      <c r="D268" s="140">
        <f>D873</f>
        <v>22000</v>
      </c>
      <c r="E268" s="140">
        <f>E873</f>
        <v>24000</v>
      </c>
      <c r="F268" s="140">
        <f>F873</f>
        <v>14000</v>
      </c>
      <c r="G268" s="140">
        <f t="shared" ref="G268" si="146">G873</f>
        <v>14000</v>
      </c>
    </row>
    <row r="269" spans="1:7" ht="30" x14ac:dyDescent="0.25">
      <c r="A269" s="216" t="s">
        <v>289</v>
      </c>
      <c r="B269" s="217" t="s">
        <v>288</v>
      </c>
      <c r="C269" s="140">
        <f>C550</f>
        <v>6186</v>
      </c>
      <c r="D269" s="140">
        <f t="shared" ref="D269" si="147">D550</f>
        <v>0</v>
      </c>
      <c r="E269" s="140">
        <f>E550+E939</f>
        <v>3000</v>
      </c>
      <c r="F269" s="140">
        <f t="shared" ref="F269" si="148">F550</f>
        <v>0</v>
      </c>
      <c r="G269" s="140">
        <f t="shared" ref="G269" si="149">G550</f>
        <v>0</v>
      </c>
    </row>
    <row r="270" spans="1:7" s="3" customFormat="1" x14ac:dyDescent="0.25">
      <c r="A270" s="60" t="s">
        <v>290</v>
      </c>
      <c r="B270" s="219" t="s">
        <v>291</v>
      </c>
      <c r="C270" s="20">
        <f>C271</f>
        <v>27494.29</v>
      </c>
      <c r="D270" s="20">
        <f>D271</f>
        <v>6100</v>
      </c>
      <c r="E270" s="20">
        <f>E271</f>
        <v>20300</v>
      </c>
      <c r="F270" s="20">
        <f>F271</f>
        <v>22300</v>
      </c>
      <c r="G270" s="20">
        <f t="shared" ref="G270" si="150">G271</f>
        <v>20300</v>
      </c>
    </row>
    <row r="271" spans="1:7" x14ac:dyDescent="0.25">
      <c r="A271" s="216" t="s">
        <v>293</v>
      </c>
      <c r="B271" s="217" t="s">
        <v>292</v>
      </c>
      <c r="C271" s="140">
        <f>C1300+C1289</f>
        <v>27494.29</v>
      </c>
      <c r="D271" s="140">
        <f>D1289</f>
        <v>6100</v>
      </c>
      <c r="E271" s="140">
        <f>E1289+E1300</f>
        <v>20300</v>
      </c>
      <c r="F271" s="140">
        <f>F1289+F1300</f>
        <v>22300</v>
      </c>
      <c r="G271" s="140">
        <f t="shared" ref="G271" si="151">G1300+G1289</f>
        <v>20300</v>
      </c>
    </row>
    <row r="272" spans="1:7" s="3" customFormat="1" x14ac:dyDescent="0.25">
      <c r="A272" s="60" t="s">
        <v>294</v>
      </c>
      <c r="B272" s="219" t="s">
        <v>295</v>
      </c>
      <c r="C272" s="20">
        <f>C273+C274+C275+C276</f>
        <v>309175.27</v>
      </c>
      <c r="D272" s="20">
        <f>D273+D274+D275+D276</f>
        <v>169700</v>
      </c>
      <c r="E272" s="20">
        <f>E273+E274+E275+E276</f>
        <v>151000</v>
      </c>
      <c r="F272" s="20">
        <f>F273+F274+F275+F276</f>
        <v>82500</v>
      </c>
      <c r="G272" s="20">
        <f t="shared" ref="G272" si="152">G273+G274+G275+G276</f>
        <v>75000</v>
      </c>
    </row>
    <row r="273" spans="1:7" x14ac:dyDescent="0.25">
      <c r="A273" s="216" t="s">
        <v>296</v>
      </c>
      <c r="B273" s="217" t="s">
        <v>297</v>
      </c>
      <c r="C273" s="140">
        <f>C1045+C1034</f>
        <v>269784.94</v>
      </c>
      <c r="D273" s="140">
        <f>D1045+D1034</f>
        <v>52700</v>
      </c>
      <c r="E273" s="140">
        <f>E1045+E1034</f>
        <v>60000</v>
      </c>
      <c r="F273" s="140">
        <f>F1045+F1034</f>
        <v>40000</v>
      </c>
      <c r="G273" s="140">
        <f>G1045+G1034</f>
        <v>38000</v>
      </c>
    </row>
    <row r="274" spans="1:7" x14ac:dyDescent="0.25">
      <c r="A274" s="216" t="s">
        <v>299</v>
      </c>
      <c r="B274" s="217" t="s">
        <v>298</v>
      </c>
      <c r="C274" s="140">
        <f>C1053</f>
        <v>11945</v>
      </c>
      <c r="D274" s="140">
        <f>D1053</f>
        <v>15500</v>
      </c>
      <c r="E274" s="140">
        <f>E1053</f>
        <v>15500</v>
      </c>
      <c r="F274" s="140">
        <f>F1053</f>
        <v>15500</v>
      </c>
      <c r="G274" s="140">
        <f t="shared" ref="G274" si="153">G1053</f>
        <v>15500</v>
      </c>
    </row>
    <row r="275" spans="1:7" x14ac:dyDescent="0.25">
      <c r="A275" s="216" t="s">
        <v>300</v>
      </c>
      <c r="B275" s="217" t="s">
        <v>301</v>
      </c>
      <c r="C275" s="140">
        <f>C1072</f>
        <v>22695.33</v>
      </c>
      <c r="D275" s="140">
        <f>D1072</f>
        <v>54000</v>
      </c>
      <c r="E275" s="140">
        <f>E1072</f>
        <v>40000</v>
      </c>
      <c r="F275" s="140">
        <f>F1072</f>
        <v>20000</v>
      </c>
      <c r="G275" s="140">
        <f t="shared" ref="G275" si="154">G1072</f>
        <v>15000</v>
      </c>
    </row>
    <row r="276" spans="1:7" x14ac:dyDescent="0.25">
      <c r="A276" s="216" t="s">
        <v>302</v>
      </c>
      <c r="B276" s="217" t="s">
        <v>303</v>
      </c>
      <c r="C276" s="140">
        <f>C1308+C1060</f>
        <v>4750</v>
      </c>
      <c r="D276" s="140">
        <f>D1308+D1060</f>
        <v>47500</v>
      </c>
      <c r="E276" s="140">
        <f>E1308+E1060</f>
        <v>35500</v>
      </c>
      <c r="F276" s="140">
        <f>F1308+F1060</f>
        <v>7000</v>
      </c>
      <c r="G276" s="140">
        <f>G1308+G1060</f>
        <v>6500</v>
      </c>
    </row>
    <row r="277" spans="1:7" s="3" customFormat="1" x14ac:dyDescent="0.25">
      <c r="A277" s="60" t="s">
        <v>304</v>
      </c>
      <c r="B277" s="219" t="s">
        <v>599</v>
      </c>
      <c r="C277" s="20">
        <f>C278+C279+C280</f>
        <v>209942.71</v>
      </c>
      <c r="D277" s="20">
        <f>D278+D279+D280</f>
        <v>613000</v>
      </c>
      <c r="E277" s="20">
        <f>E278+E279+E280</f>
        <v>616700</v>
      </c>
      <c r="F277" s="20">
        <f>F278+F279+F280</f>
        <v>203000</v>
      </c>
      <c r="G277" s="20">
        <f t="shared" ref="G277" si="155">G278+G279+G280</f>
        <v>203000</v>
      </c>
    </row>
    <row r="278" spans="1:7" x14ac:dyDescent="0.25">
      <c r="A278" s="216" t="s">
        <v>305</v>
      </c>
      <c r="B278" s="217" t="s">
        <v>306</v>
      </c>
      <c r="C278" s="140">
        <f>C1244+C1236+C1225</f>
        <v>209942.71</v>
      </c>
      <c r="D278" s="140">
        <f>D1244+D1236+D1225</f>
        <v>613000</v>
      </c>
      <c r="E278" s="140">
        <f>E1244+E1236+E1225+E1259</f>
        <v>616700</v>
      </c>
      <c r="F278" s="140">
        <f>F1244+F1236+F1225</f>
        <v>203000</v>
      </c>
      <c r="G278" s="140">
        <f t="shared" ref="G278" si="156">G1244+G1236+G1225</f>
        <v>203000</v>
      </c>
    </row>
    <row r="279" spans="1:7" x14ac:dyDescent="0.25">
      <c r="A279" s="216" t="s">
        <v>307</v>
      </c>
      <c r="B279" s="217" t="s">
        <v>308</v>
      </c>
      <c r="C279" s="140">
        <v>0</v>
      </c>
      <c r="D279" s="140">
        <v>0</v>
      </c>
      <c r="E279" s="140">
        <v>0</v>
      </c>
      <c r="F279" s="140">
        <v>0</v>
      </c>
      <c r="G279" s="140">
        <v>0</v>
      </c>
    </row>
    <row r="280" spans="1:7" x14ac:dyDescent="0.25">
      <c r="A280" s="216" t="s">
        <v>309</v>
      </c>
      <c r="B280" s="217" t="s">
        <v>310</v>
      </c>
      <c r="C280" s="140">
        <v>0</v>
      </c>
      <c r="D280" s="140">
        <v>0</v>
      </c>
      <c r="E280" s="140">
        <v>0</v>
      </c>
      <c r="F280" s="140">
        <v>0</v>
      </c>
      <c r="G280" s="140">
        <v>0</v>
      </c>
    </row>
    <row r="281" spans="1:7" s="3" customFormat="1" x14ac:dyDescent="0.25">
      <c r="A281" s="60" t="s">
        <v>311</v>
      </c>
      <c r="B281" s="219" t="s">
        <v>312</v>
      </c>
      <c r="C281" s="20">
        <f>C282+C283+C284+C285+C286</f>
        <v>185689.22999999998</v>
      </c>
      <c r="D281" s="20">
        <f>D282+D283+D284+D285+D286</f>
        <v>195650</v>
      </c>
      <c r="E281" s="20">
        <f>E282+E283+E284+E285+E286</f>
        <v>127750</v>
      </c>
      <c r="F281" s="20">
        <f>F282+F283+F284+F285+F286</f>
        <v>126900</v>
      </c>
      <c r="G281" s="20">
        <f t="shared" ref="G281" si="157">G282+G283+G284+G285+G286</f>
        <v>136400</v>
      </c>
    </row>
    <row r="282" spans="1:7" x14ac:dyDescent="0.25">
      <c r="A282" s="216" t="s">
        <v>314</v>
      </c>
      <c r="B282" s="217" t="s">
        <v>313</v>
      </c>
      <c r="C282" s="140">
        <f>C1119+C1112</f>
        <v>1710</v>
      </c>
      <c r="D282" s="140">
        <f>D1119+D1112</f>
        <v>8700</v>
      </c>
      <c r="E282" s="140">
        <f>E1119+E1112</f>
        <v>700</v>
      </c>
      <c r="F282" s="140">
        <f>F1119+F1112</f>
        <v>2700</v>
      </c>
      <c r="G282" s="140">
        <f t="shared" ref="G282" si="158">G1119+G1112</f>
        <v>2200</v>
      </c>
    </row>
    <row r="283" spans="1:7" x14ac:dyDescent="0.25">
      <c r="A283" s="216" t="s">
        <v>315</v>
      </c>
      <c r="B283" s="217" t="s">
        <v>316</v>
      </c>
      <c r="C283" s="140">
        <f>C1098+C1091</f>
        <v>8070.12</v>
      </c>
      <c r="D283" s="140">
        <f>D1098+D1091</f>
        <v>9750</v>
      </c>
      <c r="E283" s="140">
        <f>E1098+E1091</f>
        <v>9750</v>
      </c>
      <c r="F283" s="140">
        <f>F1098+F1091</f>
        <v>7500</v>
      </c>
      <c r="G283" s="140">
        <f t="shared" ref="G283" si="159">G1098+G1091</f>
        <v>7500</v>
      </c>
    </row>
    <row r="284" spans="1:7" x14ac:dyDescent="0.25">
      <c r="A284" s="216" t="s">
        <v>317</v>
      </c>
      <c r="B284" s="217" t="s">
        <v>318</v>
      </c>
      <c r="C284" s="140">
        <f>C1176+C1169+C1162+C1155+C1148+C1141</f>
        <v>38020.03</v>
      </c>
      <c r="D284" s="140">
        <f>D1176+D1169+D1162+D1155+D1148+D1141</f>
        <v>48700</v>
      </c>
      <c r="E284" s="140">
        <f>E1176+E1169+E1162+E1155+E1148+E1141</f>
        <v>38000</v>
      </c>
      <c r="F284" s="140">
        <f>F1176+F1169+F1162+F1155+F1148+F1141</f>
        <v>37700</v>
      </c>
      <c r="G284" s="140">
        <f t="shared" ref="G284" si="160">G1176+G1169+G1162+G1155+G1148+G1141</f>
        <v>37700</v>
      </c>
    </row>
    <row r="285" spans="1:7" x14ac:dyDescent="0.25">
      <c r="A285" s="216" t="s">
        <v>319</v>
      </c>
      <c r="B285" s="217" t="s">
        <v>320</v>
      </c>
      <c r="C285" s="140">
        <f>C1202+C1195+C1133+C1105</f>
        <v>78644.27</v>
      </c>
      <c r="D285" s="140">
        <f>D1202+D1195+D1133+D1105</f>
        <v>61500</v>
      </c>
      <c r="E285" s="140">
        <f>E1202+E1195+E1133+E1105</f>
        <v>30500</v>
      </c>
      <c r="F285" s="140">
        <f>F1202+F1195+F1133+F1105</f>
        <v>30500</v>
      </c>
      <c r="G285" s="140">
        <f t="shared" ref="G285" si="161">G1202+G1195+G1133+G1105</f>
        <v>40500</v>
      </c>
    </row>
    <row r="286" spans="1:7" x14ac:dyDescent="0.25">
      <c r="A286" s="216" t="s">
        <v>321</v>
      </c>
      <c r="B286" s="217" t="s">
        <v>322</v>
      </c>
      <c r="C286" s="140">
        <f>C1209+C1187+C1126+C1084</f>
        <v>59244.81</v>
      </c>
      <c r="D286" s="140">
        <f>D1209+D1187+D1126+D1084+D1217</f>
        <v>67000</v>
      </c>
      <c r="E286" s="140">
        <f>E1209+E1187+E1126+E1084+E1217</f>
        <v>48800</v>
      </c>
      <c r="F286" s="140">
        <f>F1209+F1187+F1126+F1084+F1217</f>
        <v>48500</v>
      </c>
      <c r="G286" s="140">
        <f t="shared" ref="G286" si="162">G1209+G1187+G1126+G1084+G1217</f>
        <v>48500</v>
      </c>
    </row>
    <row r="287" spans="1:7" x14ac:dyDescent="0.25">
      <c r="A287" s="260"/>
      <c r="B287" s="261"/>
      <c r="C287" s="141"/>
      <c r="D287" s="142"/>
      <c r="E287" s="142"/>
      <c r="F287" s="142"/>
      <c r="G287" s="142"/>
    </row>
    <row r="288" spans="1:7" x14ac:dyDescent="0.25">
      <c r="A288" s="27" t="s">
        <v>15</v>
      </c>
      <c r="B288" s="28" t="s">
        <v>40</v>
      </c>
      <c r="C288" s="141"/>
      <c r="D288" s="142"/>
      <c r="E288" s="142"/>
      <c r="F288" s="142"/>
      <c r="G288" s="142"/>
    </row>
    <row r="289" spans="1:7" s="268" customFormat="1" x14ac:dyDescent="0.25">
      <c r="A289" s="410" t="s">
        <v>429</v>
      </c>
      <c r="B289" s="410"/>
      <c r="C289" s="410"/>
      <c r="D289" s="410"/>
      <c r="E289" s="410"/>
      <c r="F289" s="410"/>
      <c r="G289" s="410"/>
    </row>
    <row r="290" spans="1:7" x14ac:dyDescent="0.25">
      <c r="A290" s="260"/>
      <c r="B290" s="261"/>
      <c r="C290" s="141"/>
      <c r="D290" s="142"/>
      <c r="E290" s="142"/>
      <c r="F290" s="142"/>
      <c r="G290" s="142"/>
    </row>
    <row r="291" spans="1:7" ht="15" customHeight="1" x14ac:dyDescent="0.25">
      <c r="A291" s="260"/>
      <c r="B291" s="402" t="s">
        <v>518</v>
      </c>
      <c r="C291" s="403"/>
      <c r="D291" s="403"/>
      <c r="E291" s="403"/>
      <c r="F291" s="403"/>
      <c r="G291" s="403"/>
    </row>
    <row r="292" spans="1:7" x14ac:dyDescent="0.25">
      <c r="A292" s="262"/>
      <c r="B292" s="263"/>
      <c r="C292" s="141"/>
      <c r="D292" s="141"/>
      <c r="E292" s="142"/>
      <c r="F292" s="141"/>
      <c r="G292" s="141"/>
    </row>
    <row r="293" spans="1:7" ht="54" customHeight="1" x14ac:dyDescent="0.25">
      <c r="A293" s="21" t="s">
        <v>365</v>
      </c>
      <c r="B293" s="12" t="s">
        <v>367</v>
      </c>
      <c r="C293" s="13" t="s">
        <v>512</v>
      </c>
      <c r="D293" s="13" t="s">
        <v>513</v>
      </c>
      <c r="E293" s="13" t="s">
        <v>514</v>
      </c>
      <c r="F293" s="13" t="s">
        <v>455</v>
      </c>
      <c r="G293" s="13" t="s">
        <v>515</v>
      </c>
    </row>
    <row r="294" spans="1:7" x14ac:dyDescent="0.25">
      <c r="A294" s="23">
        <v>8</v>
      </c>
      <c r="B294" s="29" t="s">
        <v>4</v>
      </c>
      <c r="C294" s="22">
        <f>C297+C295</f>
        <v>14901.69</v>
      </c>
      <c r="D294" s="22">
        <f>D297+D295</f>
        <v>2079538.68</v>
      </c>
      <c r="E294" s="22">
        <f>E297+E295</f>
        <v>1402000</v>
      </c>
      <c r="F294" s="22">
        <f>F297+F295</f>
        <v>2000</v>
      </c>
      <c r="G294" s="22">
        <f>G297+G295</f>
        <v>2000</v>
      </c>
    </row>
    <row r="295" spans="1:7" s="370" customFormat="1" x14ac:dyDescent="0.25">
      <c r="A295" s="368">
        <v>81</v>
      </c>
      <c r="B295" s="380" t="s">
        <v>42</v>
      </c>
      <c r="C295" s="369">
        <f>C296</f>
        <v>2486.65</v>
      </c>
      <c r="D295" s="369">
        <f>D296</f>
        <v>2000</v>
      </c>
      <c r="E295" s="369">
        <f>E296</f>
        <v>2000</v>
      </c>
      <c r="F295" s="369">
        <f>F296</f>
        <v>2000</v>
      </c>
      <c r="G295" s="369">
        <f>G296</f>
        <v>2000</v>
      </c>
    </row>
    <row r="296" spans="1:7" s="370" customFormat="1" hidden="1" x14ac:dyDescent="0.25">
      <c r="A296" s="368">
        <v>812</v>
      </c>
      <c r="B296" s="380" t="s">
        <v>43</v>
      </c>
      <c r="C296" s="369">
        <v>2486.65</v>
      </c>
      <c r="D296" s="369">
        <v>2000</v>
      </c>
      <c r="E296" s="369">
        <v>2000</v>
      </c>
      <c r="F296" s="369">
        <v>2000</v>
      </c>
      <c r="G296" s="369">
        <v>2000</v>
      </c>
    </row>
    <row r="297" spans="1:7" s="370" customFormat="1" x14ac:dyDescent="0.25">
      <c r="A297" s="368">
        <v>84</v>
      </c>
      <c r="B297" s="380" t="s">
        <v>211</v>
      </c>
      <c r="C297" s="369">
        <f>C298+C299</f>
        <v>12415.04</v>
      </c>
      <c r="D297" s="369">
        <f>D298+D299</f>
        <v>2077538.68</v>
      </c>
      <c r="E297" s="369">
        <f>E298+E299</f>
        <v>1400000</v>
      </c>
      <c r="F297" s="369">
        <f>F298+F299</f>
        <v>0</v>
      </c>
      <c r="G297" s="369">
        <f>G298+G299</f>
        <v>0</v>
      </c>
    </row>
    <row r="298" spans="1:7" hidden="1" x14ac:dyDescent="0.25">
      <c r="A298" s="152">
        <v>844</v>
      </c>
      <c r="B298" t="s">
        <v>213</v>
      </c>
      <c r="C298" s="1">
        <f>C580</f>
        <v>0</v>
      </c>
      <c r="D298" s="1">
        <v>2077538.68</v>
      </c>
      <c r="E298" s="1">
        <f>E313</f>
        <v>1400000</v>
      </c>
      <c r="F298" s="1">
        <v>0</v>
      </c>
      <c r="G298" s="1">
        <v>0</v>
      </c>
    </row>
    <row r="299" spans="1:7" hidden="1" x14ac:dyDescent="0.25">
      <c r="A299" s="135">
        <v>847</v>
      </c>
      <c r="B299" s="155" t="s">
        <v>212</v>
      </c>
      <c r="C299" s="140">
        <v>12415.04</v>
      </c>
      <c r="D299" s="140">
        <v>0</v>
      </c>
      <c r="E299" s="1">
        <v>0</v>
      </c>
      <c r="F299" s="140">
        <v>0</v>
      </c>
      <c r="G299" s="140">
        <v>0</v>
      </c>
    </row>
    <row r="300" spans="1:7" s="283" customFormat="1" x14ac:dyDescent="0.25">
      <c r="A300" s="282">
        <v>5</v>
      </c>
      <c r="B300" s="284" t="s">
        <v>52</v>
      </c>
      <c r="C300" s="208">
        <f>C301+C303</f>
        <v>18632.52</v>
      </c>
      <c r="D300" s="208">
        <f t="shared" ref="D300:G300" si="163">D301+D303</f>
        <v>0</v>
      </c>
      <c r="E300" s="208">
        <f t="shared" si="163"/>
        <v>850000</v>
      </c>
      <c r="F300" s="208">
        <f t="shared" si="163"/>
        <v>555000</v>
      </c>
      <c r="G300" s="208">
        <f t="shared" si="163"/>
        <v>0</v>
      </c>
    </row>
    <row r="301" spans="1:7" s="394" customFormat="1" x14ac:dyDescent="0.25">
      <c r="A301" s="392">
        <v>53</v>
      </c>
      <c r="B301" s="393" t="s">
        <v>53</v>
      </c>
      <c r="C301" s="287">
        <f t="shared" ref="C301:G301" si="164">C302</f>
        <v>5000</v>
      </c>
      <c r="D301" s="287">
        <f t="shared" si="164"/>
        <v>0</v>
      </c>
      <c r="E301" s="287">
        <f t="shared" si="164"/>
        <v>5000</v>
      </c>
      <c r="F301" s="287">
        <f t="shared" si="164"/>
        <v>0</v>
      </c>
      <c r="G301" s="287">
        <f t="shared" si="164"/>
        <v>0</v>
      </c>
    </row>
    <row r="302" spans="1:7" s="394" customFormat="1" hidden="1" x14ac:dyDescent="0.25">
      <c r="A302" s="392">
        <v>532</v>
      </c>
      <c r="B302" s="395" t="s">
        <v>54</v>
      </c>
      <c r="C302" s="287">
        <v>5000</v>
      </c>
      <c r="D302" s="287">
        <v>0</v>
      </c>
      <c r="E302" s="287">
        <v>5000</v>
      </c>
      <c r="F302" s="287">
        <v>0</v>
      </c>
      <c r="G302" s="287">
        <v>0</v>
      </c>
    </row>
    <row r="303" spans="1:7" s="394" customFormat="1" x14ac:dyDescent="0.25">
      <c r="A303" s="392">
        <v>54</v>
      </c>
      <c r="B303" s="396" t="s">
        <v>255</v>
      </c>
      <c r="C303" s="287">
        <f>C304</f>
        <v>13632.52</v>
      </c>
      <c r="D303" s="287">
        <f t="shared" ref="D303:G303" si="165">D304</f>
        <v>0</v>
      </c>
      <c r="E303" s="287">
        <f t="shared" si="165"/>
        <v>845000</v>
      </c>
      <c r="F303" s="287">
        <f t="shared" si="165"/>
        <v>555000</v>
      </c>
      <c r="G303" s="287">
        <f t="shared" si="165"/>
        <v>0</v>
      </c>
    </row>
    <row r="304" spans="1:7" s="283" customFormat="1" hidden="1" x14ac:dyDescent="0.25">
      <c r="A304" s="285">
        <v>547</v>
      </c>
      <c r="B304" s="300" t="s">
        <v>256</v>
      </c>
      <c r="C304" s="209">
        <v>13632.52</v>
      </c>
      <c r="D304" s="209">
        <v>0</v>
      </c>
      <c r="E304" s="209">
        <f>E446+E456</f>
        <v>845000</v>
      </c>
      <c r="F304" s="209">
        <f>F446+F456</f>
        <v>555000</v>
      </c>
      <c r="G304" s="209">
        <f>G446+G456</f>
        <v>0</v>
      </c>
    </row>
    <row r="305" spans="1:7" x14ac:dyDescent="0.25">
      <c r="A305" s="138"/>
      <c r="B305" s="234"/>
      <c r="C305" s="141"/>
      <c r="D305" s="141"/>
      <c r="E305" s="142"/>
      <c r="F305" s="141"/>
      <c r="G305" s="141"/>
    </row>
    <row r="306" spans="1:7" s="144" customFormat="1" x14ac:dyDescent="0.25">
      <c r="A306" s="281"/>
      <c r="B306" s="402" t="s">
        <v>519</v>
      </c>
      <c r="C306" s="412"/>
      <c r="D306" s="412"/>
      <c r="E306" s="412"/>
      <c r="F306" s="412"/>
      <c r="G306" s="412"/>
    </row>
    <row r="307" spans="1:7" x14ac:dyDescent="0.25">
      <c r="A307" s="138"/>
      <c r="B307" s="234"/>
      <c r="C307" s="141"/>
      <c r="D307" s="141"/>
      <c r="E307" s="142"/>
      <c r="F307" s="141"/>
      <c r="G307" s="141"/>
    </row>
    <row r="308" spans="1:7" ht="52.9" customHeight="1" x14ac:dyDescent="0.25">
      <c r="A308" s="420" t="s">
        <v>448</v>
      </c>
      <c r="B308" s="421"/>
      <c r="C308" s="13" t="s">
        <v>512</v>
      </c>
      <c r="D308" s="13" t="s">
        <v>513</v>
      </c>
      <c r="E308" s="13" t="s">
        <v>514</v>
      </c>
      <c r="F308" s="13" t="s">
        <v>455</v>
      </c>
      <c r="G308" s="13" t="s">
        <v>515</v>
      </c>
    </row>
    <row r="309" spans="1:7" s="3" customFormat="1" x14ac:dyDescent="0.25">
      <c r="A309" s="422" t="s">
        <v>449</v>
      </c>
      <c r="B309" s="423"/>
      <c r="C309" s="20">
        <f>C312</f>
        <v>2486.65</v>
      </c>
      <c r="D309" s="20">
        <f t="shared" ref="D309:G312" si="166">D310</f>
        <v>2077538.68</v>
      </c>
      <c r="E309" s="20">
        <f t="shared" si="166"/>
        <v>0</v>
      </c>
      <c r="F309" s="20">
        <f t="shared" si="166"/>
        <v>2000</v>
      </c>
      <c r="G309" s="20">
        <f t="shared" si="166"/>
        <v>2000</v>
      </c>
    </row>
    <row r="310" spans="1:7" s="3" customFormat="1" x14ac:dyDescent="0.25">
      <c r="A310" s="422" t="s">
        <v>450</v>
      </c>
      <c r="B310" s="423"/>
      <c r="C310" s="20">
        <f>C311</f>
        <v>0</v>
      </c>
      <c r="D310" s="20">
        <f t="shared" si="166"/>
        <v>2077538.68</v>
      </c>
      <c r="E310" s="20">
        <f t="shared" si="166"/>
        <v>0</v>
      </c>
      <c r="F310" s="20">
        <f t="shared" si="166"/>
        <v>2000</v>
      </c>
      <c r="G310" s="20">
        <f t="shared" si="166"/>
        <v>2000</v>
      </c>
    </row>
    <row r="311" spans="1:7" x14ac:dyDescent="0.25">
      <c r="A311" s="418" t="s">
        <v>558</v>
      </c>
      <c r="B311" s="419"/>
      <c r="C311" s="140">
        <v>0</v>
      </c>
      <c r="D311" s="140">
        <f t="shared" si="166"/>
        <v>2077538.68</v>
      </c>
      <c r="E311" s="140">
        <v>0</v>
      </c>
      <c r="F311" s="140">
        <f t="shared" si="166"/>
        <v>2000</v>
      </c>
      <c r="G311" s="140">
        <f t="shared" si="166"/>
        <v>2000</v>
      </c>
    </row>
    <row r="312" spans="1:7" s="3" customFormat="1" x14ac:dyDescent="0.25">
      <c r="A312" s="422" t="s">
        <v>451</v>
      </c>
      <c r="B312" s="423"/>
      <c r="C312" s="20">
        <f>C313</f>
        <v>2486.65</v>
      </c>
      <c r="D312" s="20">
        <f t="shared" si="166"/>
        <v>2077538.68</v>
      </c>
      <c r="E312" s="20">
        <f>E313+E314</f>
        <v>1402000</v>
      </c>
      <c r="F312" s="20">
        <f t="shared" ref="F312:G312" si="167">F313+F314</f>
        <v>2000</v>
      </c>
      <c r="G312" s="20">
        <f t="shared" si="167"/>
        <v>2000</v>
      </c>
    </row>
    <row r="313" spans="1:7" x14ac:dyDescent="0.25">
      <c r="A313" s="398" t="s">
        <v>566</v>
      </c>
      <c r="B313" s="399"/>
      <c r="C313" s="140">
        <v>2486.65</v>
      </c>
      <c r="D313" s="140">
        <v>2077538.68</v>
      </c>
      <c r="E313" s="140">
        <v>1400000</v>
      </c>
      <c r="F313" s="140">
        <v>0</v>
      </c>
      <c r="G313" s="140">
        <v>0</v>
      </c>
    </row>
    <row r="314" spans="1:7" x14ac:dyDescent="0.25">
      <c r="A314" s="398" t="s">
        <v>567</v>
      </c>
      <c r="B314" s="399"/>
      <c r="C314" s="140">
        <v>0</v>
      </c>
      <c r="D314" s="140">
        <v>0</v>
      </c>
      <c r="E314" s="140">
        <f>E296</f>
        <v>2000</v>
      </c>
      <c r="F314" s="140">
        <v>2000</v>
      </c>
      <c r="G314" s="140">
        <v>2000</v>
      </c>
    </row>
    <row r="315" spans="1:7" s="286" customFormat="1" x14ac:dyDescent="0.25">
      <c r="A315" s="416" t="s">
        <v>452</v>
      </c>
      <c r="B315" s="417"/>
      <c r="C315" s="255">
        <f>C316</f>
        <v>18632.52</v>
      </c>
      <c r="D315" s="255">
        <f t="shared" ref="D315:G318" si="168">D316</f>
        <v>0</v>
      </c>
      <c r="E315" s="255">
        <f>E316+E318</f>
        <v>850000</v>
      </c>
      <c r="F315" s="255">
        <f t="shared" si="168"/>
        <v>555000</v>
      </c>
      <c r="G315" s="255">
        <f t="shared" si="168"/>
        <v>0</v>
      </c>
    </row>
    <row r="316" spans="1:7" s="286" customFormat="1" x14ac:dyDescent="0.25">
      <c r="A316" s="416" t="s">
        <v>450</v>
      </c>
      <c r="B316" s="417"/>
      <c r="C316" s="255">
        <f>C317</f>
        <v>18632.52</v>
      </c>
      <c r="D316" s="255">
        <f t="shared" si="168"/>
        <v>0</v>
      </c>
      <c r="E316" s="255">
        <f t="shared" si="168"/>
        <v>5000</v>
      </c>
      <c r="F316" s="255">
        <f t="shared" si="168"/>
        <v>555000</v>
      </c>
      <c r="G316" s="255">
        <f t="shared" si="168"/>
        <v>0</v>
      </c>
    </row>
    <row r="317" spans="1:7" s="288" customFormat="1" x14ac:dyDescent="0.25">
      <c r="A317" s="418" t="s">
        <v>558</v>
      </c>
      <c r="B317" s="419"/>
      <c r="C317" s="287">
        <v>18632.52</v>
      </c>
      <c r="D317" s="287">
        <v>0</v>
      </c>
      <c r="E317" s="287">
        <f>E301</f>
        <v>5000</v>
      </c>
      <c r="F317" s="287">
        <f t="shared" ref="F317:G317" si="169">F304</f>
        <v>555000</v>
      </c>
      <c r="G317" s="287">
        <f t="shared" si="169"/>
        <v>0</v>
      </c>
    </row>
    <row r="318" spans="1:7" s="286" customFormat="1" x14ac:dyDescent="0.25">
      <c r="A318" s="416" t="s">
        <v>451</v>
      </c>
      <c r="B318" s="417"/>
      <c r="C318" s="255">
        <f>C319</f>
        <v>0</v>
      </c>
      <c r="D318" s="255">
        <f t="shared" si="168"/>
        <v>0</v>
      </c>
      <c r="E318" s="255">
        <f t="shared" si="168"/>
        <v>845000</v>
      </c>
      <c r="F318" s="255">
        <f t="shared" si="168"/>
        <v>0</v>
      </c>
      <c r="G318" s="255">
        <f t="shared" si="168"/>
        <v>0</v>
      </c>
    </row>
    <row r="319" spans="1:7" s="288" customFormat="1" x14ac:dyDescent="0.25">
      <c r="A319" s="398" t="s">
        <v>566</v>
      </c>
      <c r="B319" s="399"/>
      <c r="C319" s="287">
        <v>0</v>
      </c>
      <c r="D319" s="287">
        <v>0</v>
      </c>
      <c r="E319" s="287">
        <v>845000</v>
      </c>
      <c r="F319" s="287">
        <v>0</v>
      </c>
      <c r="G319" s="287">
        <v>0</v>
      </c>
    </row>
    <row r="320" spans="1:7" ht="17.25" customHeight="1" x14ac:dyDescent="0.25"/>
    <row r="321" spans="1:85" x14ac:dyDescent="0.25">
      <c r="A321" s="3" t="s">
        <v>48</v>
      </c>
      <c r="B321" s="28"/>
      <c r="C321" s="28"/>
      <c r="D321" s="30"/>
      <c r="E321" s="30"/>
      <c r="F321" s="30"/>
      <c r="G321" s="30"/>
    </row>
    <row r="322" spans="1:85" x14ac:dyDescent="0.25">
      <c r="A322" s="3"/>
      <c r="B322" s="28"/>
      <c r="C322" s="28"/>
      <c r="D322" s="30"/>
      <c r="E322" s="30"/>
      <c r="F322" s="30"/>
      <c r="G322" s="30"/>
    </row>
    <row r="323" spans="1:85" x14ac:dyDescent="0.25">
      <c r="A323" s="413" t="s">
        <v>430</v>
      </c>
      <c r="B323" s="413"/>
      <c r="C323" s="413"/>
      <c r="D323" s="413"/>
      <c r="E323" s="413"/>
      <c r="F323" s="413"/>
      <c r="G323" s="413"/>
    </row>
    <row r="324" spans="1:85" s="31" customFormat="1" x14ac:dyDescent="0.25">
      <c r="A324" s="31" t="s">
        <v>371</v>
      </c>
      <c r="E324" s="157"/>
    </row>
    <row r="325" spans="1:85" s="138" customFormat="1" x14ac:dyDescent="0.25">
      <c r="A325"/>
      <c r="B325" t="s">
        <v>520</v>
      </c>
      <c r="C325"/>
      <c r="D325" s="131"/>
      <c r="E325" s="131"/>
      <c r="F325" s="131"/>
      <c r="G325" s="131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</row>
    <row r="326" spans="1:85" s="138" customFormat="1" x14ac:dyDescent="0.25">
      <c r="A326"/>
      <c r="B326" t="s">
        <v>372</v>
      </c>
      <c r="C326"/>
      <c r="D326" s="131"/>
      <c r="E326" s="131"/>
      <c r="F326" s="131"/>
      <c r="G326" s="131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</row>
    <row r="329" spans="1:85" s="134" customFormat="1" ht="60.6" customHeight="1" x14ac:dyDescent="0.25">
      <c r="A329" s="32" t="s">
        <v>229</v>
      </c>
      <c r="B329" s="32"/>
      <c r="C329" s="13" t="s">
        <v>512</v>
      </c>
      <c r="D329" s="13" t="s">
        <v>513</v>
      </c>
      <c r="E329" s="13" t="s">
        <v>514</v>
      </c>
      <c r="F329" s="13" t="s">
        <v>455</v>
      </c>
      <c r="G329" s="13" t="s">
        <v>515</v>
      </c>
    </row>
    <row r="330" spans="1:85" s="115" customFormat="1" x14ac:dyDescent="0.25">
      <c r="A330" s="289" t="s">
        <v>33</v>
      </c>
      <c r="B330" s="290"/>
      <c r="C330" s="291">
        <f>C331+C333</f>
        <v>2069227.8999999997</v>
      </c>
      <c r="D330" s="291">
        <f>D331+D333</f>
        <v>6541394.6799999997</v>
      </c>
      <c r="E330" s="292">
        <f>E331+E333</f>
        <v>4437850.4800000004</v>
      </c>
      <c r="F330" s="291">
        <f>F331+F333</f>
        <v>2131900</v>
      </c>
      <c r="G330" s="291">
        <f>G331+G333</f>
        <v>1218297</v>
      </c>
    </row>
    <row r="331" spans="1:85" s="3" customFormat="1" x14ac:dyDescent="0.25">
      <c r="A331" s="19" t="s">
        <v>110</v>
      </c>
      <c r="B331" s="33"/>
      <c r="C331" s="20">
        <f t="shared" ref="C331:G332" si="170">C339</f>
        <v>135691.41</v>
      </c>
      <c r="D331" s="20">
        <f t="shared" si="170"/>
        <v>212706</v>
      </c>
      <c r="E331" s="22">
        <f t="shared" si="170"/>
        <v>1215850.48</v>
      </c>
      <c r="F331" s="20">
        <f t="shared" si="170"/>
        <v>920250</v>
      </c>
      <c r="G331" s="20">
        <f t="shared" si="170"/>
        <v>301397</v>
      </c>
    </row>
    <row r="332" spans="1:85" x14ac:dyDescent="0.25">
      <c r="A332" s="153" t="s">
        <v>163</v>
      </c>
      <c r="B332" s="158"/>
      <c r="C332" s="1">
        <f t="shared" si="170"/>
        <v>135691.41</v>
      </c>
      <c r="D332" s="1">
        <f t="shared" si="170"/>
        <v>212706</v>
      </c>
      <c r="E332" s="1">
        <f t="shared" si="170"/>
        <v>1215850.48</v>
      </c>
      <c r="F332" s="1">
        <f t="shared" si="170"/>
        <v>920250</v>
      </c>
      <c r="G332" s="1">
        <f t="shared" si="170"/>
        <v>301397</v>
      </c>
    </row>
    <row r="333" spans="1:85" s="3" customFormat="1" x14ac:dyDescent="0.25">
      <c r="A333" s="19" t="s">
        <v>34</v>
      </c>
      <c r="B333" s="33"/>
      <c r="C333" s="20">
        <f t="shared" ref="C333:D333" si="171">C468</f>
        <v>1933536.4899999998</v>
      </c>
      <c r="D333" s="20">
        <f t="shared" si="171"/>
        <v>6328688.6799999997</v>
      </c>
      <c r="E333" s="22">
        <f t="shared" ref="E333:G333" si="172">E468</f>
        <v>3222000</v>
      </c>
      <c r="F333" s="20">
        <f t="shared" si="172"/>
        <v>1211650</v>
      </c>
      <c r="G333" s="20">
        <f t="shared" si="172"/>
        <v>916900</v>
      </c>
    </row>
    <row r="334" spans="1:85" x14ac:dyDescent="0.25">
      <c r="A334" s="153" t="s">
        <v>35</v>
      </c>
      <c r="B334" s="158"/>
      <c r="C334" s="1">
        <f>C469</f>
        <v>1933536.4899999998</v>
      </c>
      <c r="D334" s="1">
        <f>D469</f>
        <v>6328688.6799999997</v>
      </c>
      <c r="E334" s="1">
        <f>E469</f>
        <v>3222000</v>
      </c>
      <c r="F334" s="1">
        <f>F469</f>
        <v>1211650</v>
      </c>
      <c r="G334" s="1">
        <f>G469</f>
        <v>916900</v>
      </c>
    </row>
    <row r="336" spans="1:85" x14ac:dyDescent="0.25">
      <c r="B336" t="s">
        <v>55</v>
      </c>
    </row>
    <row r="337" spans="1:84" s="5" customFormat="1" ht="58.15" customHeight="1" x14ac:dyDescent="0.25">
      <c r="A337" s="21" t="s">
        <v>373</v>
      </c>
      <c r="B337" s="12" t="s">
        <v>374</v>
      </c>
      <c r="C337" s="13" t="s">
        <v>512</v>
      </c>
      <c r="D337" s="13" t="s">
        <v>513</v>
      </c>
      <c r="E337" s="13" t="s">
        <v>514</v>
      </c>
      <c r="F337" s="13" t="s">
        <v>455</v>
      </c>
      <c r="G337" s="13" t="s">
        <v>515</v>
      </c>
    </row>
    <row r="338" spans="1:84" s="37" customFormat="1" ht="15.75" customHeight="1" x14ac:dyDescent="0.25">
      <c r="A338" s="34"/>
      <c r="B338" s="35" t="s">
        <v>33</v>
      </c>
      <c r="C338" s="36">
        <f t="shared" ref="C338:G340" si="173">C339</f>
        <v>135691.41</v>
      </c>
      <c r="D338" s="36">
        <f t="shared" si="173"/>
        <v>212706</v>
      </c>
      <c r="E338" s="159">
        <f>E339</f>
        <v>1215850.48</v>
      </c>
      <c r="F338" s="159">
        <f t="shared" si="173"/>
        <v>920250</v>
      </c>
      <c r="G338" s="159">
        <f t="shared" si="173"/>
        <v>301397</v>
      </c>
    </row>
    <row r="339" spans="1:84" s="42" customFormat="1" ht="15" customHeight="1" x14ac:dyDescent="0.25">
      <c r="A339" s="38"/>
      <c r="B339" s="39" t="s">
        <v>110</v>
      </c>
      <c r="C339" s="40">
        <f t="shared" si="173"/>
        <v>135691.41</v>
      </c>
      <c r="D339" s="40">
        <f t="shared" si="173"/>
        <v>212706</v>
      </c>
      <c r="E339" s="160">
        <f t="shared" si="173"/>
        <v>1215850.48</v>
      </c>
      <c r="F339" s="160">
        <f t="shared" si="173"/>
        <v>920250</v>
      </c>
      <c r="G339" s="160">
        <f t="shared" si="173"/>
        <v>301397</v>
      </c>
    </row>
    <row r="340" spans="1:84" s="42" customFormat="1" ht="17.25" customHeight="1" x14ac:dyDescent="0.25">
      <c r="A340" s="38"/>
      <c r="B340" s="39" t="s">
        <v>163</v>
      </c>
      <c r="C340" s="40">
        <f t="shared" si="173"/>
        <v>135691.41</v>
      </c>
      <c r="D340" s="40">
        <f t="shared" si="173"/>
        <v>212706</v>
      </c>
      <c r="E340" s="160">
        <f t="shared" si="173"/>
        <v>1215850.48</v>
      </c>
      <c r="F340" s="160">
        <f t="shared" si="173"/>
        <v>920250</v>
      </c>
      <c r="G340" s="160">
        <f t="shared" si="173"/>
        <v>301397</v>
      </c>
    </row>
    <row r="341" spans="1:84" s="42" customFormat="1" x14ac:dyDescent="0.25">
      <c r="A341" s="38"/>
      <c r="B341" s="39" t="s">
        <v>109</v>
      </c>
      <c r="C341" s="40">
        <f>C342+C384+C391+C403+C410</f>
        <v>135691.41</v>
      </c>
      <c r="D341" s="40">
        <f>D342+D384+D391+D403+D410+D418+D429</f>
        <v>212706</v>
      </c>
      <c r="E341" s="41">
        <f>E342+E384+E391+E403+E410+E418+E429+E437+E448+E458</f>
        <v>1215850.48</v>
      </c>
      <c r="F341" s="41">
        <f t="shared" ref="F341:G341" si="174">F342+F384+F391+F403+F410+F418+F429+F437+F448+F458</f>
        <v>920250</v>
      </c>
      <c r="G341" s="41">
        <f t="shared" si="174"/>
        <v>301397</v>
      </c>
    </row>
    <row r="342" spans="1:84" s="43" customFormat="1" x14ac:dyDescent="0.25">
      <c r="A342" s="38"/>
      <c r="B342" s="39" t="s">
        <v>375</v>
      </c>
      <c r="C342" s="40">
        <f t="shared" ref="C342:G343" si="175">C343</f>
        <v>117287.42</v>
      </c>
      <c r="D342" s="40">
        <f t="shared" si="175"/>
        <v>156904</v>
      </c>
      <c r="E342" s="160">
        <f>E343</f>
        <v>133800</v>
      </c>
      <c r="F342" s="160">
        <f t="shared" si="175"/>
        <v>131700</v>
      </c>
      <c r="G342" s="160">
        <f t="shared" si="175"/>
        <v>131700</v>
      </c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  <c r="AE342" s="42"/>
      <c r="AF342" s="42"/>
      <c r="AG342" s="42"/>
      <c r="AH342" s="42"/>
      <c r="AI342" s="42"/>
      <c r="AJ342" s="42"/>
      <c r="AK342" s="42"/>
      <c r="AL342" s="42"/>
      <c r="AM342" s="42"/>
      <c r="AN342" s="42"/>
      <c r="AO342" s="42"/>
      <c r="AP342" s="42"/>
      <c r="AQ342" s="42"/>
      <c r="AR342" s="42"/>
      <c r="AS342" s="42"/>
      <c r="AT342" s="42"/>
      <c r="AU342" s="42"/>
      <c r="AV342" s="42"/>
      <c r="AW342" s="42"/>
      <c r="AX342" s="42"/>
      <c r="AY342" s="42"/>
      <c r="AZ342" s="42"/>
      <c r="BA342" s="42"/>
      <c r="BB342" s="42"/>
      <c r="BC342" s="42"/>
      <c r="BD342" s="42"/>
      <c r="BE342" s="42"/>
      <c r="BF342" s="42"/>
      <c r="BG342" s="42"/>
      <c r="BH342" s="42"/>
      <c r="BI342" s="42"/>
      <c r="BJ342" s="42"/>
      <c r="BK342" s="42"/>
      <c r="BL342" s="42"/>
      <c r="BM342" s="42"/>
      <c r="BN342" s="42"/>
      <c r="BO342" s="42"/>
      <c r="BP342" s="42"/>
      <c r="BQ342" s="42"/>
      <c r="BR342" s="42"/>
      <c r="BS342" s="42"/>
      <c r="BT342" s="42"/>
      <c r="BU342" s="42"/>
      <c r="BV342" s="42"/>
      <c r="BW342" s="42"/>
      <c r="BX342" s="42"/>
      <c r="BY342" s="42"/>
      <c r="BZ342" s="42"/>
      <c r="CA342" s="42"/>
      <c r="CB342" s="42"/>
      <c r="CC342" s="42"/>
      <c r="CD342" s="42"/>
      <c r="CE342" s="42"/>
      <c r="CF342" s="42"/>
    </row>
    <row r="343" spans="1:84" s="44" customFormat="1" x14ac:dyDescent="0.25">
      <c r="A343" s="18"/>
      <c r="B343" s="19" t="s">
        <v>132</v>
      </c>
      <c r="C343" s="20">
        <f>C344</f>
        <v>117287.42</v>
      </c>
      <c r="D343" s="20">
        <f t="shared" si="175"/>
        <v>156904</v>
      </c>
      <c r="E343" s="20">
        <f t="shared" si="175"/>
        <v>133800</v>
      </c>
      <c r="F343" s="20">
        <f t="shared" si="175"/>
        <v>131700</v>
      </c>
      <c r="G343" s="20">
        <f t="shared" si="175"/>
        <v>131700</v>
      </c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</row>
    <row r="344" spans="1:84" s="44" customFormat="1" x14ac:dyDescent="0.25">
      <c r="A344" s="18"/>
      <c r="B344" s="19" t="s">
        <v>540</v>
      </c>
      <c r="C344" s="20">
        <f>C345+C380</f>
        <v>117287.42</v>
      </c>
      <c r="D344" s="20">
        <f>D345+D380</f>
        <v>156904</v>
      </c>
      <c r="E344" s="25">
        <f>E345</f>
        <v>133800</v>
      </c>
      <c r="F344" s="25">
        <f t="shared" ref="F344:G344" si="176">F345</f>
        <v>131700</v>
      </c>
      <c r="G344" s="25">
        <f t="shared" si="176"/>
        <v>131700</v>
      </c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</row>
    <row r="345" spans="1:84" s="44" customFormat="1" x14ac:dyDescent="0.25">
      <c r="A345" s="18">
        <v>3</v>
      </c>
      <c r="B345" s="19" t="s">
        <v>2</v>
      </c>
      <c r="C345" s="20">
        <f>C346+C352+C377+C375+C374</f>
        <v>103654.9</v>
      </c>
      <c r="D345" s="17">
        <f>D346+D352+D377+D375+D374</f>
        <v>156904</v>
      </c>
      <c r="E345" s="25">
        <f>E346+E352+E377+E375</f>
        <v>133800</v>
      </c>
      <c r="F345" s="25">
        <f t="shared" ref="F345:G345" si="177">F346+F352+F377+F375</f>
        <v>131700</v>
      </c>
      <c r="G345" s="25">
        <f t="shared" si="177"/>
        <v>131700</v>
      </c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</row>
    <row r="346" spans="1:84" s="47" customFormat="1" x14ac:dyDescent="0.25">
      <c r="A346" s="386">
        <v>31</v>
      </c>
      <c r="B346" s="374" t="s">
        <v>17</v>
      </c>
      <c r="C346" s="369">
        <f>C347+C348+C350</f>
        <v>38598.129999999997</v>
      </c>
      <c r="D346" s="369">
        <f>D347+D348+D350</f>
        <v>58000</v>
      </c>
      <c r="E346" s="1">
        <f>E347+E348+E350</f>
        <v>58500</v>
      </c>
      <c r="F346" s="1">
        <f t="shared" ref="F346:G346" si="178">F347+F348+F350</f>
        <v>58500</v>
      </c>
      <c r="G346" s="1">
        <f t="shared" si="178"/>
        <v>58500</v>
      </c>
      <c r="H346" s="370"/>
      <c r="I346" s="370"/>
      <c r="J346" s="370"/>
      <c r="K346" s="370"/>
      <c r="L346" s="370"/>
      <c r="M346" s="370"/>
      <c r="N346" s="370"/>
      <c r="O346" s="370"/>
      <c r="P346" s="370"/>
      <c r="Q346" s="370"/>
      <c r="R346" s="370"/>
      <c r="S346" s="370"/>
      <c r="T346" s="370"/>
      <c r="U346" s="370"/>
      <c r="V346" s="370"/>
      <c r="W346" s="370"/>
      <c r="X346" s="370"/>
      <c r="Y346" s="370"/>
      <c r="Z346" s="370"/>
      <c r="AA346" s="370"/>
      <c r="AB346" s="370"/>
      <c r="AC346" s="370"/>
      <c r="AD346" s="370"/>
      <c r="AE346" s="370"/>
      <c r="AF346" s="370"/>
      <c r="AG346" s="370"/>
      <c r="AH346" s="370"/>
      <c r="AI346" s="370"/>
      <c r="AJ346" s="370"/>
      <c r="AK346" s="370"/>
      <c r="AL346" s="370"/>
      <c r="AM346" s="370"/>
      <c r="AN346" s="370"/>
      <c r="AO346" s="370"/>
      <c r="AP346" s="370"/>
      <c r="AQ346" s="370"/>
      <c r="AR346" s="370"/>
      <c r="AS346" s="370"/>
      <c r="AT346" s="370"/>
      <c r="AU346" s="370"/>
      <c r="AV346" s="370"/>
      <c r="AW346" s="370"/>
      <c r="AX346" s="370"/>
      <c r="AY346" s="370"/>
      <c r="AZ346" s="370"/>
      <c r="BA346" s="370"/>
      <c r="BB346" s="370"/>
      <c r="BC346" s="370"/>
      <c r="BD346" s="370"/>
      <c r="BE346" s="370"/>
      <c r="BF346" s="370"/>
      <c r="BG346" s="370"/>
      <c r="BH346" s="370"/>
      <c r="BI346" s="370"/>
      <c r="BJ346" s="370"/>
      <c r="BK346" s="370"/>
      <c r="BL346" s="370"/>
      <c r="BM346" s="370"/>
      <c r="BN346" s="370"/>
      <c r="BO346" s="370"/>
      <c r="BP346" s="370"/>
      <c r="BQ346" s="370"/>
      <c r="BR346" s="370"/>
      <c r="BS346" s="370"/>
      <c r="BT346" s="370"/>
      <c r="BU346" s="370"/>
      <c r="BV346" s="370"/>
      <c r="BW346" s="370"/>
      <c r="BX346" s="370"/>
      <c r="BY346" s="370"/>
      <c r="BZ346" s="370"/>
      <c r="CA346" s="370"/>
      <c r="CB346" s="370"/>
      <c r="CC346" s="370"/>
      <c r="CD346" s="370"/>
      <c r="CE346" s="370"/>
      <c r="CF346" s="370"/>
    </row>
    <row r="347" spans="1:84" s="47" customFormat="1" hidden="1" x14ac:dyDescent="0.25">
      <c r="A347" s="386">
        <v>311</v>
      </c>
      <c r="B347" s="374" t="s">
        <v>131</v>
      </c>
      <c r="C347" s="387">
        <v>33131.43</v>
      </c>
      <c r="D347" s="1">
        <v>48500</v>
      </c>
      <c r="E347" s="1">
        <v>49000</v>
      </c>
      <c r="F347" s="1">
        <v>49000</v>
      </c>
      <c r="G347" s="1">
        <v>49000</v>
      </c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</row>
    <row r="348" spans="1:84" s="47" customFormat="1" hidden="1" x14ac:dyDescent="0.25">
      <c r="A348" s="386">
        <v>312</v>
      </c>
      <c r="B348" s="388" t="s">
        <v>19</v>
      </c>
      <c r="C348" s="1">
        <v>0</v>
      </c>
      <c r="D348" s="1">
        <f>D349</f>
        <v>1500</v>
      </c>
      <c r="E348" s="1">
        <f>E349</f>
        <v>1500</v>
      </c>
      <c r="F348" s="1">
        <f t="shared" ref="F348:G348" si="179">F349</f>
        <v>1500</v>
      </c>
      <c r="G348" s="1">
        <f t="shared" si="179"/>
        <v>1500</v>
      </c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</row>
    <row r="349" spans="1:84" s="47" customFormat="1" hidden="1" x14ac:dyDescent="0.25">
      <c r="A349" s="386">
        <v>31215</v>
      </c>
      <c r="B349" s="371" t="s">
        <v>87</v>
      </c>
      <c r="C349" s="368"/>
      <c r="D349" s="369">
        <v>1500</v>
      </c>
      <c r="E349" s="1">
        <v>1500</v>
      </c>
      <c r="F349" s="1">
        <v>1500</v>
      </c>
      <c r="G349" s="1">
        <v>1500</v>
      </c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</row>
    <row r="350" spans="1:84" s="47" customFormat="1" hidden="1" x14ac:dyDescent="0.25">
      <c r="A350" s="48">
        <v>313</v>
      </c>
      <c r="B350" s="374" t="s">
        <v>20</v>
      </c>
      <c r="C350" s="389">
        <v>5466.7</v>
      </c>
      <c r="D350" s="1">
        <f>D351</f>
        <v>8000</v>
      </c>
      <c r="E350" s="1">
        <f t="shared" ref="E350:G350" si="180">E351</f>
        <v>8000</v>
      </c>
      <c r="F350" s="1">
        <f t="shared" si="180"/>
        <v>8000</v>
      </c>
      <c r="G350" s="1">
        <f t="shared" si="180"/>
        <v>8000</v>
      </c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</row>
    <row r="351" spans="1:84" s="47" customFormat="1" hidden="1" x14ac:dyDescent="0.25">
      <c r="A351" s="368">
        <v>31321</v>
      </c>
      <c r="B351" s="371" t="s">
        <v>232</v>
      </c>
      <c r="C351" s="371"/>
      <c r="D351" s="369">
        <v>8000</v>
      </c>
      <c r="E351" s="1">
        <v>8000</v>
      </c>
      <c r="F351" s="1">
        <v>8000</v>
      </c>
      <c r="G351" s="1">
        <v>8000</v>
      </c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</row>
    <row r="352" spans="1:84" s="143" customFormat="1" x14ac:dyDescent="0.25">
      <c r="A352" s="150">
        <v>32</v>
      </c>
      <c r="B352" s="151" t="s">
        <v>21</v>
      </c>
      <c r="C352" s="1">
        <f>C366+C356+C353</f>
        <v>63752.61</v>
      </c>
      <c r="D352" s="1">
        <f t="shared" ref="D352" si="181">D366+D356+D353</f>
        <v>97700</v>
      </c>
      <c r="E352" s="1">
        <f>E366+E356+E353</f>
        <v>75300</v>
      </c>
      <c r="F352" s="1">
        <f t="shared" ref="F352:G352" si="182">F366+F356+F353</f>
        <v>73200</v>
      </c>
      <c r="G352" s="1">
        <f t="shared" si="182"/>
        <v>73200</v>
      </c>
    </row>
    <row r="353" spans="1:7" s="390" customFormat="1" hidden="1" x14ac:dyDescent="0.25">
      <c r="A353" s="386">
        <v>321</v>
      </c>
      <c r="B353" s="374" t="s">
        <v>22</v>
      </c>
      <c r="C353" s="372">
        <v>3641</v>
      </c>
      <c r="D353" s="372">
        <f>D354+D355</f>
        <v>3000</v>
      </c>
      <c r="E353" s="372">
        <f>E354+E355</f>
        <v>2000</v>
      </c>
      <c r="F353" s="372">
        <f t="shared" ref="F353:G353" si="183">F354+F355</f>
        <v>3000</v>
      </c>
      <c r="G353" s="372">
        <f t="shared" si="183"/>
        <v>3000</v>
      </c>
    </row>
    <row r="354" spans="1:7" s="390" customFormat="1" hidden="1" x14ac:dyDescent="0.25">
      <c r="A354" s="386">
        <v>321150</v>
      </c>
      <c r="B354" s="374" t="s">
        <v>473</v>
      </c>
      <c r="C354" s="372"/>
      <c r="D354" s="372">
        <v>1000</v>
      </c>
      <c r="E354" s="372">
        <v>1000</v>
      </c>
      <c r="F354" s="372">
        <v>1000</v>
      </c>
      <c r="G354" s="372">
        <v>1000</v>
      </c>
    </row>
    <row r="355" spans="1:7" s="390" customFormat="1" hidden="1" x14ac:dyDescent="0.25">
      <c r="A355" s="386">
        <v>32141</v>
      </c>
      <c r="B355" s="374" t="s">
        <v>234</v>
      </c>
      <c r="C355" s="372">
        <v>0</v>
      </c>
      <c r="D355" s="372">
        <v>2000</v>
      </c>
      <c r="E355" s="372">
        <v>1000</v>
      </c>
      <c r="F355" s="372">
        <v>2000</v>
      </c>
      <c r="G355" s="372">
        <v>2000</v>
      </c>
    </row>
    <row r="356" spans="1:7" s="143" customFormat="1" hidden="1" x14ac:dyDescent="0.25">
      <c r="A356" s="386">
        <v>323</v>
      </c>
      <c r="B356" s="374" t="s">
        <v>24</v>
      </c>
      <c r="C356" s="389">
        <v>46098.96</v>
      </c>
      <c r="D356" s="369">
        <f>D357+D358+D359+D360+D361+D362+D363+D364+D365</f>
        <v>68500</v>
      </c>
      <c r="E356" s="369">
        <f>E357+E358+E359+E360+E361+E362+E363+E364+E365</f>
        <v>40900</v>
      </c>
      <c r="F356" s="369">
        <f t="shared" ref="F356:G356" si="184">F357+F358+F359+F360+F361+F362+F363+F364+F365</f>
        <v>40800</v>
      </c>
      <c r="G356" s="369">
        <f t="shared" si="184"/>
        <v>40800</v>
      </c>
    </row>
    <row r="357" spans="1:7" hidden="1" x14ac:dyDescent="0.25">
      <c r="A357" s="152">
        <v>323310</v>
      </c>
      <c r="B357" s="153" t="s">
        <v>202</v>
      </c>
      <c r="C357" s="153"/>
      <c r="D357" s="1">
        <v>6300</v>
      </c>
      <c r="E357" s="1">
        <v>6300</v>
      </c>
      <c r="F357" s="1">
        <v>6300</v>
      </c>
      <c r="G357" s="1">
        <v>6300</v>
      </c>
    </row>
    <row r="358" spans="1:7" hidden="1" x14ac:dyDescent="0.25">
      <c r="A358" s="152">
        <v>323390</v>
      </c>
      <c r="B358" s="153" t="s">
        <v>218</v>
      </c>
      <c r="C358" s="153"/>
      <c r="D358" s="1">
        <v>2700</v>
      </c>
      <c r="E358" s="1">
        <v>5000</v>
      </c>
      <c r="F358" s="1">
        <v>4000</v>
      </c>
      <c r="G358" s="1">
        <v>4000</v>
      </c>
    </row>
    <row r="359" spans="1:7" hidden="1" x14ac:dyDescent="0.25">
      <c r="A359" s="152">
        <v>323720</v>
      </c>
      <c r="B359" s="153" t="s">
        <v>69</v>
      </c>
      <c r="C359" s="153"/>
      <c r="D359" s="1">
        <v>14000</v>
      </c>
      <c r="E359" s="1">
        <v>5000</v>
      </c>
      <c r="F359" s="1">
        <v>5000</v>
      </c>
      <c r="G359" s="1">
        <v>5000</v>
      </c>
    </row>
    <row r="360" spans="1:7" hidden="1" x14ac:dyDescent="0.25">
      <c r="A360" s="152">
        <v>323730</v>
      </c>
      <c r="B360" s="153" t="s">
        <v>70</v>
      </c>
      <c r="C360" s="153"/>
      <c r="D360" s="1">
        <v>6000</v>
      </c>
      <c r="E360" s="1">
        <v>1000</v>
      </c>
      <c r="F360" s="1">
        <v>1000</v>
      </c>
      <c r="G360" s="1">
        <v>1000</v>
      </c>
    </row>
    <row r="361" spans="1:7" hidden="1" x14ac:dyDescent="0.25">
      <c r="A361" s="152">
        <v>323750</v>
      </c>
      <c r="B361" s="153" t="s">
        <v>71</v>
      </c>
      <c r="C361" s="153"/>
      <c r="D361" s="1">
        <v>2000</v>
      </c>
      <c r="E361" s="1">
        <v>2000</v>
      </c>
      <c r="F361" s="1">
        <v>2000</v>
      </c>
      <c r="G361" s="1">
        <v>2000</v>
      </c>
    </row>
    <row r="362" spans="1:7" hidden="1" x14ac:dyDescent="0.25">
      <c r="A362" s="152">
        <v>323760</v>
      </c>
      <c r="B362" s="153" t="s">
        <v>72</v>
      </c>
      <c r="C362" s="153"/>
      <c r="D362" s="1">
        <v>1000</v>
      </c>
      <c r="E362" s="1">
        <v>100</v>
      </c>
      <c r="F362" s="1">
        <v>1000</v>
      </c>
      <c r="G362" s="1">
        <v>1000</v>
      </c>
    </row>
    <row r="363" spans="1:7" hidden="1" x14ac:dyDescent="0.25">
      <c r="A363" s="152">
        <v>323790</v>
      </c>
      <c r="B363" s="153" t="s">
        <v>73</v>
      </c>
      <c r="C363" s="153"/>
      <c r="D363" s="1">
        <v>25000</v>
      </c>
      <c r="E363" s="1">
        <v>15000</v>
      </c>
      <c r="F363" s="1">
        <v>15000</v>
      </c>
      <c r="G363" s="1">
        <v>15000</v>
      </c>
    </row>
    <row r="364" spans="1:7" hidden="1" x14ac:dyDescent="0.25">
      <c r="A364" s="152">
        <v>323910</v>
      </c>
      <c r="B364" s="153" t="s">
        <v>209</v>
      </c>
      <c r="C364" s="153"/>
      <c r="D364" s="1">
        <v>9500</v>
      </c>
      <c r="E364" s="1">
        <v>4500</v>
      </c>
      <c r="F364" s="1">
        <v>4500</v>
      </c>
      <c r="G364" s="1">
        <v>4500</v>
      </c>
    </row>
    <row r="365" spans="1:7" hidden="1" x14ac:dyDescent="0.25">
      <c r="A365" s="152">
        <v>323990</v>
      </c>
      <c r="B365" s="153" t="s">
        <v>98</v>
      </c>
      <c r="C365" s="153"/>
      <c r="D365" s="1">
        <v>2000</v>
      </c>
      <c r="E365" s="1">
        <v>2000</v>
      </c>
      <c r="F365" s="1">
        <v>2000</v>
      </c>
      <c r="G365" s="1">
        <v>2000</v>
      </c>
    </row>
    <row r="366" spans="1:7" s="143" customFormat="1" hidden="1" x14ac:dyDescent="0.25">
      <c r="A366" s="386">
        <v>329</v>
      </c>
      <c r="B366" s="374" t="s">
        <v>25</v>
      </c>
      <c r="C366" s="389">
        <v>14012.65</v>
      </c>
      <c r="D366" s="369">
        <f>D367+D368+D369+D370+D371+D372+D373</f>
        <v>26200</v>
      </c>
      <c r="E366" s="369">
        <f>E367+E368+E369+E370+E371+E372+E373</f>
        <v>32400</v>
      </c>
      <c r="F366" s="369">
        <f t="shared" ref="F366:G366" si="185">F367+F368+F369+F370+F371+F372+F373</f>
        <v>29400</v>
      </c>
      <c r="G366" s="369">
        <f t="shared" si="185"/>
        <v>29400</v>
      </c>
    </row>
    <row r="367" spans="1:7" hidden="1" x14ac:dyDescent="0.25">
      <c r="A367" s="152">
        <v>329110</v>
      </c>
      <c r="B367" s="153" t="s">
        <v>122</v>
      </c>
      <c r="C367" s="153"/>
      <c r="D367" s="1">
        <v>4500</v>
      </c>
      <c r="E367" s="1">
        <v>7800</v>
      </c>
      <c r="F367" s="1">
        <v>7800</v>
      </c>
      <c r="G367" s="1">
        <v>7800</v>
      </c>
    </row>
    <row r="368" spans="1:7" hidden="1" x14ac:dyDescent="0.25">
      <c r="A368" s="152">
        <v>329111</v>
      </c>
      <c r="B368" s="162" t="s">
        <v>254</v>
      </c>
      <c r="C368" s="162"/>
      <c r="D368" s="1">
        <v>2500</v>
      </c>
      <c r="E368" s="1">
        <v>3900</v>
      </c>
      <c r="F368" s="1">
        <v>3900</v>
      </c>
      <c r="G368" s="1">
        <v>3900</v>
      </c>
    </row>
    <row r="369" spans="1:7" hidden="1" x14ac:dyDescent="0.25">
      <c r="A369" s="152">
        <v>329310</v>
      </c>
      <c r="B369" s="153" t="s">
        <v>74</v>
      </c>
      <c r="C369" s="153"/>
      <c r="D369" s="1">
        <v>3000</v>
      </c>
      <c r="E369" s="1">
        <v>3000</v>
      </c>
      <c r="F369" s="1">
        <v>2000</v>
      </c>
      <c r="G369" s="1">
        <v>2000</v>
      </c>
    </row>
    <row r="370" spans="1:7" hidden="1" x14ac:dyDescent="0.25">
      <c r="A370" s="152">
        <v>329410</v>
      </c>
      <c r="B370" s="153" t="s">
        <v>75</v>
      </c>
      <c r="C370" s="153"/>
      <c r="D370" s="1">
        <v>6000</v>
      </c>
      <c r="E370" s="1">
        <v>8000</v>
      </c>
      <c r="F370" s="1">
        <v>6000</v>
      </c>
      <c r="G370" s="1">
        <v>6000</v>
      </c>
    </row>
    <row r="371" spans="1:7" hidden="1" x14ac:dyDescent="0.25">
      <c r="A371" s="152">
        <v>329910</v>
      </c>
      <c r="B371" s="153" t="s">
        <v>76</v>
      </c>
      <c r="C371" s="153"/>
      <c r="D371" s="1">
        <v>700</v>
      </c>
      <c r="E371" s="1">
        <v>700</v>
      </c>
      <c r="F371" s="1">
        <v>700</v>
      </c>
      <c r="G371" s="1">
        <v>700</v>
      </c>
    </row>
    <row r="372" spans="1:7" hidden="1" x14ac:dyDescent="0.25">
      <c r="A372" s="152">
        <v>329990</v>
      </c>
      <c r="B372" s="153" t="s">
        <v>25</v>
      </c>
      <c r="C372" s="153"/>
      <c r="D372" s="1">
        <v>9000</v>
      </c>
      <c r="E372" s="1">
        <v>9000</v>
      </c>
      <c r="F372" s="1">
        <v>9000</v>
      </c>
      <c r="G372" s="1">
        <v>9000</v>
      </c>
    </row>
    <row r="373" spans="1:7" hidden="1" x14ac:dyDescent="0.25">
      <c r="A373" s="152">
        <v>329990</v>
      </c>
      <c r="B373" s="153" t="s">
        <v>200</v>
      </c>
      <c r="C373" s="153"/>
      <c r="D373" s="163">
        <v>500</v>
      </c>
      <c r="E373" s="163">
        <v>0</v>
      </c>
      <c r="F373" s="163">
        <v>0</v>
      </c>
      <c r="G373" s="163">
        <v>0</v>
      </c>
    </row>
    <row r="374" spans="1:7" x14ac:dyDescent="0.25">
      <c r="A374" s="368">
        <v>34</v>
      </c>
      <c r="B374" s="371" t="s">
        <v>26</v>
      </c>
      <c r="C374" s="371">
        <v>388.22</v>
      </c>
      <c r="D374" s="372">
        <v>200</v>
      </c>
      <c r="E374" s="372"/>
      <c r="F374" s="372"/>
      <c r="G374" s="372"/>
    </row>
    <row r="375" spans="1:7" s="2" customFormat="1" x14ac:dyDescent="0.25">
      <c r="A375" s="152">
        <v>36</v>
      </c>
      <c r="B375" s="164" t="s">
        <v>179</v>
      </c>
      <c r="C375" s="164">
        <f>C376</f>
        <v>0</v>
      </c>
      <c r="D375" s="164">
        <v>0</v>
      </c>
      <c r="E375" s="164">
        <f t="shared" ref="E375:G375" si="186">E376</f>
        <v>0</v>
      </c>
      <c r="F375" s="164">
        <f t="shared" si="186"/>
        <v>0</v>
      </c>
      <c r="G375" s="391">
        <f t="shared" si="186"/>
        <v>0</v>
      </c>
    </row>
    <row r="376" spans="1:7" s="2" customFormat="1" hidden="1" x14ac:dyDescent="0.25">
      <c r="A376" s="152">
        <v>363</v>
      </c>
      <c r="B376" s="164" t="s">
        <v>481</v>
      </c>
      <c r="C376" s="164">
        <v>0</v>
      </c>
      <c r="D376" s="165">
        <v>0</v>
      </c>
      <c r="E376" s="165">
        <v>0</v>
      </c>
      <c r="F376" s="165">
        <v>0</v>
      </c>
      <c r="G376" s="298">
        <v>0</v>
      </c>
    </row>
    <row r="377" spans="1:7" s="370" customFormat="1" x14ac:dyDescent="0.25">
      <c r="A377" s="368">
        <v>38</v>
      </c>
      <c r="B377" s="371" t="s">
        <v>30</v>
      </c>
      <c r="C377" s="372">
        <f t="shared" ref="C377:G378" si="187">C378</f>
        <v>915.94</v>
      </c>
      <c r="D377" s="372">
        <f t="shared" si="187"/>
        <v>1004</v>
      </c>
      <c r="E377" s="372">
        <f t="shared" si="187"/>
        <v>0</v>
      </c>
      <c r="F377" s="372">
        <f t="shared" si="187"/>
        <v>0</v>
      </c>
      <c r="G377" s="369">
        <f t="shared" si="187"/>
        <v>0</v>
      </c>
    </row>
    <row r="378" spans="1:7" hidden="1" x14ac:dyDescent="0.25">
      <c r="A378" s="135">
        <v>383</v>
      </c>
      <c r="B378" s="147" t="s">
        <v>214</v>
      </c>
      <c r="C378" s="147">
        <f>C379</f>
        <v>915.94</v>
      </c>
      <c r="D378" s="163">
        <f t="shared" si="187"/>
        <v>1004</v>
      </c>
      <c r="E378" s="163">
        <f t="shared" si="187"/>
        <v>0</v>
      </c>
      <c r="F378" s="163">
        <f t="shared" si="187"/>
        <v>0</v>
      </c>
      <c r="G378" s="1">
        <f t="shared" si="187"/>
        <v>0</v>
      </c>
    </row>
    <row r="379" spans="1:7" hidden="1" x14ac:dyDescent="0.25">
      <c r="A379" s="135">
        <v>38319</v>
      </c>
      <c r="B379" s="147" t="s">
        <v>215</v>
      </c>
      <c r="C379" s="147">
        <v>915.94</v>
      </c>
      <c r="D379" s="163">
        <v>1004</v>
      </c>
      <c r="E379" s="163">
        <v>0</v>
      </c>
      <c r="F379" s="163">
        <v>0</v>
      </c>
      <c r="G379" s="1">
        <v>0</v>
      </c>
    </row>
    <row r="380" spans="1:7" x14ac:dyDescent="0.25">
      <c r="A380" s="128">
        <v>5</v>
      </c>
      <c r="B380" s="129" t="s">
        <v>5</v>
      </c>
      <c r="C380" s="29">
        <f>C381</f>
        <v>13632.52</v>
      </c>
      <c r="D380" s="29">
        <f t="shared" ref="D380:G381" si="188">D381</f>
        <v>0</v>
      </c>
      <c r="E380" s="127">
        <f t="shared" si="188"/>
        <v>0</v>
      </c>
      <c r="F380" s="127">
        <f t="shared" si="188"/>
        <v>0</v>
      </c>
      <c r="G380" s="297">
        <f t="shared" si="188"/>
        <v>0</v>
      </c>
    </row>
    <row r="381" spans="1:7" s="370" customFormat="1" x14ac:dyDescent="0.25">
      <c r="A381" s="381">
        <v>54</v>
      </c>
      <c r="B381" s="382" t="s">
        <v>255</v>
      </c>
      <c r="C381" s="383">
        <f>C382</f>
        <v>13632.52</v>
      </c>
      <c r="D381" s="380">
        <f t="shared" si="188"/>
        <v>0</v>
      </c>
      <c r="E381" s="384">
        <f t="shared" si="188"/>
        <v>0</v>
      </c>
      <c r="F381" s="384">
        <f t="shared" si="188"/>
        <v>0</v>
      </c>
      <c r="G381" s="385">
        <f t="shared" si="188"/>
        <v>0</v>
      </c>
    </row>
    <row r="382" spans="1:7" hidden="1" x14ac:dyDescent="0.25">
      <c r="A382" s="167">
        <v>547</v>
      </c>
      <c r="B382" s="168" t="s">
        <v>256</v>
      </c>
      <c r="C382" s="155">
        <v>13632.52</v>
      </c>
      <c r="D382" s="155">
        <v>0</v>
      </c>
      <c r="E382" s="164">
        <v>0</v>
      </c>
      <c r="F382" s="166">
        <v>0</v>
      </c>
      <c r="G382" s="299">
        <v>0</v>
      </c>
    </row>
    <row r="383" spans="1:7" x14ac:dyDescent="0.25">
      <c r="A383" s="135"/>
      <c r="B383" s="147"/>
      <c r="C383" s="147"/>
      <c r="D383" s="169"/>
      <c r="E383" s="163"/>
      <c r="F383" s="169"/>
      <c r="G383" s="140"/>
    </row>
    <row r="384" spans="1:7" s="42" customFormat="1" x14ac:dyDescent="0.25">
      <c r="A384" s="38"/>
      <c r="B384" s="39" t="s">
        <v>376</v>
      </c>
      <c r="C384" s="40">
        <f t="shared" ref="C384:D386" si="189">C385</f>
        <v>854</v>
      </c>
      <c r="D384" s="40">
        <f t="shared" si="189"/>
        <v>1302</v>
      </c>
      <c r="E384" s="160">
        <f t="shared" ref="E384:G384" si="190">E385</f>
        <v>1302</v>
      </c>
      <c r="F384" s="40">
        <f t="shared" si="190"/>
        <v>1302</v>
      </c>
      <c r="G384" s="40">
        <f t="shared" si="190"/>
        <v>1302</v>
      </c>
    </row>
    <row r="385" spans="1:7" s="3" customFormat="1" x14ac:dyDescent="0.25">
      <c r="A385" s="18"/>
      <c r="B385" s="19" t="s">
        <v>132</v>
      </c>
      <c r="C385" s="20">
        <f t="shared" si="189"/>
        <v>854</v>
      </c>
      <c r="D385" s="20">
        <f t="shared" si="189"/>
        <v>1302</v>
      </c>
      <c r="E385" s="22">
        <f t="shared" ref="C385:G388" si="191">E386</f>
        <v>1302</v>
      </c>
      <c r="F385" s="20">
        <f t="shared" si="191"/>
        <v>1302</v>
      </c>
      <c r="G385" s="20">
        <f t="shared" si="191"/>
        <v>1302</v>
      </c>
    </row>
    <row r="386" spans="1:7" s="3" customFormat="1" x14ac:dyDescent="0.25">
      <c r="A386" s="18"/>
      <c r="B386" s="19" t="s">
        <v>540</v>
      </c>
      <c r="C386" s="20">
        <f t="shared" si="189"/>
        <v>854</v>
      </c>
      <c r="D386" s="20">
        <f t="shared" si="189"/>
        <v>1302</v>
      </c>
      <c r="E386" s="22">
        <f t="shared" si="191"/>
        <v>1302</v>
      </c>
      <c r="F386" s="20">
        <f t="shared" si="191"/>
        <v>1302</v>
      </c>
      <c r="G386" s="20">
        <f t="shared" si="191"/>
        <v>1302</v>
      </c>
    </row>
    <row r="387" spans="1:7" s="3" customFormat="1" x14ac:dyDescent="0.25">
      <c r="A387" s="18">
        <v>3</v>
      </c>
      <c r="B387" s="19" t="s">
        <v>2</v>
      </c>
      <c r="C387" s="20">
        <f t="shared" si="191"/>
        <v>854</v>
      </c>
      <c r="D387" s="20">
        <f t="shared" si="191"/>
        <v>1302</v>
      </c>
      <c r="E387" s="22">
        <f t="shared" si="191"/>
        <v>1302</v>
      </c>
      <c r="F387" s="20">
        <f t="shared" si="191"/>
        <v>1302</v>
      </c>
      <c r="G387" s="20">
        <f t="shared" si="191"/>
        <v>1302</v>
      </c>
    </row>
    <row r="388" spans="1:7" s="370" customFormat="1" x14ac:dyDescent="0.25">
      <c r="A388" s="368">
        <v>38</v>
      </c>
      <c r="B388" s="371" t="s">
        <v>30</v>
      </c>
      <c r="C388" s="369">
        <f t="shared" si="191"/>
        <v>854</v>
      </c>
      <c r="D388" s="369">
        <f t="shared" si="191"/>
        <v>1302</v>
      </c>
      <c r="E388" s="369">
        <f t="shared" si="191"/>
        <v>1302</v>
      </c>
      <c r="F388" s="369">
        <f t="shared" si="191"/>
        <v>1302</v>
      </c>
      <c r="G388" s="369">
        <f t="shared" si="191"/>
        <v>1302</v>
      </c>
    </row>
    <row r="389" spans="1:7" hidden="1" x14ac:dyDescent="0.25">
      <c r="A389" s="135">
        <v>381</v>
      </c>
      <c r="B389" s="147" t="s">
        <v>77</v>
      </c>
      <c r="C389" s="155">
        <v>854</v>
      </c>
      <c r="D389" s="1">
        <v>1302</v>
      </c>
      <c r="E389" s="1">
        <v>1302</v>
      </c>
      <c r="F389" s="1">
        <v>1302</v>
      </c>
      <c r="G389" s="1">
        <v>1302</v>
      </c>
    </row>
    <row r="390" spans="1:7" x14ac:dyDescent="0.25">
      <c r="A390" s="135"/>
      <c r="B390" s="147"/>
      <c r="C390" s="147"/>
      <c r="D390" s="169"/>
      <c r="E390" s="163"/>
      <c r="F390" s="169"/>
      <c r="G390" s="140"/>
    </row>
    <row r="391" spans="1:7" s="42" customFormat="1" x14ac:dyDescent="0.25">
      <c r="A391" s="38"/>
      <c r="B391" s="39" t="s">
        <v>377</v>
      </c>
      <c r="C391" s="40">
        <f t="shared" ref="C391:G392" si="192">C392</f>
        <v>12549.99</v>
      </c>
      <c r="D391" s="40">
        <f t="shared" si="192"/>
        <v>11500</v>
      </c>
      <c r="E391" s="160">
        <f t="shared" si="192"/>
        <v>11500</v>
      </c>
      <c r="F391" s="160">
        <f t="shared" si="192"/>
        <v>11000</v>
      </c>
      <c r="G391" s="160">
        <f t="shared" si="192"/>
        <v>11000</v>
      </c>
    </row>
    <row r="392" spans="1:7" s="3" customFormat="1" x14ac:dyDescent="0.25">
      <c r="A392" s="18"/>
      <c r="B392" s="19" t="s">
        <v>132</v>
      </c>
      <c r="C392" s="20">
        <f>C393</f>
        <v>12549.99</v>
      </c>
      <c r="D392" s="20">
        <f t="shared" si="192"/>
        <v>11500</v>
      </c>
      <c r="E392" s="20">
        <f t="shared" si="192"/>
        <v>11500</v>
      </c>
      <c r="F392" s="20">
        <f t="shared" si="192"/>
        <v>11000</v>
      </c>
      <c r="G392" s="20">
        <f t="shared" si="192"/>
        <v>11000</v>
      </c>
    </row>
    <row r="393" spans="1:7" s="26" customFormat="1" x14ac:dyDescent="0.25">
      <c r="A393" s="23"/>
      <c r="B393" s="24" t="s">
        <v>540</v>
      </c>
      <c r="C393" s="22">
        <f>C394</f>
        <v>12549.99</v>
      </c>
      <c r="D393" s="22">
        <f>D394</f>
        <v>11500</v>
      </c>
      <c r="E393" s="22">
        <f>E394</f>
        <v>11500</v>
      </c>
      <c r="F393" s="22">
        <f t="shared" ref="F393:G393" si="193">F394</f>
        <v>11000</v>
      </c>
      <c r="G393" s="22">
        <f t="shared" si="193"/>
        <v>11000</v>
      </c>
    </row>
    <row r="394" spans="1:7" s="26" customFormat="1" x14ac:dyDescent="0.25">
      <c r="A394" s="23">
        <v>3</v>
      </c>
      <c r="B394" s="24" t="s">
        <v>2</v>
      </c>
      <c r="C394" s="22">
        <f t="shared" ref="C394:G394" si="194">C395</f>
        <v>12549.99</v>
      </c>
      <c r="D394" s="22">
        <f t="shared" si="194"/>
        <v>11500</v>
      </c>
      <c r="E394" s="22">
        <f t="shared" si="194"/>
        <v>11500</v>
      </c>
      <c r="F394" s="22">
        <f t="shared" si="194"/>
        <v>11000</v>
      </c>
      <c r="G394" s="22">
        <f t="shared" si="194"/>
        <v>11000</v>
      </c>
    </row>
    <row r="395" spans="1:7" s="370" customFormat="1" x14ac:dyDescent="0.25">
      <c r="A395" s="368">
        <v>32</v>
      </c>
      <c r="B395" s="371" t="s">
        <v>21</v>
      </c>
      <c r="C395" s="369">
        <f t="shared" ref="C395" si="195">C396+C398+C400</f>
        <v>12549.99</v>
      </c>
      <c r="D395" s="369">
        <f t="shared" ref="D395" si="196">D396+D398+D400</f>
        <v>11500</v>
      </c>
      <c r="E395" s="369">
        <f>E396+E398+E400</f>
        <v>11500</v>
      </c>
      <c r="F395" s="369">
        <f t="shared" ref="F395" si="197">F396+F398+F400</f>
        <v>11000</v>
      </c>
      <c r="G395" s="369">
        <f t="shared" ref="G395" si="198">G396+G398+G400</f>
        <v>11000</v>
      </c>
    </row>
    <row r="396" spans="1:7" hidden="1" x14ac:dyDescent="0.25">
      <c r="A396" s="152">
        <v>322</v>
      </c>
      <c r="B396" s="153" t="s">
        <v>23</v>
      </c>
      <c r="C396" s="154">
        <f>C397</f>
        <v>5556.35</v>
      </c>
      <c r="D396" s="1">
        <f>D397</f>
        <v>5000</v>
      </c>
      <c r="E396" s="1">
        <f>E397</f>
        <v>5000</v>
      </c>
      <c r="F396" s="1">
        <f t="shared" ref="F396:G396" si="199">F397</f>
        <v>4500</v>
      </c>
      <c r="G396" s="1">
        <f t="shared" si="199"/>
        <v>4500</v>
      </c>
    </row>
    <row r="397" spans="1:7" hidden="1" x14ac:dyDescent="0.25">
      <c r="A397" s="152">
        <v>32224</v>
      </c>
      <c r="B397" s="153" t="s">
        <v>182</v>
      </c>
      <c r="C397" s="154">
        <v>5556.35</v>
      </c>
      <c r="D397" s="1">
        <v>5000</v>
      </c>
      <c r="E397" s="1">
        <v>5000</v>
      </c>
      <c r="F397" s="1">
        <v>4500</v>
      </c>
      <c r="G397" s="1">
        <v>4500</v>
      </c>
    </row>
    <row r="398" spans="1:7" hidden="1" x14ac:dyDescent="0.25">
      <c r="A398" s="152">
        <v>323</v>
      </c>
      <c r="B398" s="153" t="s">
        <v>24</v>
      </c>
      <c r="C398" s="154">
        <f>C399</f>
        <v>2844.04</v>
      </c>
      <c r="D398" s="1">
        <f>D399</f>
        <v>3000</v>
      </c>
      <c r="E398" s="1">
        <f>E399</f>
        <v>3000</v>
      </c>
      <c r="F398" s="1">
        <f t="shared" ref="F398:G398" si="200">F399</f>
        <v>3000</v>
      </c>
      <c r="G398" s="1">
        <f t="shared" si="200"/>
        <v>3000</v>
      </c>
    </row>
    <row r="399" spans="1:7" hidden="1" x14ac:dyDescent="0.25">
      <c r="A399" s="152">
        <v>3239</v>
      </c>
      <c r="B399" s="153" t="s">
        <v>183</v>
      </c>
      <c r="C399" s="154">
        <v>2844.04</v>
      </c>
      <c r="D399" s="1">
        <v>3000</v>
      </c>
      <c r="E399" s="1">
        <v>3000</v>
      </c>
      <c r="F399" s="1">
        <v>3000</v>
      </c>
      <c r="G399" s="1">
        <v>3000</v>
      </c>
    </row>
    <row r="400" spans="1:7" hidden="1" x14ac:dyDescent="0.25">
      <c r="A400" s="152">
        <v>329</v>
      </c>
      <c r="B400" s="153" t="s">
        <v>25</v>
      </c>
      <c r="C400" s="1">
        <f>C401</f>
        <v>4149.6000000000004</v>
      </c>
      <c r="D400" s="1">
        <f>D401</f>
        <v>3500</v>
      </c>
      <c r="E400" s="1">
        <v>3500</v>
      </c>
      <c r="F400" s="1">
        <f>F401</f>
        <v>3500</v>
      </c>
      <c r="G400" s="1">
        <f>G401</f>
        <v>3500</v>
      </c>
    </row>
    <row r="401" spans="1:7" hidden="1" x14ac:dyDescent="0.25">
      <c r="A401" s="152">
        <v>329310</v>
      </c>
      <c r="B401" s="153" t="s">
        <v>74</v>
      </c>
      <c r="C401" s="154">
        <v>4149.6000000000004</v>
      </c>
      <c r="D401" s="1">
        <v>3500</v>
      </c>
      <c r="E401" s="1">
        <v>3500</v>
      </c>
      <c r="F401" s="1">
        <v>3500</v>
      </c>
      <c r="G401" s="1">
        <v>3500</v>
      </c>
    </row>
    <row r="402" spans="1:7" x14ac:dyDescent="0.25">
      <c r="A402" s="50"/>
      <c r="B402" s="51"/>
      <c r="C402" s="51"/>
      <c r="D402" s="169"/>
      <c r="E402" s="163"/>
      <c r="F402" s="169"/>
      <c r="G402" s="140"/>
    </row>
    <row r="403" spans="1:7" s="42" customFormat="1" x14ac:dyDescent="0.25">
      <c r="A403" s="38"/>
      <c r="B403" s="39" t="s">
        <v>378</v>
      </c>
      <c r="C403" s="40">
        <f t="shared" ref="C403:G407" si="201">C404</f>
        <v>0</v>
      </c>
      <c r="D403" s="40">
        <f t="shared" si="201"/>
        <v>3000</v>
      </c>
      <c r="E403" s="160">
        <f t="shared" si="201"/>
        <v>3000</v>
      </c>
      <c r="F403" s="40">
        <f t="shared" si="201"/>
        <v>0</v>
      </c>
      <c r="G403" s="40">
        <f t="shared" si="201"/>
        <v>0</v>
      </c>
    </row>
    <row r="404" spans="1:7" s="3" customFormat="1" x14ac:dyDescent="0.25">
      <c r="A404" s="18"/>
      <c r="B404" s="19" t="s">
        <v>132</v>
      </c>
      <c r="C404" s="20">
        <f t="shared" si="201"/>
        <v>0</v>
      </c>
      <c r="D404" s="20">
        <f t="shared" si="201"/>
        <v>3000</v>
      </c>
      <c r="E404" s="22">
        <f t="shared" si="201"/>
        <v>3000</v>
      </c>
      <c r="F404" s="20">
        <f t="shared" si="201"/>
        <v>0</v>
      </c>
      <c r="G404" s="20">
        <f t="shared" si="201"/>
        <v>0</v>
      </c>
    </row>
    <row r="405" spans="1:7" s="3" customFormat="1" x14ac:dyDescent="0.25">
      <c r="A405" s="18"/>
      <c r="B405" s="19" t="s">
        <v>540</v>
      </c>
      <c r="C405" s="20">
        <f t="shared" si="201"/>
        <v>0</v>
      </c>
      <c r="D405" s="20">
        <f t="shared" si="201"/>
        <v>3000</v>
      </c>
      <c r="E405" s="22">
        <f t="shared" si="201"/>
        <v>3000</v>
      </c>
      <c r="F405" s="20">
        <f t="shared" si="201"/>
        <v>0</v>
      </c>
      <c r="G405" s="20">
        <f t="shared" si="201"/>
        <v>0</v>
      </c>
    </row>
    <row r="406" spans="1:7" s="3" customFormat="1" x14ac:dyDescent="0.25">
      <c r="A406" s="18">
        <v>3</v>
      </c>
      <c r="B406" s="19" t="s">
        <v>2</v>
      </c>
      <c r="C406" s="20">
        <f t="shared" si="201"/>
        <v>0</v>
      </c>
      <c r="D406" s="20">
        <f t="shared" si="201"/>
        <v>3000</v>
      </c>
      <c r="E406" s="22">
        <f t="shared" si="201"/>
        <v>3000</v>
      </c>
      <c r="F406" s="20">
        <f t="shared" si="201"/>
        <v>0</v>
      </c>
      <c r="G406" s="20">
        <f t="shared" si="201"/>
        <v>0</v>
      </c>
    </row>
    <row r="407" spans="1:7" s="370" customFormat="1" x14ac:dyDescent="0.25">
      <c r="A407" s="368">
        <v>38</v>
      </c>
      <c r="B407" s="371" t="s">
        <v>31</v>
      </c>
      <c r="C407" s="369">
        <f t="shared" si="201"/>
        <v>0</v>
      </c>
      <c r="D407" s="369">
        <f t="shared" si="201"/>
        <v>3000</v>
      </c>
      <c r="E407" s="369">
        <f t="shared" si="201"/>
        <v>3000</v>
      </c>
      <c r="F407" s="369">
        <f t="shared" si="201"/>
        <v>0</v>
      </c>
      <c r="G407" s="369">
        <f t="shared" si="201"/>
        <v>0</v>
      </c>
    </row>
    <row r="408" spans="1:7" hidden="1" x14ac:dyDescent="0.25">
      <c r="A408" s="135">
        <v>381</v>
      </c>
      <c r="B408" s="147" t="s">
        <v>184</v>
      </c>
      <c r="C408" s="140">
        <v>0</v>
      </c>
      <c r="D408" s="140">
        <v>3000</v>
      </c>
      <c r="E408" s="1">
        <v>3000</v>
      </c>
      <c r="F408" s="140">
        <v>0</v>
      </c>
      <c r="G408" s="140">
        <v>0</v>
      </c>
    </row>
    <row r="409" spans="1:7" x14ac:dyDescent="0.25">
      <c r="A409" s="135"/>
      <c r="B409" s="147"/>
      <c r="C409" s="147"/>
      <c r="D409" s="169"/>
      <c r="E409" s="163"/>
      <c r="F409" s="169"/>
      <c r="G409" s="140"/>
    </row>
    <row r="410" spans="1:7" s="42" customFormat="1" x14ac:dyDescent="0.25">
      <c r="A410" s="38"/>
      <c r="B410" s="39" t="s">
        <v>379</v>
      </c>
      <c r="C410" s="40">
        <f t="shared" ref="C410:G414" si="202">C411</f>
        <v>5000</v>
      </c>
      <c r="D410" s="40">
        <f t="shared" si="202"/>
        <v>0</v>
      </c>
      <c r="E410" s="160">
        <f t="shared" si="202"/>
        <v>5000</v>
      </c>
      <c r="F410" s="40">
        <f t="shared" si="202"/>
        <v>0</v>
      </c>
      <c r="G410" s="40">
        <f t="shared" si="202"/>
        <v>0</v>
      </c>
    </row>
    <row r="411" spans="1:7" s="3" customFormat="1" x14ac:dyDescent="0.25">
      <c r="A411" s="18"/>
      <c r="B411" s="19" t="s">
        <v>132</v>
      </c>
      <c r="C411" s="20">
        <f t="shared" si="202"/>
        <v>5000</v>
      </c>
      <c r="D411" s="20">
        <f t="shared" si="202"/>
        <v>0</v>
      </c>
      <c r="E411" s="22">
        <f t="shared" si="202"/>
        <v>5000</v>
      </c>
      <c r="F411" s="20">
        <f t="shared" si="202"/>
        <v>0</v>
      </c>
      <c r="G411" s="20">
        <f t="shared" si="202"/>
        <v>0</v>
      </c>
    </row>
    <row r="412" spans="1:7" s="3" customFormat="1" x14ac:dyDescent="0.25">
      <c r="A412" s="18"/>
      <c r="B412" s="19" t="s">
        <v>540</v>
      </c>
      <c r="C412" s="20">
        <f t="shared" si="202"/>
        <v>5000</v>
      </c>
      <c r="D412" s="20">
        <f t="shared" si="202"/>
        <v>0</v>
      </c>
      <c r="E412" s="22">
        <f t="shared" si="202"/>
        <v>5000</v>
      </c>
      <c r="F412" s="20">
        <f t="shared" si="202"/>
        <v>0</v>
      </c>
      <c r="G412" s="20">
        <f t="shared" si="202"/>
        <v>0</v>
      </c>
    </row>
    <row r="413" spans="1:7" s="3" customFormat="1" x14ac:dyDescent="0.25">
      <c r="A413" s="18">
        <v>5</v>
      </c>
      <c r="B413" s="19" t="s">
        <v>5</v>
      </c>
      <c r="C413" s="20">
        <f t="shared" si="202"/>
        <v>5000</v>
      </c>
      <c r="D413" s="20">
        <f t="shared" si="202"/>
        <v>0</v>
      </c>
      <c r="E413" s="22">
        <f t="shared" si="202"/>
        <v>5000</v>
      </c>
      <c r="F413" s="20">
        <f t="shared" si="202"/>
        <v>0</v>
      </c>
      <c r="G413" s="20">
        <f t="shared" si="202"/>
        <v>0</v>
      </c>
    </row>
    <row r="414" spans="1:7" s="370" customFormat="1" x14ac:dyDescent="0.25">
      <c r="A414" s="368">
        <v>53</v>
      </c>
      <c r="B414" s="371" t="s">
        <v>53</v>
      </c>
      <c r="C414" s="369">
        <f t="shared" si="202"/>
        <v>5000</v>
      </c>
      <c r="D414" s="369">
        <f t="shared" si="202"/>
        <v>0</v>
      </c>
      <c r="E414" s="369">
        <f t="shared" si="202"/>
        <v>5000</v>
      </c>
      <c r="F414" s="369">
        <f t="shared" si="202"/>
        <v>0</v>
      </c>
      <c r="G414" s="369">
        <f t="shared" si="202"/>
        <v>0</v>
      </c>
    </row>
    <row r="415" spans="1:7" hidden="1" x14ac:dyDescent="0.25">
      <c r="A415" s="135">
        <v>532</v>
      </c>
      <c r="B415" s="147" t="s">
        <v>186</v>
      </c>
      <c r="C415" s="140">
        <f>C416</f>
        <v>5000</v>
      </c>
      <c r="D415" s="140">
        <f>D416</f>
        <v>0</v>
      </c>
      <c r="E415" s="1">
        <f>E416</f>
        <v>5000</v>
      </c>
      <c r="F415" s="140">
        <v>0</v>
      </c>
      <c r="G415" s="140">
        <v>0</v>
      </c>
    </row>
    <row r="416" spans="1:7" ht="14.45" hidden="1" customHeight="1" x14ac:dyDescent="0.25">
      <c r="A416" s="135">
        <v>53212</v>
      </c>
      <c r="B416" s="147" t="s">
        <v>186</v>
      </c>
      <c r="C416" s="140">
        <v>5000</v>
      </c>
      <c r="D416" s="140">
        <v>0</v>
      </c>
      <c r="E416" s="1">
        <v>5000</v>
      </c>
      <c r="F416" s="140">
        <v>0</v>
      </c>
      <c r="G416" s="140">
        <v>0</v>
      </c>
    </row>
    <row r="417" spans="1:8" ht="14.45" customHeight="1" x14ac:dyDescent="0.25">
      <c r="A417" s="135"/>
      <c r="B417" s="147"/>
      <c r="C417" s="147"/>
      <c r="D417" s="169"/>
      <c r="E417" s="163"/>
      <c r="F417" s="169"/>
      <c r="G417" s="140"/>
    </row>
    <row r="418" spans="1:8" ht="14.45" customHeight="1" x14ac:dyDescent="0.25">
      <c r="A418" s="38"/>
      <c r="B418" s="39" t="s">
        <v>380</v>
      </c>
      <c r="C418" s="52">
        <f>C419</f>
        <v>0</v>
      </c>
      <c r="D418" s="52">
        <f>D419</f>
        <v>10000</v>
      </c>
      <c r="E418" s="170">
        <f>E419</f>
        <v>0</v>
      </c>
      <c r="F418" s="52">
        <f>F419</f>
        <v>0</v>
      </c>
      <c r="G418" s="40">
        <f>G419</f>
        <v>0</v>
      </c>
    </row>
    <row r="419" spans="1:8" ht="14.45" customHeight="1" x14ac:dyDescent="0.25">
      <c r="A419" s="18"/>
      <c r="B419" s="19" t="s">
        <v>132</v>
      </c>
      <c r="C419" s="49">
        <f>C420+C424</f>
        <v>0</v>
      </c>
      <c r="D419" s="49">
        <f>D420+D424</f>
        <v>10000</v>
      </c>
      <c r="E419" s="53">
        <f>E420+E424</f>
        <v>0</v>
      </c>
      <c r="F419" s="49">
        <f>F420+F424</f>
        <v>0</v>
      </c>
      <c r="G419" s="20">
        <f>G420+G424</f>
        <v>0</v>
      </c>
    </row>
    <row r="420" spans="1:8" ht="14.45" customHeight="1" x14ac:dyDescent="0.25">
      <c r="A420" s="23"/>
      <c r="B420" s="24" t="s">
        <v>540</v>
      </c>
      <c r="C420" s="53">
        <f t="shared" ref="C420:G422" si="203">C421</f>
        <v>0</v>
      </c>
      <c r="D420" s="53">
        <f t="shared" si="203"/>
        <v>6000</v>
      </c>
      <c r="E420" s="53">
        <f t="shared" si="203"/>
        <v>0</v>
      </c>
      <c r="F420" s="53">
        <f t="shared" si="203"/>
        <v>0</v>
      </c>
      <c r="G420" s="22">
        <f t="shared" si="203"/>
        <v>0</v>
      </c>
    </row>
    <row r="421" spans="1:8" ht="14.45" customHeight="1" x14ac:dyDescent="0.25">
      <c r="A421" s="23">
        <v>3</v>
      </c>
      <c r="B421" s="24" t="s">
        <v>2</v>
      </c>
      <c r="C421" s="53">
        <f t="shared" si="203"/>
        <v>0</v>
      </c>
      <c r="D421" s="53">
        <f t="shared" si="203"/>
        <v>6000</v>
      </c>
      <c r="E421" s="53">
        <f t="shared" si="203"/>
        <v>0</v>
      </c>
      <c r="F421" s="53">
        <f t="shared" si="203"/>
        <v>0</v>
      </c>
      <c r="G421" s="22">
        <f t="shared" si="203"/>
        <v>0</v>
      </c>
    </row>
    <row r="422" spans="1:8" s="370" customFormat="1" ht="14.45" customHeight="1" x14ac:dyDescent="0.25">
      <c r="A422" s="368">
        <v>32</v>
      </c>
      <c r="B422" s="371" t="s">
        <v>21</v>
      </c>
      <c r="C422" s="372">
        <f t="shared" si="203"/>
        <v>0</v>
      </c>
      <c r="D422" s="372">
        <f t="shared" si="203"/>
        <v>6000</v>
      </c>
      <c r="E422" s="372">
        <f t="shared" si="203"/>
        <v>0</v>
      </c>
      <c r="F422" s="372">
        <f t="shared" si="203"/>
        <v>0</v>
      </c>
      <c r="G422" s="369">
        <f t="shared" si="203"/>
        <v>0</v>
      </c>
    </row>
    <row r="423" spans="1:8" ht="14.45" hidden="1" customHeight="1" x14ac:dyDescent="0.25">
      <c r="A423" s="152">
        <v>329</v>
      </c>
      <c r="B423" s="153" t="s">
        <v>25</v>
      </c>
      <c r="C423" s="163">
        <v>0</v>
      </c>
      <c r="D423" s="163">
        <v>6000</v>
      </c>
      <c r="E423" s="163">
        <v>0</v>
      </c>
      <c r="F423" s="163">
        <v>0</v>
      </c>
      <c r="G423" s="1">
        <v>0</v>
      </c>
    </row>
    <row r="424" spans="1:8" ht="14.45" customHeight="1" x14ac:dyDescent="0.25">
      <c r="A424" s="23"/>
      <c r="B424" s="24" t="s">
        <v>576</v>
      </c>
      <c r="C424" s="53">
        <f t="shared" ref="C424:G426" si="204">C425</f>
        <v>0</v>
      </c>
      <c r="D424" s="53">
        <f t="shared" si="204"/>
        <v>4000</v>
      </c>
      <c r="E424" s="53">
        <f t="shared" si="204"/>
        <v>0</v>
      </c>
      <c r="F424" s="53">
        <f t="shared" si="204"/>
        <v>0</v>
      </c>
      <c r="G424" s="22">
        <f t="shared" si="204"/>
        <v>0</v>
      </c>
    </row>
    <row r="425" spans="1:8" ht="14.45" customHeight="1" x14ac:dyDescent="0.25">
      <c r="A425" s="23">
        <v>3</v>
      </c>
      <c r="B425" s="24" t="s">
        <v>2</v>
      </c>
      <c r="C425" s="53">
        <f t="shared" si="204"/>
        <v>0</v>
      </c>
      <c r="D425" s="53">
        <f t="shared" si="204"/>
        <v>4000</v>
      </c>
      <c r="E425" s="53">
        <f t="shared" si="204"/>
        <v>0</v>
      </c>
      <c r="F425" s="53">
        <f t="shared" si="204"/>
        <v>0</v>
      </c>
      <c r="G425" s="22">
        <f t="shared" si="204"/>
        <v>0</v>
      </c>
    </row>
    <row r="426" spans="1:8" s="370" customFormat="1" ht="14.45" customHeight="1" x14ac:dyDescent="0.25">
      <c r="A426" s="368">
        <v>32</v>
      </c>
      <c r="B426" s="371" t="s">
        <v>21</v>
      </c>
      <c r="C426" s="372">
        <f t="shared" si="204"/>
        <v>0</v>
      </c>
      <c r="D426" s="372">
        <f t="shared" si="204"/>
        <v>4000</v>
      </c>
      <c r="E426" s="372">
        <f t="shared" si="204"/>
        <v>0</v>
      </c>
      <c r="F426" s="372">
        <f t="shared" si="204"/>
        <v>0</v>
      </c>
      <c r="G426" s="369">
        <f t="shared" si="204"/>
        <v>0</v>
      </c>
    </row>
    <row r="427" spans="1:8" ht="14.45" hidden="1" customHeight="1" x14ac:dyDescent="0.25">
      <c r="A427" s="152">
        <v>329</v>
      </c>
      <c r="B427" s="153" t="s">
        <v>25</v>
      </c>
      <c r="C427" s="163">
        <v>0</v>
      </c>
      <c r="D427" s="163">
        <v>4000</v>
      </c>
      <c r="E427" s="163">
        <v>0</v>
      </c>
      <c r="F427" s="163">
        <v>0</v>
      </c>
      <c r="G427" s="1">
        <v>0</v>
      </c>
    </row>
    <row r="428" spans="1:8" ht="14.45" customHeight="1" x14ac:dyDescent="0.25">
      <c r="A428" s="152"/>
      <c r="B428" s="153"/>
      <c r="C428" s="163"/>
      <c r="D428" s="163"/>
      <c r="E428" s="163"/>
      <c r="F428" s="163"/>
      <c r="G428" s="1"/>
    </row>
    <row r="429" spans="1:8" ht="14.45" customHeight="1" x14ac:dyDescent="0.25">
      <c r="A429" s="320"/>
      <c r="B429" s="39" t="s">
        <v>470</v>
      </c>
      <c r="C429" s="52">
        <f t="shared" ref="C429:C433" si="205">C430</f>
        <v>0</v>
      </c>
      <c r="D429" s="52">
        <f t="shared" ref="D429:D434" si="206">D430</f>
        <v>30000</v>
      </c>
      <c r="E429" s="52">
        <f t="shared" ref="E429:E434" si="207">E430</f>
        <v>30000</v>
      </c>
      <c r="F429" s="52">
        <f t="shared" ref="F429:F434" si="208">F430</f>
        <v>0</v>
      </c>
      <c r="G429" s="40">
        <f t="shared" ref="G429:G434" si="209">G430</f>
        <v>0</v>
      </c>
    </row>
    <row r="430" spans="1:8" ht="14.45" customHeight="1" x14ac:dyDescent="0.25">
      <c r="A430" s="152"/>
      <c r="B430" s="19" t="s">
        <v>132</v>
      </c>
      <c r="C430" s="49">
        <f t="shared" si="205"/>
        <v>0</v>
      </c>
      <c r="D430" s="49">
        <f t="shared" si="206"/>
        <v>30000</v>
      </c>
      <c r="E430" s="49">
        <f t="shared" si="207"/>
        <v>30000</v>
      </c>
      <c r="F430" s="49">
        <f t="shared" si="208"/>
        <v>0</v>
      </c>
      <c r="G430" s="20">
        <f t="shared" si="209"/>
        <v>0</v>
      </c>
    </row>
    <row r="431" spans="1:8" ht="14.45" customHeight="1" x14ac:dyDescent="0.25">
      <c r="A431" s="152"/>
      <c r="B431" s="24" t="s">
        <v>576</v>
      </c>
      <c r="C431" s="49">
        <f t="shared" si="205"/>
        <v>0</v>
      </c>
      <c r="D431" s="49">
        <f t="shared" si="206"/>
        <v>30000</v>
      </c>
      <c r="E431" s="49">
        <f t="shared" si="207"/>
        <v>30000</v>
      </c>
      <c r="F431" s="49">
        <f t="shared" si="208"/>
        <v>0</v>
      </c>
      <c r="G431" s="20">
        <f t="shared" si="209"/>
        <v>0</v>
      </c>
      <c r="H431">
        <v>50815</v>
      </c>
    </row>
    <row r="432" spans="1:8" ht="14.45" customHeight="1" x14ac:dyDescent="0.25">
      <c r="A432" s="18">
        <v>4</v>
      </c>
      <c r="B432" s="19" t="s">
        <v>3</v>
      </c>
      <c r="C432" s="49">
        <f t="shared" si="205"/>
        <v>0</v>
      </c>
      <c r="D432" s="49">
        <f t="shared" si="206"/>
        <v>30000</v>
      </c>
      <c r="E432" s="49">
        <f t="shared" si="207"/>
        <v>30000</v>
      </c>
      <c r="F432" s="49">
        <f t="shared" si="208"/>
        <v>0</v>
      </c>
      <c r="G432" s="20">
        <f t="shared" si="209"/>
        <v>0</v>
      </c>
    </row>
    <row r="433" spans="1:7" s="370" customFormat="1" ht="14.45" customHeight="1" x14ac:dyDescent="0.25">
      <c r="A433" s="368">
        <v>42</v>
      </c>
      <c r="B433" s="371" t="s">
        <v>36</v>
      </c>
      <c r="C433" s="372">
        <f t="shared" si="205"/>
        <v>0</v>
      </c>
      <c r="D433" s="372">
        <f t="shared" si="206"/>
        <v>30000</v>
      </c>
      <c r="E433" s="372">
        <f t="shared" si="207"/>
        <v>30000</v>
      </c>
      <c r="F433" s="372">
        <f t="shared" si="208"/>
        <v>0</v>
      </c>
      <c r="G433" s="369">
        <f t="shared" si="209"/>
        <v>0</v>
      </c>
    </row>
    <row r="434" spans="1:7" ht="14.45" hidden="1" customHeight="1" x14ac:dyDescent="0.25">
      <c r="A434" s="152">
        <v>426</v>
      </c>
      <c r="B434" s="153" t="s">
        <v>471</v>
      </c>
      <c r="C434" s="163">
        <f>C435</f>
        <v>0</v>
      </c>
      <c r="D434" s="163">
        <f t="shared" si="206"/>
        <v>30000</v>
      </c>
      <c r="E434" s="163">
        <f t="shared" si="207"/>
        <v>30000</v>
      </c>
      <c r="F434" s="163">
        <f t="shared" si="208"/>
        <v>0</v>
      </c>
      <c r="G434" s="1">
        <f t="shared" si="209"/>
        <v>0</v>
      </c>
    </row>
    <row r="435" spans="1:7" ht="14.45" hidden="1" customHeight="1" x14ac:dyDescent="0.25">
      <c r="A435" s="152">
        <v>42637</v>
      </c>
      <c r="B435" s="153" t="s">
        <v>472</v>
      </c>
      <c r="C435" s="163">
        <v>0</v>
      </c>
      <c r="D435" s="163">
        <v>30000</v>
      </c>
      <c r="E435" s="163">
        <v>30000</v>
      </c>
      <c r="F435" s="163">
        <v>0</v>
      </c>
      <c r="G435" s="1">
        <v>0</v>
      </c>
    </row>
    <row r="436" spans="1:7" ht="14.45" customHeight="1" x14ac:dyDescent="0.25">
      <c r="A436" s="152"/>
      <c r="B436" s="153"/>
      <c r="C436" s="163"/>
      <c r="D436" s="163"/>
      <c r="E436" s="163"/>
      <c r="F436" s="163"/>
      <c r="G436" s="1"/>
    </row>
    <row r="437" spans="1:7" ht="14.45" customHeight="1" x14ac:dyDescent="0.25">
      <c r="A437" s="38"/>
      <c r="B437" s="39" t="s">
        <v>603</v>
      </c>
      <c r="C437" s="52">
        <f>C438</f>
        <v>0</v>
      </c>
      <c r="D437" s="52">
        <f t="shared" ref="D437:G438" si="210">D438</f>
        <v>0</v>
      </c>
      <c r="E437" s="52">
        <f>E438</f>
        <v>805000</v>
      </c>
      <c r="F437" s="52">
        <f t="shared" si="210"/>
        <v>0</v>
      </c>
      <c r="G437" s="52">
        <f t="shared" si="210"/>
        <v>0</v>
      </c>
    </row>
    <row r="438" spans="1:7" ht="14.45" customHeight="1" x14ac:dyDescent="0.25">
      <c r="A438" s="18"/>
      <c r="B438" s="19" t="s">
        <v>132</v>
      </c>
      <c r="C438" s="49">
        <f>C439</f>
        <v>0</v>
      </c>
      <c r="D438" s="49">
        <f t="shared" si="210"/>
        <v>0</v>
      </c>
      <c r="E438" s="49">
        <f>E439+E443</f>
        <v>805000</v>
      </c>
      <c r="F438" s="49">
        <f t="shared" si="210"/>
        <v>0</v>
      </c>
      <c r="G438" s="49">
        <f t="shared" si="210"/>
        <v>0</v>
      </c>
    </row>
    <row r="439" spans="1:7" ht="14.45" customHeight="1" x14ac:dyDescent="0.25">
      <c r="A439" s="23"/>
      <c r="B439" s="24" t="s">
        <v>540</v>
      </c>
      <c r="C439" s="49">
        <f>C440+C444</f>
        <v>0</v>
      </c>
      <c r="D439" s="49">
        <f t="shared" ref="D439:G439" si="211">D440+D444</f>
        <v>0</v>
      </c>
      <c r="E439" s="49">
        <f>E440</f>
        <v>5000</v>
      </c>
      <c r="F439" s="49">
        <f t="shared" si="211"/>
        <v>0</v>
      </c>
      <c r="G439" s="49">
        <f t="shared" si="211"/>
        <v>0</v>
      </c>
    </row>
    <row r="440" spans="1:7" ht="14.45" customHeight="1" x14ac:dyDescent="0.25">
      <c r="A440" s="23">
        <v>3</v>
      </c>
      <c r="B440" s="24" t="s">
        <v>2</v>
      </c>
      <c r="C440" s="49">
        <f>C441</f>
        <v>0</v>
      </c>
      <c r="D440" s="49">
        <f t="shared" ref="D440:G441" si="212">D441</f>
        <v>0</v>
      </c>
      <c r="E440" s="49">
        <f t="shared" si="212"/>
        <v>5000</v>
      </c>
      <c r="F440" s="49">
        <f t="shared" si="212"/>
        <v>0</v>
      </c>
      <c r="G440" s="49">
        <f t="shared" si="212"/>
        <v>0</v>
      </c>
    </row>
    <row r="441" spans="1:7" s="370" customFormat="1" ht="14.45" customHeight="1" x14ac:dyDescent="0.25">
      <c r="A441" s="368">
        <v>34</v>
      </c>
      <c r="B441" s="371" t="s">
        <v>26</v>
      </c>
      <c r="C441" s="372">
        <f>C442</f>
        <v>0</v>
      </c>
      <c r="D441" s="372">
        <f t="shared" si="212"/>
        <v>0</v>
      </c>
      <c r="E441" s="372">
        <f t="shared" si="212"/>
        <v>5000</v>
      </c>
      <c r="F441" s="372">
        <f t="shared" si="212"/>
        <v>0</v>
      </c>
      <c r="G441" s="372">
        <f t="shared" si="212"/>
        <v>0</v>
      </c>
    </row>
    <row r="442" spans="1:7" ht="14.45" hidden="1" customHeight="1" x14ac:dyDescent="0.25">
      <c r="A442" s="152">
        <v>342</v>
      </c>
      <c r="B442" s="153" t="s">
        <v>532</v>
      </c>
      <c r="C442" s="163">
        <v>0</v>
      </c>
      <c r="D442" s="163">
        <v>0</v>
      </c>
      <c r="E442" s="163">
        <v>5000</v>
      </c>
      <c r="F442" s="163">
        <v>0</v>
      </c>
      <c r="G442" s="163">
        <v>0</v>
      </c>
    </row>
    <row r="443" spans="1:7" ht="14.45" customHeight="1" x14ac:dyDescent="0.25">
      <c r="A443" s="152"/>
      <c r="B443" s="225" t="s">
        <v>551</v>
      </c>
      <c r="C443" s="163">
        <v>0</v>
      </c>
      <c r="D443" s="163">
        <v>0</v>
      </c>
      <c r="E443" s="163">
        <f>E444</f>
        <v>800000</v>
      </c>
      <c r="F443" s="163">
        <f t="shared" ref="F443:G443" si="213">F444</f>
        <v>0</v>
      </c>
      <c r="G443" s="163">
        <f t="shared" si="213"/>
        <v>0</v>
      </c>
    </row>
    <row r="444" spans="1:7" ht="14.45" customHeight="1" x14ac:dyDescent="0.25">
      <c r="A444" s="18">
        <v>5</v>
      </c>
      <c r="B444" s="19" t="s">
        <v>5</v>
      </c>
      <c r="C444" s="49">
        <f>C445</f>
        <v>0</v>
      </c>
      <c r="D444" s="49">
        <f t="shared" ref="D444:G445" si="214">D445</f>
        <v>0</v>
      </c>
      <c r="E444" s="49">
        <f t="shared" si="214"/>
        <v>800000</v>
      </c>
      <c r="F444" s="49">
        <f t="shared" si="214"/>
        <v>0</v>
      </c>
      <c r="G444" s="49">
        <f t="shared" si="214"/>
        <v>0</v>
      </c>
    </row>
    <row r="445" spans="1:7" s="370" customFormat="1" ht="14.45" customHeight="1" x14ac:dyDescent="0.25">
      <c r="A445" s="368">
        <v>54</v>
      </c>
      <c r="B445" s="371" t="s">
        <v>533</v>
      </c>
      <c r="C445" s="372">
        <f>C446</f>
        <v>0</v>
      </c>
      <c r="D445" s="372">
        <f t="shared" si="214"/>
        <v>0</v>
      </c>
      <c r="E445" s="372">
        <f t="shared" si="214"/>
        <v>800000</v>
      </c>
      <c r="F445" s="372">
        <f t="shared" si="214"/>
        <v>0</v>
      </c>
      <c r="G445" s="372">
        <f t="shared" si="214"/>
        <v>0</v>
      </c>
    </row>
    <row r="446" spans="1:7" ht="14.45" hidden="1" customHeight="1" x14ac:dyDescent="0.25">
      <c r="A446" s="152">
        <v>544</v>
      </c>
      <c r="B446" s="153" t="s">
        <v>534</v>
      </c>
      <c r="C446" s="163">
        <v>0</v>
      </c>
      <c r="D446" s="163">
        <v>0</v>
      </c>
      <c r="E446" s="163">
        <v>800000</v>
      </c>
      <c r="F446" s="163">
        <v>0</v>
      </c>
      <c r="G446" s="163">
        <v>0</v>
      </c>
    </row>
    <row r="447" spans="1:7" ht="14.45" customHeight="1" x14ac:dyDescent="0.25">
      <c r="A447" s="152"/>
      <c r="B447" s="153"/>
      <c r="C447" s="163"/>
      <c r="D447" s="163"/>
      <c r="E447" s="163"/>
      <c r="F447" s="163"/>
      <c r="G447" s="1"/>
    </row>
    <row r="448" spans="1:7" ht="28.15" customHeight="1" x14ac:dyDescent="0.25">
      <c r="A448" s="38"/>
      <c r="B448" s="364" t="s">
        <v>604</v>
      </c>
      <c r="C448" s="52">
        <f>C449</f>
        <v>0</v>
      </c>
      <c r="D448" s="52">
        <f t="shared" ref="D448:G449" si="215">D449</f>
        <v>0</v>
      </c>
      <c r="E448" s="52">
        <f t="shared" si="215"/>
        <v>55000</v>
      </c>
      <c r="F448" s="52">
        <f t="shared" si="215"/>
        <v>605000</v>
      </c>
      <c r="G448" s="52">
        <f t="shared" si="215"/>
        <v>0</v>
      </c>
    </row>
    <row r="449" spans="1:7" ht="14.45" customHeight="1" x14ac:dyDescent="0.25">
      <c r="A449" s="18"/>
      <c r="B449" s="19" t="s">
        <v>132</v>
      </c>
      <c r="C449" s="49">
        <f>C450</f>
        <v>0</v>
      </c>
      <c r="D449" s="49">
        <f t="shared" si="215"/>
        <v>0</v>
      </c>
      <c r="E449" s="49">
        <f t="shared" si="215"/>
        <v>55000</v>
      </c>
      <c r="F449" s="49">
        <f t="shared" si="215"/>
        <v>605000</v>
      </c>
      <c r="G449" s="49">
        <f t="shared" si="215"/>
        <v>0</v>
      </c>
    </row>
    <row r="450" spans="1:7" ht="14.45" customHeight="1" x14ac:dyDescent="0.25">
      <c r="A450" s="23"/>
      <c r="B450" s="24" t="s">
        <v>540</v>
      </c>
      <c r="C450" s="49">
        <f>C451+C454</f>
        <v>0</v>
      </c>
      <c r="D450" s="49">
        <f t="shared" ref="D450:G450" si="216">D451+D454</f>
        <v>0</v>
      </c>
      <c r="E450" s="49">
        <f t="shared" si="216"/>
        <v>55000</v>
      </c>
      <c r="F450" s="49">
        <f t="shared" si="216"/>
        <v>605000</v>
      </c>
      <c r="G450" s="49">
        <f t="shared" si="216"/>
        <v>0</v>
      </c>
    </row>
    <row r="451" spans="1:7" ht="14.45" customHeight="1" x14ac:dyDescent="0.25">
      <c r="A451" s="23">
        <v>3</v>
      </c>
      <c r="B451" s="24" t="s">
        <v>2</v>
      </c>
      <c r="C451" s="49">
        <f>C452</f>
        <v>0</v>
      </c>
      <c r="D451" s="49">
        <f t="shared" ref="D451:G452" si="217">D452</f>
        <v>0</v>
      </c>
      <c r="E451" s="49">
        <f t="shared" si="217"/>
        <v>10000</v>
      </c>
      <c r="F451" s="49">
        <f t="shared" si="217"/>
        <v>50000</v>
      </c>
      <c r="G451" s="49">
        <f t="shared" si="217"/>
        <v>0</v>
      </c>
    </row>
    <row r="452" spans="1:7" s="370" customFormat="1" ht="14.45" customHeight="1" x14ac:dyDescent="0.25">
      <c r="A452" s="368">
        <v>34</v>
      </c>
      <c r="B452" s="371" t="s">
        <v>26</v>
      </c>
      <c r="C452" s="372">
        <f>C453</f>
        <v>0</v>
      </c>
      <c r="D452" s="372">
        <f t="shared" si="217"/>
        <v>0</v>
      </c>
      <c r="E452" s="372">
        <f t="shared" si="217"/>
        <v>10000</v>
      </c>
      <c r="F452" s="372">
        <f t="shared" si="217"/>
        <v>50000</v>
      </c>
      <c r="G452" s="372">
        <f t="shared" si="217"/>
        <v>0</v>
      </c>
    </row>
    <row r="453" spans="1:7" ht="14.45" hidden="1" customHeight="1" x14ac:dyDescent="0.25">
      <c r="A453" s="152">
        <v>342</v>
      </c>
      <c r="B453" s="153" t="s">
        <v>532</v>
      </c>
      <c r="C453" s="163">
        <v>0</v>
      </c>
      <c r="D453" s="163">
        <v>0</v>
      </c>
      <c r="E453" s="163">
        <v>10000</v>
      </c>
      <c r="F453" s="163">
        <v>50000</v>
      </c>
      <c r="G453" s="163">
        <v>0</v>
      </c>
    </row>
    <row r="454" spans="1:7" ht="14.45" customHeight="1" x14ac:dyDescent="0.25">
      <c r="A454" s="18">
        <v>5</v>
      </c>
      <c r="B454" s="19" t="s">
        <v>5</v>
      </c>
      <c r="C454" s="49">
        <f>C455</f>
        <v>0</v>
      </c>
      <c r="D454" s="49">
        <f t="shared" ref="D454:G455" si="218">D455</f>
        <v>0</v>
      </c>
      <c r="E454" s="49">
        <f t="shared" si="218"/>
        <v>45000</v>
      </c>
      <c r="F454" s="49">
        <f t="shared" si="218"/>
        <v>555000</v>
      </c>
      <c r="G454" s="49">
        <f t="shared" si="218"/>
        <v>0</v>
      </c>
    </row>
    <row r="455" spans="1:7" s="370" customFormat="1" ht="14.45" customHeight="1" x14ac:dyDescent="0.25">
      <c r="A455" s="368">
        <v>54</v>
      </c>
      <c r="B455" s="371" t="s">
        <v>533</v>
      </c>
      <c r="C455" s="372">
        <f>C456</f>
        <v>0</v>
      </c>
      <c r="D455" s="372">
        <f t="shared" si="218"/>
        <v>0</v>
      </c>
      <c r="E455" s="372">
        <f t="shared" si="218"/>
        <v>45000</v>
      </c>
      <c r="F455" s="372">
        <f t="shared" si="218"/>
        <v>555000</v>
      </c>
      <c r="G455" s="372">
        <f t="shared" si="218"/>
        <v>0</v>
      </c>
    </row>
    <row r="456" spans="1:7" ht="14.45" hidden="1" customHeight="1" x14ac:dyDescent="0.25">
      <c r="A456" s="152">
        <v>542</v>
      </c>
      <c r="B456" s="153" t="s">
        <v>535</v>
      </c>
      <c r="C456" s="163">
        <v>0</v>
      </c>
      <c r="D456" s="163">
        <v>0</v>
      </c>
      <c r="E456" s="163">
        <v>45000</v>
      </c>
      <c r="F456" s="163">
        <v>555000</v>
      </c>
      <c r="G456" s="163">
        <v>0</v>
      </c>
    </row>
    <row r="457" spans="1:7" ht="14.45" customHeight="1" x14ac:dyDescent="0.25">
      <c r="A457" s="152"/>
      <c r="B457" s="153"/>
      <c r="C457" s="163"/>
      <c r="D457" s="163"/>
      <c r="E457" s="163"/>
      <c r="F457" s="163"/>
      <c r="G457" s="163"/>
    </row>
    <row r="458" spans="1:7" ht="14.45" customHeight="1" x14ac:dyDescent="0.25">
      <c r="A458" s="38"/>
      <c r="B458" s="39" t="s">
        <v>595</v>
      </c>
      <c r="C458" s="52">
        <f>C459</f>
        <v>0</v>
      </c>
      <c r="D458" s="52">
        <f t="shared" ref="D458:G459" si="219">D459</f>
        <v>0</v>
      </c>
      <c r="E458" s="52">
        <f t="shared" si="219"/>
        <v>171248.48</v>
      </c>
      <c r="F458" s="52">
        <f t="shared" si="219"/>
        <v>171248</v>
      </c>
      <c r="G458" s="52">
        <f t="shared" si="219"/>
        <v>157395</v>
      </c>
    </row>
    <row r="459" spans="1:7" ht="14.45" customHeight="1" x14ac:dyDescent="0.25">
      <c r="A459" s="18"/>
      <c r="B459" s="19" t="s">
        <v>132</v>
      </c>
      <c r="C459" s="49">
        <f>C460</f>
        <v>0</v>
      </c>
      <c r="D459" s="49">
        <f t="shared" si="219"/>
        <v>0</v>
      </c>
      <c r="E459" s="49">
        <f t="shared" si="219"/>
        <v>171248.48</v>
      </c>
      <c r="F459" s="49">
        <f t="shared" si="219"/>
        <v>171248</v>
      </c>
      <c r="G459" s="49">
        <f t="shared" si="219"/>
        <v>157395</v>
      </c>
    </row>
    <row r="460" spans="1:7" ht="14.45" customHeight="1" x14ac:dyDescent="0.25">
      <c r="A460" s="23"/>
      <c r="B460" s="24" t="s">
        <v>540</v>
      </c>
      <c r="C460" s="49">
        <f>C461+C464</f>
        <v>0</v>
      </c>
      <c r="D460" s="49">
        <f t="shared" ref="D460:G460" si="220">D461+D464</f>
        <v>0</v>
      </c>
      <c r="E460" s="49">
        <f t="shared" si="220"/>
        <v>171248.48</v>
      </c>
      <c r="F460" s="49">
        <f t="shared" si="220"/>
        <v>171248</v>
      </c>
      <c r="G460" s="49">
        <f t="shared" si="220"/>
        <v>157395</v>
      </c>
    </row>
    <row r="461" spans="1:7" ht="14.45" customHeight="1" x14ac:dyDescent="0.25">
      <c r="A461" s="23">
        <v>3</v>
      </c>
      <c r="B461" s="24" t="s">
        <v>2</v>
      </c>
      <c r="C461" s="49">
        <f>C462</f>
        <v>0</v>
      </c>
      <c r="D461" s="49">
        <f t="shared" ref="D461:G462" si="221">D462</f>
        <v>0</v>
      </c>
      <c r="E461" s="49">
        <f t="shared" si="221"/>
        <v>5000</v>
      </c>
      <c r="F461" s="49">
        <f t="shared" si="221"/>
        <v>5000</v>
      </c>
      <c r="G461" s="49">
        <f t="shared" si="221"/>
        <v>5000</v>
      </c>
    </row>
    <row r="462" spans="1:7" s="370" customFormat="1" ht="14.45" customHeight="1" x14ac:dyDescent="0.25">
      <c r="A462" s="368">
        <v>34</v>
      </c>
      <c r="B462" s="371" t="s">
        <v>537</v>
      </c>
      <c r="C462" s="372">
        <f>C463</f>
        <v>0</v>
      </c>
      <c r="D462" s="372">
        <f t="shared" si="221"/>
        <v>0</v>
      </c>
      <c r="E462" s="372">
        <f t="shared" si="221"/>
        <v>5000</v>
      </c>
      <c r="F462" s="372">
        <f t="shared" si="221"/>
        <v>5000</v>
      </c>
      <c r="G462" s="372">
        <f t="shared" si="221"/>
        <v>5000</v>
      </c>
    </row>
    <row r="463" spans="1:7" ht="14.45" hidden="1" customHeight="1" x14ac:dyDescent="0.25">
      <c r="A463" s="152">
        <v>343</v>
      </c>
      <c r="B463" s="153" t="s">
        <v>538</v>
      </c>
      <c r="C463" s="163">
        <v>0</v>
      </c>
      <c r="D463" s="163">
        <v>0</v>
      </c>
      <c r="E463" s="163">
        <v>5000</v>
      </c>
      <c r="F463" s="163">
        <v>5000</v>
      </c>
      <c r="G463" s="163">
        <v>5000</v>
      </c>
    </row>
    <row r="464" spans="1:7" ht="14.45" customHeight="1" x14ac:dyDescent="0.25">
      <c r="A464" s="18">
        <v>3</v>
      </c>
      <c r="B464" s="24" t="s">
        <v>2</v>
      </c>
      <c r="C464" s="49">
        <f>C465</f>
        <v>0</v>
      </c>
      <c r="D464" s="49">
        <f t="shared" ref="D464:G465" si="222">D465</f>
        <v>0</v>
      </c>
      <c r="E464" s="49">
        <f t="shared" si="222"/>
        <v>166248.48000000001</v>
      </c>
      <c r="F464" s="49">
        <f t="shared" si="222"/>
        <v>166248</v>
      </c>
      <c r="G464" s="49">
        <f t="shared" si="222"/>
        <v>152395</v>
      </c>
    </row>
    <row r="465" spans="1:7" s="370" customFormat="1" ht="14.45" customHeight="1" x14ac:dyDescent="0.25">
      <c r="A465" s="368">
        <v>32</v>
      </c>
      <c r="B465" s="371" t="s">
        <v>21</v>
      </c>
      <c r="C465" s="372">
        <f>C466</f>
        <v>0</v>
      </c>
      <c r="D465" s="372">
        <f t="shared" si="222"/>
        <v>0</v>
      </c>
      <c r="E465" s="372">
        <f t="shared" si="222"/>
        <v>166248.48000000001</v>
      </c>
      <c r="F465" s="372">
        <f t="shared" si="222"/>
        <v>166248</v>
      </c>
      <c r="G465" s="372">
        <f t="shared" si="222"/>
        <v>152395</v>
      </c>
    </row>
    <row r="466" spans="1:7" ht="14.45" hidden="1" customHeight="1" x14ac:dyDescent="0.25">
      <c r="A466" s="152">
        <v>329</v>
      </c>
      <c r="B466" s="153" t="s">
        <v>539</v>
      </c>
      <c r="C466" s="163">
        <v>0</v>
      </c>
      <c r="D466" s="163">
        <v>0</v>
      </c>
      <c r="E466" s="163">
        <v>166248.48000000001</v>
      </c>
      <c r="F466" s="163">
        <v>166248</v>
      </c>
      <c r="G466" s="163">
        <v>152395</v>
      </c>
    </row>
    <row r="467" spans="1:7" ht="14.45" customHeight="1" x14ac:dyDescent="0.25">
      <c r="A467" s="152"/>
      <c r="B467" s="153"/>
      <c r="C467" s="163"/>
      <c r="D467" s="163"/>
      <c r="E467" s="163"/>
      <c r="F467" s="163"/>
      <c r="G467" s="163"/>
    </row>
    <row r="468" spans="1:7" s="58" customFormat="1" x14ac:dyDescent="0.25">
      <c r="A468" s="54"/>
      <c r="B468" s="55" t="s">
        <v>34</v>
      </c>
      <c r="C468" s="56">
        <f>C469</f>
        <v>1933536.4899999998</v>
      </c>
      <c r="D468" s="56">
        <f>D469</f>
        <v>6328688.6799999997</v>
      </c>
      <c r="E468" s="56">
        <f t="shared" ref="E468:G468" si="223">E469</f>
        <v>3222000</v>
      </c>
      <c r="F468" s="56">
        <f t="shared" si="223"/>
        <v>1211650</v>
      </c>
      <c r="G468" s="56">
        <f t="shared" si="223"/>
        <v>916900</v>
      </c>
    </row>
    <row r="469" spans="1:7" s="58" customFormat="1" x14ac:dyDescent="0.25">
      <c r="A469" s="54"/>
      <c r="B469" s="55" t="s">
        <v>111</v>
      </c>
      <c r="C469" s="171">
        <f>C470+C548+C687+C871+C949+C980+C1003+C1032+C1051+C1070+C1082+C1139+C1223+C1269+C1278+C1287+C1306</f>
        <v>1933536.4899999998</v>
      </c>
      <c r="D469" s="171">
        <f>D470+D548+D687+D871+D949+D980+D1003+D1032+D1051+D1070+D1082+D1139+D1223+D1269+D1278+D1288+D1306</f>
        <v>6328688.6799999997</v>
      </c>
      <c r="E469" s="171">
        <f>E470+E548+E687+E871+E949+E980+E1003+E1032+E1051+E1070+E1082+E1139+E1223+E1269+E1278+E1287+E1306</f>
        <v>3222000</v>
      </c>
      <c r="F469" s="171">
        <f>F470+F548+F687+F871+F949+F980+F1003+F1032+F1051+F1070+F1082+F1139+F1223+F1269+F1278+F1287+F1306</f>
        <v>1211650</v>
      </c>
      <c r="G469" s="171">
        <f>G470+G548+G687+G871+G949+G980+G1003+G1032+G1051+G1070+G1082+G1139+G1223+G1269+G1278+G1287+G1306</f>
        <v>916900</v>
      </c>
    </row>
    <row r="470" spans="1:7" s="58" customFormat="1" x14ac:dyDescent="0.25">
      <c r="A470" s="59"/>
      <c r="B470" s="55" t="s">
        <v>239</v>
      </c>
      <c r="C470" s="56">
        <f>C471+C538</f>
        <v>246010.02999999997</v>
      </c>
      <c r="D470" s="57">
        <f>D471+D538</f>
        <v>262800</v>
      </c>
      <c r="E470" s="57">
        <f>E471+E538</f>
        <v>309100</v>
      </c>
      <c r="F470" s="57">
        <f>F471+F538</f>
        <v>280400</v>
      </c>
      <c r="G470" s="57">
        <f>G471+G538</f>
        <v>275400</v>
      </c>
    </row>
    <row r="471" spans="1:7" s="58" customFormat="1" x14ac:dyDescent="0.25">
      <c r="A471" s="59"/>
      <c r="B471" s="55" t="s">
        <v>381</v>
      </c>
      <c r="C471" s="56">
        <f>C472</f>
        <v>236137.13999999998</v>
      </c>
      <c r="D471" s="56">
        <f>D472</f>
        <v>241800</v>
      </c>
      <c r="E471" s="56">
        <f t="shared" ref="E471:G471" si="224">E472</f>
        <v>295800</v>
      </c>
      <c r="F471" s="56">
        <f t="shared" si="224"/>
        <v>267100</v>
      </c>
      <c r="G471" s="56">
        <f t="shared" si="224"/>
        <v>262100</v>
      </c>
    </row>
    <row r="472" spans="1:7" s="3" customFormat="1" x14ac:dyDescent="0.25">
      <c r="A472" s="60"/>
      <c r="B472" s="19" t="s">
        <v>133</v>
      </c>
      <c r="C472" s="20">
        <f>C474+C525</f>
        <v>236137.13999999998</v>
      </c>
      <c r="D472" s="20">
        <f>D474+D525</f>
        <v>241800</v>
      </c>
      <c r="E472" s="20">
        <f t="shared" ref="E472:G472" si="225">E474+E525</f>
        <v>295800</v>
      </c>
      <c r="F472" s="20">
        <f t="shared" si="225"/>
        <v>267100</v>
      </c>
      <c r="G472" s="20">
        <f t="shared" si="225"/>
        <v>262100</v>
      </c>
    </row>
    <row r="473" spans="1:7" s="3" customFormat="1" x14ac:dyDescent="0.25">
      <c r="A473" s="60"/>
      <c r="B473" s="19" t="s">
        <v>540</v>
      </c>
      <c r="C473" s="20">
        <f>C474+C525</f>
        <v>236137.13999999998</v>
      </c>
      <c r="D473" s="20">
        <f>D474+D525</f>
        <v>241800</v>
      </c>
      <c r="E473" s="20">
        <f t="shared" ref="E473:G473" si="226">E474+E525</f>
        <v>295800</v>
      </c>
      <c r="F473" s="20">
        <f t="shared" si="226"/>
        <v>267100</v>
      </c>
      <c r="G473" s="20">
        <f t="shared" si="226"/>
        <v>262100</v>
      </c>
    </row>
    <row r="474" spans="1:7" s="26" customFormat="1" x14ac:dyDescent="0.25">
      <c r="A474" s="23">
        <v>3</v>
      </c>
      <c r="B474" s="24" t="s">
        <v>38</v>
      </c>
      <c r="C474" s="22">
        <f>C475+C486+C521</f>
        <v>206986.96</v>
      </c>
      <c r="D474" s="22">
        <f>D475+D486+D521</f>
        <v>215800</v>
      </c>
      <c r="E474" s="22">
        <f t="shared" ref="E474:G474" si="227">E475+E486+E521</f>
        <v>266800</v>
      </c>
      <c r="F474" s="22">
        <f t="shared" si="227"/>
        <v>256600</v>
      </c>
      <c r="G474" s="22">
        <f t="shared" si="227"/>
        <v>251600</v>
      </c>
    </row>
    <row r="475" spans="1:7" s="370" customFormat="1" x14ac:dyDescent="0.25">
      <c r="A475" s="368">
        <v>31</v>
      </c>
      <c r="B475" s="371" t="s">
        <v>17</v>
      </c>
      <c r="C475" s="369">
        <f>C476+C478+C484</f>
        <v>113338.40000000001</v>
      </c>
      <c r="D475" s="369">
        <f>D476+D478+D484</f>
        <v>116000</v>
      </c>
      <c r="E475" s="369">
        <f>E476+E478+E484</f>
        <v>159500</v>
      </c>
      <c r="F475" s="369">
        <f>F476+F478+F484</f>
        <v>159500</v>
      </c>
      <c r="G475" s="369">
        <f>G476+G478+G484</f>
        <v>159500</v>
      </c>
    </row>
    <row r="476" spans="1:7" s="370" customFormat="1" hidden="1" x14ac:dyDescent="0.25">
      <c r="A476" s="368">
        <v>311</v>
      </c>
      <c r="B476" s="371" t="s">
        <v>131</v>
      </c>
      <c r="C476" s="380">
        <v>96896.21</v>
      </c>
      <c r="D476" s="369">
        <f t="shared" ref="D476:G476" si="228">D477</f>
        <v>96000</v>
      </c>
      <c r="E476" s="369">
        <f t="shared" si="228"/>
        <v>125000</v>
      </c>
      <c r="F476" s="369">
        <f t="shared" si="228"/>
        <v>125000</v>
      </c>
      <c r="G476" s="369">
        <f t="shared" si="228"/>
        <v>125000</v>
      </c>
    </row>
    <row r="477" spans="1:7" s="370" customFormat="1" hidden="1" x14ac:dyDescent="0.25">
      <c r="A477" s="368">
        <v>31111</v>
      </c>
      <c r="B477" s="371" t="s">
        <v>230</v>
      </c>
      <c r="C477" s="371"/>
      <c r="D477" s="369">
        <v>96000</v>
      </c>
      <c r="E477" s="369">
        <v>125000</v>
      </c>
      <c r="F477" s="369">
        <v>125000</v>
      </c>
      <c r="G477" s="369">
        <v>125000</v>
      </c>
    </row>
    <row r="478" spans="1:7" s="370" customFormat="1" hidden="1" x14ac:dyDescent="0.25">
      <c r="A478" s="368">
        <v>312</v>
      </c>
      <c r="B478" s="371" t="s">
        <v>19</v>
      </c>
      <c r="C478" s="380">
        <v>5700</v>
      </c>
      <c r="D478" s="369">
        <f>D479+D481+D482+D483+D480</f>
        <v>10000</v>
      </c>
      <c r="E478" s="369">
        <f>E479+E481+E482+E483+E480</f>
        <v>16500</v>
      </c>
      <c r="F478" s="369">
        <f t="shared" ref="F478:G478" si="229">F479+F481+F482+F483+F480</f>
        <v>16500</v>
      </c>
      <c r="G478" s="369">
        <f t="shared" si="229"/>
        <v>16500</v>
      </c>
    </row>
    <row r="479" spans="1:7" s="370" customFormat="1" hidden="1" x14ac:dyDescent="0.25">
      <c r="A479" s="368">
        <v>31212</v>
      </c>
      <c r="B479" s="371" t="s">
        <v>216</v>
      </c>
      <c r="C479" s="371"/>
      <c r="D479" s="369">
        <v>3800</v>
      </c>
      <c r="E479" s="369">
        <v>10000</v>
      </c>
      <c r="F479" s="369">
        <v>10000</v>
      </c>
      <c r="G479" s="369">
        <v>10000</v>
      </c>
    </row>
    <row r="480" spans="1:7" s="370" customFormat="1" hidden="1" x14ac:dyDescent="0.25">
      <c r="A480" s="368">
        <v>31213</v>
      </c>
      <c r="B480" s="371" t="s">
        <v>529</v>
      </c>
      <c r="C480" s="371"/>
      <c r="D480" s="369">
        <v>700</v>
      </c>
      <c r="E480" s="369">
        <v>1000</v>
      </c>
      <c r="F480" s="369">
        <v>1000</v>
      </c>
      <c r="G480" s="369">
        <v>1000</v>
      </c>
    </row>
    <row r="481" spans="1:84" s="370" customFormat="1" hidden="1" x14ac:dyDescent="0.25">
      <c r="A481" s="368">
        <v>31215</v>
      </c>
      <c r="B481" s="371" t="s">
        <v>87</v>
      </c>
      <c r="C481" s="371"/>
      <c r="D481" s="369">
        <v>1000</v>
      </c>
      <c r="E481" s="369">
        <v>1000</v>
      </c>
      <c r="F481" s="369">
        <v>1000</v>
      </c>
      <c r="G481" s="369">
        <v>1000</v>
      </c>
    </row>
    <row r="482" spans="1:84" s="370" customFormat="1" hidden="1" x14ac:dyDescent="0.25">
      <c r="A482" s="368">
        <v>31216</v>
      </c>
      <c r="B482" s="371" t="s">
        <v>231</v>
      </c>
      <c r="C482" s="371"/>
      <c r="D482" s="369">
        <v>3500</v>
      </c>
      <c r="E482" s="369">
        <v>3500</v>
      </c>
      <c r="F482" s="369">
        <v>3500</v>
      </c>
      <c r="G482" s="369">
        <v>3500</v>
      </c>
    </row>
    <row r="483" spans="1:84" s="370" customFormat="1" hidden="1" x14ac:dyDescent="0.25">
      <c r="A483" s="368">
        <v>31219</v>
      </c>
      <c r="B483" s="371" t="s">
        <v>88</v>
      </c>
      <c r="C483" s="371"/>
      <c r="D483" s="369">
        <v>1000</v>
      </c>
      <c r="E483" s="369">
        <v>1000</v>
      </c>
      <c r="F483" s="369">
        <v>1000</v>
      </c>
      <c r="G483" s="369">
        <v>1000</v>
      </c>
    </row>
    <row r="484" spans="1:84" s="370" customFormat="1" hidden="1" x14ac:dyDescent="0.25">
      <c r="A484" s="368">
        <v>313</v>
      </c>
      <c r="B484" s="371" t="s">
        <v>20</v>
      </c>
      <c r="C484" s="380">
        <v>10742.19</v>
      </c>
      <c r="D484" s="369">
        <f>D485</f>
        <v>10000</v>
      </c>
      <c r="E484" s="369">
        <f>E485</f>
        <v>18000</v>
      </c>
      <c r="F484" s="369">
        <f t="shared" ref="F484:G484" si="230">F485</f>
        <v>18000</v>
      </c>
      <c r="G484" s="369">
        <f t="shared" si="230"/>
        <v>18000</v>
      </c>
    </row>
    <row r="485" spans="1:84" s="370" customFormat="1" hidden="1" x14ac:dyDescent="0.25">
      <c r="A485" s="368">
        <v>31321</v>
      </c>
      <c r="B485" s="371" t="s">
        <v>232</v>
      </c>
      <c r="C485" s="371"/>
      <c r="D485" s="369">
        <v>10000</v>
      </c>
      <c r="E485" s="369">
        <v>18000</v>
      </c>
      <c r="F485" s="369">
        <v>18000</v>
      </c>
      <c r="G485" s="369">
        <v>18000</v>
      </c>
    </row>
    <row r="486" spans="1:84" s="370" customFormat="1" ht="15.6" customHeight="1" x14ac:dyDescent="0.25">
      <c r="A486" s="368">
        <v>32</v>
      </c>
      <c r="B486" s="371" t="s">
        <v>21</v>
      </c>
      <c r="C486" s="369">
        <f>C487+C493+C501+C513</f>
        <v>90470.66</v>
      </c>
      <c r="D486" s="369">
        <f>D487+D493+D501+D513</f>
        <v>97300</v>
      </c>
      <c r="E486" s="369">
        <f>E487+E493+E501+E513</f>
        <v>104800</v>
      </c>
      <c r="F486" s="369">
        <f t="shared" ref="F486:G486" si="231">F487+F493+F501+F513</f>
        <v>95000</v>
      </c>
      <c r="G486" s="369">
        <f t="shared" si="231"/>
        <v>90000</v>
      </c>
    </row>
    <row r="487" spans="1:84" s="61" customFormat="1" hidden="1" x14ac:dyDescent="0.25">
      <c r="A487" s="18">
        <v>321</v>
      </c>
      <c r="B487" s="19" t="s">
        <v>22</v>
      </c>
      <c r="C487" s="323">
        <v>8772.5400000000009</v>
      </c>
      <c r="D487" s="20">
        <f>D488+D489+D490+D491+D492</f>
        <v>9200</v>
      </c>
      <c r="E487" s="20">
        <f>E488+E489+E490+E491+E492</f>
        <v>8200</v>
      </c>
      <c r="F487" s="20">
        <f t="shared" ref="F487:G487" si="232">F488+F489+F490+F491+F492</f>
        <v>9400</v>
      </c>
      <c r="G487" s="20">
        <f t="shared" si="232"/>
        <v>9400</v>
      </c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</row>
    <row r="488" spans="1:84" s="61" customFormat="1" hidden="1" x14ac:dyDescent="0.25">
      <c r="A488" s="152">
        <v>32111</v>
      </c>
      <c r="B488" s="153" t="s">
        <v>233</v>
      </c>
      <c r="C488" s="153"/>
      <c r="D488" s="1">
        <v>300</v>
      </c>
      <c r="E488" s="1">
        <v>300</v>
      </c>
      <c r="F488" s="1">
        <v>500</v>
      </c>
      <c r="G488" s="1">
        <v>500</v>
      </c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</row>
    <row r="489" spans="1:84" hidden="1" x14ac:dyDescent="0.25">
      <c r="A489" s="152">
        <v>32115</v>
      </c>
      <c r="B489" s="153" t="s">
        <v>89</v>
      </c>
      <c r="C489" s="153"/>
      <c r="D489" s="1">
        <v>400</v>
      </c>
      <c r="E489" s="1">
        <v>400</v>
      </c>
      <c r="F489" s="1">
        <v>400</v>
      </c>
      <c r="G489" s="1">
        <v>400</v>
      </c>
    </row>
    <row r="490" spans="1:84" hidden="1" x14ac:dyDescent="0.25">
      <c r="A490" s="152">
        <v>32121</v>
      </c>
      <c r="B490" s="153" t="s">
        <v>90</v>
      </c>
      <c r="C490" s="153"/>
      <c r="D490" s="1">
        <v>6000</v>
      </c>
      <c r="E490" s="1">
        <v>6000</v>
      </c>
      <c r="F490" s="1">
        <v>6000</v>
      </c>
      <c r="G490" s="1">
        <v>6000</v>
      </c>
    </row>
    <row r="491" spans="1:84" hidden="1" x14ac:dyDescent="0.25">
      <c r="A491" s="152">
        <v>32131</v>
      </c>
      <c r="B491" s="153" t="s">
        <v>91</v>
      </c>
      <c r="C491" s="153"/>
      <c r="D491" s="1">
        <v>1000</v>
      </c>
      <c r="E491" s="1">
        <v>1000</v>
      </c>
      <c r="F491" s="1">
        <v>1000</v>
      </c>
      <c r="G491" s="1">
        <v>1000</v>
      </c>
    </row>
    <row r="492" spans="1:84" hidden="1" x14ac:dyDescent="0.25">
      <c r="A492" s="152">
        <v>32141</v>
      </c>
      <c r="B492" s="153" t="s">
        <v>234</v>
      </c>
      <c r="C492" s="153"/>
      <c r="D492" s="1">
        <v>1500</v>
      </c>
      <c r="E492" s="1">
        <v>500</v>
      </c>
      <c r="F492" s="1">
        <v>1500</v>
      </c>
      <c r="G492" s="1">
        <v>1500</v>
      </c>
    </row>
    <row r="493" spans="1:84" hidden="1" x14ac:dyDescent="0.25">
      <c r="A493" s="18">
        <v>322</v>
      </c>
      <c r="B493" s="19" t="s">
        <v>23</v>
      </c>
      <c r="C493" s="323">
        <v>17614.740000000002</v>
      </c>
      <c r="D493" s="20">
        <f t="shared" ref="D493" si="233">D494+D495+D496+D497+D498+D499+D500</f>
        <v>17100</v>
      </c>
      <c r="E493" s="20">
        <f>E494+E495+E496+E497+E498+E499+E500</f>
        <v>20100</v>
      </c>
      <c r="F493" s="20">
        <f t="shared" ref="F493:G493" si="234">F494+F495+F496+F497+F498+F499+F500</f>
        <v>20100</v>
      </c>
      <c r="G493" s="20">
        <f t="shared" si="234"/>
        <v>15100</v>
      </c>
    </row>
    <row r="494" spans="1:84" hidden="1" x14ac:dyDescent="0.25">
      <c r="A494" s="152">
        <v>32211</v>
      </c>
      <c r="B494" s="153" t="s">
        <v>235</v>
      </c>
      <c r="C494" s="153"/>
      <c r="D494" s="1">
        <v>3000</v>
      </c>
      <c r="E494" s="1">
        <v>3000</v>
      </c>
      <c r="F494" s="1">
        <v>3000</v>
      </c>
      <c r="G494" s="1">
        <v>3000</v>
      </c>
    </row>
    <row r="495" spans="1:84" hidden="1" x14ac:dyDescent="0.25">
      <c r="A495" s="152">
        <v>32212</v>
      </c>
      <c r="B495" s="153" t="s">
        <v>236</v>
      </c>
      <c r="C495" s="153"/>
      <c r="D495" s="1">
        <v>400</v>
      </c>
      <c r="E495" s="1">
        <v>400</v>
      </c>
      <c r="F495" s="1">
        <v>400</v>
      </c>
      <c r="G495" s="1">
        <v>400</v>
      </c>
    </row>
    <row r="496" spans="1:84" s="158" customFormat="1" ht="15" hidden="1" customHeight="1" x14ac:dyDescent="0.25">
      <c r="A496" s="152">
        <v>32214</v>
      </c>
      <c r="B496" s="153" t="s">
        <v>203</v>
      </c>
      <c r="C496" s="153"/>
      <c r="D496" s="1">
        <v>400</v>
      </c>
      <c r="E496" s="1">
        <v>400</v>
      </c>
      <c r="F496" s="1">
        <v>400</v>
      </c>
      <c r="G496" s="1">
        <v>400</v>
      </c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</row>
    <row r="497" spans="1:84" s="158" customFormat="1" ht="15" hidden="1" customHeight="1" x14ac:dyDescent="0.25">
      <c r="A497" s="152">
        <v>32271</v>
      </c>
      <c r="B497" s="153" t="s">
        <v>165</v>
      </c>
      <c r="C497" s="153"/>
      <c r="D497" s="1">
        <v>300</v>
      </c>
      <c r="E497" s="1">
        <v>300</v>
      </c>
      <c r="F497" s="1">
        <v>300</v>
      </c>
      <c r="G497" s="1">
        <v>300</v>
      </c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</row>
    <row r="498" spans="1:84" hidden="1" x14ac:dyDescent="0.25">
      <c r="A498" s="152">
        <v>32231</v>
      </c>
      <c r="B498" s="153" t="s">
        <v>92</v>
      </c>
      <c r="C498" s="153"/>
      <c r="D498" s="1">
        <v>6000</v>
      </c>
      <c r="E498" s="1">
        <v>9000</v>
      </c>
      <c r="F498" s="1">
        <v>9000</v>
      </c>
      <c r="G498" s="1">
        <v>5000</v>
      </c>
    </row>
    <row r="499" spans="1:84" hidden="1" x14ac:dyDescent="0.25">
      <c r="A499" s="152">
        <v>32233</v>
      </c>
      <c r="B499" s="153" t="s">
        <v>93</v>
      </c>
      <c r="C499" s="153"/>
      <c r="D499" s="1">
        <v>6000</v>
      </c>
      <c r="E499" s="1">
        <v>6000</v>
      </c>
      <c r="F499" s="1">
        <v>6000</v>
      </c>
      <c r="G499" s="1">
        <v>5000</v>
      </c>
    </row>
    <row r="500" spans="1:84" hidden="1" x14ac:dyDescent="0.25">
      <c r="A500" s="152">
        <v>32251</v>
      </c>
      <c r="B500" s="153" t="s">
        <v>169</v>
      </c>
      <c r="C500" s="153"/>
      <c r="D500" s="1">
        <v>1000</v>
      </c>
      <c r="E500" s="1">
        <v>1000</v>
      </c>
      <c r="F500" s="1">
        <v>1000</v>
      </c>
      <c r="G500" s="1">
        <v>1000</v>
      </c>
    </row>
    <row r="501" spans="1:84" hidden="1" x14ac:dyDescent="0.25">
      <c r="A501" s="18">
        <v>323</v>
      </c>
      <c r="B501" s="19" t="s">
        <v>24</v>
      </c>
      <c r="C501" s="323">
        <v>62486.57</v>
      </c>
      <c r="D501" s="20">
        <f>D502+D503+D504+D505+D506+D507+D508+D509+D510+D511+D512</f>
        <v>66350</v>
      </c>
      <c r="E501" s="20">
        <f>E502+E503+E504+E505+E506+E507+E508+E509+E510+E511+E512</f>
        <v>71850</v>
      </c>
      <c r="F501" s="20">
        <f t="shared" ref="F501:G501" si="235">F502+F503+F504+F505+F506+F507+F508+F509+F510+F511+F512</f>
        <v>60850</v>
      </c>
      <c r="G501" s="20">
        <f t="shared" si="235"/>
        <v>60850</v>
      </c>
    </row>
    <row r="502" spans="1:84" hidden="1" x14ac:dyDescent="0.25">
      <c r="A502" s="152">
        <v>32311</v>
      </c>
      <c r="B502" s="153" t="s">
        <v>94</v>
      </c>
      <c r="C502" s="153"/>
      <c r="D502" s="1">
        <v>2500</v>
      </c>
      <c r="E502" s="1">
        <v>2500</v>
      </c>
      <c r="F502" s="1">
        <v>2500</v>
      </c>
      <c r="G502" s="1">
        <v>2500</v>
      </c>
    </row>
    <row r="503" spans="1:84" hidden="1" x14ac:dyDescent="0.25">
      <c r="A503" s="152">
        <v>32313</v>
      </c>
      <c r="B503" s="153" t="s">
        <v>95</v>
      </c>
      <c r="C503" s="153"/>
      <c r="D503" s="1">
        <v>3500</v>
      </c>
      <c r="E503" s="1">
        <v>3500</v>
      </c>
      <c r="F503" s="1">
        <v>2500</v>
      </c>
      <c r="G503" s="1">
        <v>2500</v>
      </c>
    </row>
    <row r="504" spans="1:84" hidden="1" x14ac:dyDescent="0.25">
      <c r="A504" s="152">
        <v>32321</v>
      </c>
      <c r="B504" s="153" t="s">
        <v>170</v>
      </c>
      <c r="C504" s="153"/>
      <c r="D504" s="1">
        <v>15000</v>
      </c>
      <c r="E504" s="1">
        <v>20000</v>
      </c>
      <c r="F504" s="1">
        <v>20000</v>
      </c>
      <c r="G504" s="1">
        <v>20000</v>
      </c>
    </row>
    <row r="505" spans="1:84" hidden="1" x14ac:dyDescent="0.25">
      <c r="A505" s="152">
        <v>32322</v>
      </c>
      <c r="B505" s="153" t="s">
        <v>237</v>
      </c>
      <c r="C505" s="153"/>
      <c r="D505" s="1">
        <v>20000</v>
      </c>
      <c r="E505" s="1">
        <v>20000</v>
      </c>
      <c r="F505" s="1">
        <v>10000</v>
      </c>
      <c r="G505" s="1">
        <v>10000</v>
      </c>
    </row>
    <row r="506" spans="1:84" hidden="1" x14ac:dyDescent="0.25">
      <c r="A506" s="152">
        <v>32341</v>
      </c>
      <c r="B506" s="153" t="s">
        <v>96</v>
      </c>
      <c r="C506" s="153"/>
      <c r="D506" s="1">
        <v>2500</v>
      </c>
      <c r="E506" s="1">
        <v>3000</v>
      </c>
      <c r="F506" s="1">
        <v>3000</v>
      </c>
      <c r="G506" s="1">
        <v>3000</v>
      </c>
    </row>
    <row r="507" spans="1:84" hidden="1" x14ac:dyDescent="0.25">
      <c r="A507" s="152">
        <v>323440</v>
      </c>
      <c r="B507" s="153" t="s">
        <v>118</v>
      </c>
      <c r="C507" s="153"/>
      <c r="D507" s="1">
        <v>4000</v>
      </c>
      <c r="E507" s="1">
        <v>4000</v>
      </c>
      <c r="F507" s="1">
        <v>4000</v>
      </c>
      <c r="G507" s="1">
        <v>4000</v>
      </c>
    </row>
    <row r="508" spans="1:84" hidden="1" x14ac:dyDescent="0.25">
      <c r="A508" s="152">
        <v>323444</v>
      </c>
      <c r="B508" s="153" t="s">
        <v>123</v>
      </c>
      <c r="C508" s="153"/>
      <c r="D508" s="1">
        <v>500</v>
      </c>
      <c r="E508" s="1">
        <v>500</v>
      </c>
      <c r="F508" s="1">
        <v>500</v>
      </c>
      <c r="G508" s="1">
        <v>500</v>
      </c>
    </row>
    <row r="509" spans="1:84" hidden="1" x14ac:dyDescent="0.25">
      <c r="A509" s="152">
        <v>32361</v>
      </c>
      <c r="B509" s="153" t="s">
        <v>171</v>
      </c>
      <c r="C509" s="153"/>
      <c r="D509" s="1">
        <v>1200</v>
      </c>
      <c r="E509" s="1">
        <v>1200</v>
      </c>
      <c r="F509" s="1">
        <v>1200</v>
      </c>
      <c r="G509" s="1">
        <v>1200</v>
      </c>
    </row>
    <row r="510" spans="1:84" hidden="1" x14ac:dyDescent="0.25">
      <c r="A510" s="152">
        <v>32389</v>
      </c>
      <c r="B510" s="153" t="s">
        <v>97</v>
      </c>
      <c r="C510" s="153"/>
      <c r="D510" s="1">
        <v>10000</v>
      </c>
      <c r="E510" s="1">
        <v>10000</v>
      </c>
      <c r="F510" s="1">
        <v>10000</v>
      </c>
      <c r="G510" s="1">
        <v>10000</v>
      </c>
    </row>
    <row r="511" spans="1:84" hidden="1" x14ac:dyDescent="0.25">
      <c r="A511" s="152">
        <v>32395</v>
      </c>
      <c r="B511" s="153" t="s">
        <v>124</v>
      </c>
      <c r="C511" s="153"/>
      <c r="D511" s="1">
        <v>150</v>
      </c>
      <c r="E511" s="1">
        <v>150</v>
      </c>
      <c r="F511" s="1">
        <v>150</v>
      </c>
      <c r="G511" s="1">
        <v>150</v>
      </c>
    </row>
    <row r="512" spans="1:84" hidden="1" x14ac:dyDescent="0.25">
      <c r="A512" s="152">
        <v>32399</v>
      </c>
      <c r="B512" s="153" t="s">
        <v>126</v>
      </c>
      <c r="C512" s="153"/>
      <c r="D512" s="1">
        <v>7000</v>
      </c>
      <c r="E512" s="1">
        <v>7000</v>
      </c>
      <c r="F512" s="1">
        <v>7000</v>
      </c>
      <c r="G512" s="1">
        <v>7000</v>
      </c>
    </row>
    <row r="513" spans="1:7" hidden="1" x14ac:dyDescent="0.25">
      <c r="A513" s="18">
        <v>329</v>
      </c>
      <c r="B513" s="19" t="s">
        <v>25</v>
      </c>
      <c r="C513" s="323">
        <v>1596.81</v>
      </c>
      <c r="D513" s="20">
        <f t="shared" ref="D513" si="236">D514+D515+D516+D517+D518+D519+D520</f>
        <v>4650</v>
      </c>
      <c r="E513" s="20">
        <f>E514+E515+E516+E517+E518+E519+E520</f>
        <v>4650</v>
      </c>
      <c r="F513" s="20">
        <f t="shared" ref="F513:G513" si="237">F514+F515+F516+F517+F518+F519+F520</f>
        <v>4650</v>
      </c>
      <c r="G513" s="20">
        <f t="shared" si="237"/>
        <v>4650</v>
      </c>
    </row>
    <row r="514" spans="1:7" hidden="1" x14ac:dyDescent="0.25">
      <c r="A514" s="152">
        <v>32922</v>
      </c>
      <c r="B514" s="153" t="s">
        <v>188</v>
      </c>
      <c r="C514" s="153"/>
      <c r="D514" s="1">
        <v>1400</v>
      </c>
      <c r="E514" s="1">
        <v>1400</v>
      </c>
      <c r="F514" s="1">
        <v>1400</v>
      </c>
      <c r="G514" s="1">
        <v>1400</v>
      </c>
    </row>
    <row r="515" spans="1:7" hidden="1" x14ac:dyDescent="0.25">
      <c r="A515" s="152">
        <v>32923</v>
      </c>
      <c r="B515" s="153" t="s">
        <v>189</v>
      </c>
      <c r="C515" s="153"/>
      <c r="D515" s="1">
        <v>150</v>
      </c>
      <c r="E515" s="1">
        <v>150</v>
      </c>
      <c r="F515" s="1">
        <v>150</v>
      </c>
      <c r="G515" s="1">
        <v>150</v>
      </c>
    </row>
    <row r="516" spans="1:7" hidden="1" x14ac:dyDescent="0.25">
      <c r="A516" s="152">
        <v>32951</v>
      </c>
      <c r="B516" s="153" t="s">
        <v>99</v>
      </c>
      <c r="C516" s="153"/>
      <c r="D516" s="1">
        <v>150</v>
      </c>
      <c r="E516" s="1">
        <v>150</v>
      </c>
      <c r="F516" s="1">
        <v>150</v>
      </c>
      <c r="G516" s="1">
        <v>150</v>
      </c>
    </row>
    <row r="517" spans="1:7" hidden="1" x14ac:dyDescent="0.25">
      <c r="A517" s="152">
        <v>32952</v>
      </c>
      <c r="B517" s="153" t="s">
        <v>100</v>
      </c>
      <c r="C517" s="153"/>
      <c r="D517" s="1">
        <v>1000</v>
      </c>
      <c r="E517" s="1">
        <v>1000</v>
      </c>
      <c r="F517" s="1">
        <v>1000</v>
      </c>
      <c r="G517" s="1">
        <v>1000</v>
      </c>
    </row>
    <row r="518" spans="1:7" hidden="1" x14ac:dyDescent="0.25">
      <c r="A518" s="152">
        <v>32953</v>
      </c>
      <c r="B518" s="153" t="s">
        <v>101</v>
      </c>
      <c r="C518" s="153"/>
      <c r="D518" s="1">
        <v>800</v>
      </c>
      <c r="E518" s="1">
        <v>800</v>
      </c>
      <c r="F518" s="1">
        <v>800</v>
      </c>
      <c r="G518" s="1">
        <v>800</v>
      </c>
    </row>
    <row r="519" spans="1:7" hidden="1" x14ac:dyDescent="0.25">
      <c r="A519" s="152">
        <v>32959</v>
      </c>
      <c r="B519" s="153" t="s">
        <v>125</v>
      </c>
      <c r="C519" s="153"/>
      <c r="D519" s="1">
        <v>1000</v>
      </c>
      <c r="E519" s="1">
        <v>1000</v>
      </c>
      <c r="F519" s="1">
        <v>1000</v>
      </c>
      <c r="G519" s="1">
        <v>1000</v>
      </c>
    </row>
    <row r="520" spans="1:7" hidden="1" x14ac:dyDescent="0.25">
      <c r="A520" s="152">
        <v>329991</v>
      </c>
      <c r="B520" s="153" t="s">
        <v>487</v>
      </c>
      <c r="C520" s="153"/>
      <c r="D520" s="1">
        <v>150</v>
      </c>
      <c r="E520" s="1">
        <v>150</v>
      </c>
      <c r="F520" s="1">
        <v>150</v>
      </c>
      <c r="G520" s="1">
        <v>150</v>
      </c>
    </row>
    <row r="521" spans="1:7" s="370" customFormat="1" ht="15.6" customHeight="1" x14ac:dyDescent="0.25">
      <c r="A521" s="368">
        <v>34</v>
      </c>
      <c r="B521" s="371" t="s">
        <v>26</v>
      </c>
      <c r="C521" s="369">
        <f t="shared" ref="C521:G521" si="238">C522</f>
        <v>3177.9</v>
      </c>
      <c r="D521" s="369">
        <f t="shared" si="238"/>
        <v>2500</v>
      </c>
      <c r="E521" s="369">
        <f t="shared" si="238"/>
        <v>2500</v>
      </c>
      <c r="F521" s="369">
        <f t="shared" si="238"/>
        <v>2100</v>
      </c>
      <c r="G521" s="369">
        <f t="shared" si="238"/>
        <v>2100</v>
      </c>
    </row>
    <row r="522" spans="1:7" hidden="1" x14ac:dyDescent="0.25">
      <c r="A522" s="135">
        <v>343</v>
      </c>
      <c r="B522" s="147" t="s">
        <v>27</v>
      </c>
      <c r="C522" s="155">
        <v>3177.9</v>
      </c>
      <c r="D522" s="140">
        <f>D523+D524</f>
        <v>2500</v>
      </c>
      <c r="E522" s="140">
        <f t="shared" ref="E522" si="239">E523+E524</f>
        <v>2500</v>
      </c>
      <c r="F522" s="140">
        <f t="shared" ref="F522:G522" si="240">F523+F524</f>
        <v>2100</v>
      </c>
      <c r="G522" s="140">
        <f t="shared" si="240"/>
        <v>2100</v>
      </c>
    </row>
    <row r="523" spans="1:7" hidden="1" x14ac:dyDescent="0.25">
      <c r="A523" s="135">
        <v>34311</v>
      </c>
      <c r="B523" s="147" t="s">
        <v>238</v>
      </c>
      <c r="C523" s="147"/>
      <c r="D523" s="1">
        <v>1500</v>
      </c>
      <c r="E523" s="1">
        <v>1500</v>
      </c>
      <c r="F523" s="1">
        <v>1100</v>
      </c>
      <c r="G523" s="1">
        <v>1100</v>
      </c>
    </row>
    <row r="524" spans="1:7" hidden="1" x14ac:dyDescent="0.25">
      <c r="A524" s="135">
        <v>34312</v>
      </c>
      <c r="B524" s="147" t="s">
        <v>102</v>
      </c>
      <c r="C524" s="147"/>
      <c r="D524" s="1">
        <v>1000</v>
      </c>
      <c r="E524" s="1">
        <v>1000</v>
      </c>
      <c r="F524" s="1">
        <v>1000</v>
      </c>
      <c r="G524" s="1">
        <v>1000</v>
      </c>
    </row>
    <row r="525" spans="1:7" s="3" customFormat="1" ht="15.6" customHeight="1" x14ac:dyDescent="0.25">
      <c r="A525" s="18">
        <v>4</v>
      </c>
      <c r="B525" s="19" t="s">
        <v>3</v>
      </c>
      <c r="C525" s="17">
        <f>C526</f>
        <v>29150.18</v>
      </c>
      <c r="D525" s="17">
        <f t="shared" ref="D525:G525" si="241">D526</f>
        <v>26000</v>
      </c>
      <c r="E525" s="17">
        <f t="shared" si="241"/>
        <v>29000</v>
      </c>
      <c r="F525" s="17">
        <f t="shared" si="241"/>
        <v>10500</v>
      </c>
      <c r="G525" s="17">
        <f t="shared" si="241"/>
        <v>10500</v>
      </c>
    </row>
    <row r="526" spans="1:7" s="370" customFormat="1" x14ac:dyDescent="0.25">
      <c r="A526" s="368">
        <v>42</v>
      </c>
      <c r="B526" s="371" t="s">
        <v>36</v>
      </c>
      <c r="C526" s="369">
        <f>C536+C528+C527</f>
        <v>29150.18</v>
      </c>
      <c r="D526" s="369">
        <f>D536+D528+D527+D534</f>
        <v>26000</v>
      </c>
      <c r="E526" s="369">
        <f>E527+E528+E534+E536</f>
        <v>29000</v>
      </c>
      <c r="F526" s="369">
        <f t="shared" ref="F526:G526" si="242">F527+F528+F534+F536</f>
        <v>10500</v>
      </c>
      <c r="G526" s="369">
        <f t="shared" si="242"/>
        <v>10500</v>
      </c>
    </row>
    <row r="527" spans="1:7" s="138" customFormat="1" hidden="1" x14ac:dyDescent="0.25">
      <c r="A527" s="18">
        <v>421</v>
      </c>
      <c r="B527" s="19" t="s">
        <v>85</v>
      </c>
      <c r="C527" s="20">
        <v>0</v>
      </c>
      <c r="D527" s="20">
        <v>0</v>
      </c>
      <c r="E527" s="20">
        <v>0</v>
      </c>
      <c r="F527" s="20">
        <v>0</v>
      </c>
      <c r="G527" s="20">
        <v>0</v>
      </c>
    </row>
    <row r="528" spans="1:7" hidden="1" x14ac:dyDescent="0.25">
      <c r="A528" s="18">
        <v>422</v>
      </c>
      <c r="B528" s="19" t="s">
        <v>127</v>
      </c>
      <c r="C528" s="20">
        <f>C529+C533</f>
        <v>29150.18</v>
      </c>
      <c r="D528" s="20">
        <f>D529+D533</f>
        <v>16000</v>
      </c>
      <c r="E528" s="20">
        <f t="shared" ref="E528" si="243">E529+E533</f>
        <v>4000</v>
      </c>
      <c r="F528" s="20">
        <f t="shared" ref="F528:G528" si="244">F529+F533</f>
        <v>10500</v>
      </c>
      <c r="G528" s="20">
        <f t="shared" si="244"/>
        <v>10500</v>
      </c>
    </row>
    <row r="529" spans="1:84" hidden="1" x14ac:dyDescent="0.25">
      <c r="A529" s="135">
        <v>4221</v>
      </c>
      <c r="B529" s="147" t="s">
        <v>172</v>
      </c>
      <c r="C529" s="1">
        <v>9295.2900000000009</v>
      </c>
      <c r="D529" s="1">
        <f>D530+D531+D532</f>
        <v>6000</v>
      </c>
      <c r="E529" s="1">
        <v>2000</v>
      </c>
      <c r="F529" s="1">
        <f t="shared" ref="F529:G529" si="245">F530+F531+F532</f>
        <v>5500</v>
      </c>
      <c r="G529" s="1">
        <f t="shared" si="245"/>
        <v>5500</v>
      </c>
    </row>
    <row r="530" spans="1:84" hidden="1" x14ac:dyDescent="0.25">
      <c r="A530" s="309">
        <v>42211</v>
      </c>
      <c r="B530" s="308" t="s">
        <v>468</v>
      </c>
      <c r="C530" s="1"/>
      <c r="D530" s="1">
        <v>3500</v>
      </c>
      <c r="E530" s="1">
        <v>3000</v>
      </c>
      <c r="F530" s="1">
        <v>3000</v>
      </c>
      <c r="G530" s="1">
        <v>3000</v>
      </c>
    </row>
    <row r="531" spans="1:84" hidden="1" x14ac:dyDescent="0.25">
      <c r="A531" s="309">
        <v>42212</v>
      </c>
      <c r="B531" s="308" t="s">
        <v>172</v>
      </c>
      <c r="C531" s="1"/>
      <c r="D531" s="1">
        <v>2000</v>
      </c>
      <c r="E531" s="1">
        <v>2000</v>
      </c>
      <c r="F531" s="1">
        <v>2000</v>
      </c>
      <c r="G531" s="1">
        <v>2000</v>
      </c>
    </row>
    <row r="532" spans="1:84" hidden="1" x14ac:dyDescent="0.25">
      <c r="A532" s="309">
        <v>42219</v>
      </c>
      <c r="B532" s="308" t="s">
        <v>469</v>
      </c>
      <c r="C532" s="1"/>
      <c r="D532" s="1">
        <v>500</v>
      </c>
      <c r="E532" s="1">
        <v>500</v>
      </c>
      <c r="F532" s="1">
        <v>500</v>
      </c>
      <c r="G532" s="1">
        <v>500</v>
      </c>
    </row>
    <row r="533" spans="1:84" hidden="1" x14ac:dyDescent="0.25">
      <c r="A533" s="135">
        <v>4227</v>
      </c>
      <c r="B533" s="147" t="s">
        <v>103</v>
      </c>
      <c r="C533" s="1">
        <v>19854.89</v>
      </c>
      <c r="D533" s="1">
        <v>10000</v>
      </c>
      <c r="E533" s="1">
        <v>2000</v>
      </c>
      <c r="F533" s="1">
        <v>5000</v>
      </c>
      <c r="G533" s="1">
        <v>5000</v>
      </c>
    </row>
    <row r="534" spans="1:84" hidden="1" x14ac:dyDescent="0.25">
      <c r="A534" s="18">
        <v>423</v>
      </c>
      <c r="B534" s="19" t="s">
        <v>484</v>
      </c>
      <c r="C534" s="20">
        <v>0</v>
      </c>
      <c r="D534" s="20">
        <f>D535</f>
        <v>10000</v>
      </c>
      <c r="E534" s="20">
        <f>E535</f>
        <v>25000</v>
      </c>
      <c r="F534" s="20">
        <f t="shared" ref="F534:G534" si="246">F535</f>
        <v>0</v>
      </c>
      <c r="G534" s="20">
        <f t="shared" si="246"/>
        <v>0</v>
      </c>
    </row>
    <row r="535" spans="1:84" hidden="1" x14ac:dyDescent="0.25">
      <c r="A535" s="135">
        <v>42311</v>
      </c>
      <c r="B535" s="322" t="s">
        <v>485</v>
      </c>
      <c r="C535" s="1">
        <v>0</v>
      </c>
      <c r="D535" s="1">
        <v>10000</v>
      </c>
      <c r="E535" s="1">
        <v>25000</v>
      </c>
      <c r="F535" s="1">
        <v>0</v>
      </c>
      <c r="G535" s="1">
        <v>0</v>
      </c>
    </row>
    <row r="536" spans="1:84" hidden="1" x14ac:dyDescent="0.25">
      <c r="A536" s="18">
        <v>426</v>
      </c>
      <c r="B536" s="19" t="s">
        <v>46</v>
      </c>
      <c r="C536" s="20">
        <v>0</v>
      </c>
      <c r="D536" s="20">
        <v>0</v>
      </c>
      <c r="E536" s="20">
        <v>0</v>
      </c>
      <c r="F536" s="20">
        <v>0</v>
      </c>
      <c r="G536" s="20">
        <v>0</v>
      </c>
    </row>
    <row r="537" spans="1:84" x14ac:dyDescent="0.25">
      <c r="A537" s="135"/>
      <c r="B537" s="147"/>
      <c r="C537" s="147"/>
      <c r="D537" s="1"/>
      <c r="E537" s="1"/>
      <c r="F537" s="1"/>
      <c r="G537" s="1"/>
    </row>
    <row r="538" spans="1:84" s="58" customFormat="1" x14ac:dyDescent="0.25">
      <c r="A538" s="54"/>
      <c r="B538" s="55" t="s">
        <v>382</v>
      </c>
      <c r="C538" s="56">
        <f t="shared" ref="C538:D538" si="247">C539</f>
        <v>9872.89</v>
      </c>
      <c r="D538" s="56">
        <f t="shared" si="247"/>
        <v>21000</v>
      </c>
      <c r="E538" s="171">
        <f>E539</f>
        <v>13300</v>
      </c>
      <c r="F538" s="171">
        <f t="shared" ref="F538:G538" si="248">F539</f>
        <v>13300</v>
      </c>
      <c r="G538" s="171">
        <f t="shared" si="248"/>
        <v>13300</v>
      </c>
    </row>
    <row r="539" spans="1:84" s="3" customFormat="1" x14ac:dyDescent="0.25">
      <c r="A539" s="18"/>
      <c r="B539" s="19" t="s">
        <v>133</v>
      </c>
      <c r="C539" s="20">
        <f t="shared" ref="C539:G540" si="249">C540</f>
        <v>9872.89</v>
      </c>
      <c r="D539" s="20">
        <f t="shared" si="249"/>
        <v>21000</v>
      </c>
      <c r="E539" s="22">
        <f t="shared" si="249"/>
        <v>13300</v>
      </c>
      <c r="F539" s="22">
        <f t="shared" si="249"/>
        <v>13300</v>
      </c>
      <c r="G539" s="22">
        <f t="shared" si="249"/>
        <v>13300</v>
      </c>
    </row>
    <row r="540" spans="1:84" s="26" customFormat="1" x14ac:dyDescent="0.25">
      <c r="A540" s="23"/>
      <c r="B540" s="24" t="s">
        <v>542</v>
      </c>
      <c r="C540" s="22">
        <f t="shared" si="249"/>
        <v>9872.89</v>
      </c>
      <c r="D540" s="22">
        <f t="shared" si="249"/>
        <v>21000</v>
      </c>
      <c r="E540" s="22">
        <f t="shared" si="249"/>
        <v>13300</v>
      </c>
      <c r="F540" s="22">
        <f t="shared" si="249"/>
        <v>13300</v>
      </c>
      <c r="G540" s="22">
        <f t="shared" si="249"/>
        <v>13300</v>
      </c>
    </row>
    <row r="541" spans="1:84" s="26" customFormat="1" x14ac:dyDescent="0.25">
      <c r="A541" s="23">
        <v>3</v>
      </c>
      <c r="B541" s="24" t="s">
        <v>38</v>
      </c>
      <c r="C541" s="22">
        <f>C542+C545</f>
        <v>9872.89</v>
      </c>
      <c r="D541" s="22">
        <f>D542+D545</f>
        <v>21000</v>
      </c>
      <c r="E541" s="22">
        <f>E542+E545</f>
        <v>13300</v>
      </c>
      <c r="F541" s="22">
        <f t="shared" ref="F541:G541" si="250">F542+F545</f>
        <v>13300</v>
      </c>
      <c r="G541" s="22">
        <f t="shared" si="250"/>
        <v>13300</v>
      </c>
    </row>
    <row r="542" spans="1:84" s="370" customFormat="1" x14ac:dyDescent="0.25">
      <c r="A542" s="368">
        <v>31</v>
      </c>
      <c r="B542" s="371" t="s">
        <v>17</v>
      </c>
      <c r="C542" s="369">
        <f>C544+C543</f>
        <v>9672.89</v>
      </c>
      <c r="D542" s="369">
        <f t="shared" ref="D542" si="251">D544+D543</f>
        <v>20600</v>
      </c>
      <c r="E542" s="369">
        <f>E544+E543</f>
        <v>13000</v>
      </c>
      <c r="F542" s="369">
        <f t="shared" ref="F542:G542" si="252">F544+F543</f>
        <v>13000</v>
      </c>
      <c r="G542" s="369">
        <f t="shared" si="252"/>
        <v>13000</v>
      </c>
    </row>
    <row r="543" spans="1:84" s="158" customFormat="1" ht="15" hidden="1" customHeight="1" x14ac:dyDescent="0.25">
      <c r="A543" s="152">
        <v>311</v>
      </c>
      <c r="B543" s="153" t="s">
        <v>18</v>
      </c>
      <c r="C543" s="1">
        <v>8302.9</v>
      </c>
      <c r="D543" s="1">
        <v>15600</v>
      </c>
      <c r="E543" s="1">
        <v>11000</v>
      </c>
      <c r="F543" s="1">
        <v>11000</v>
      </c>
      <c r="G543" s="1">
        <v>11000</v>
      </c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</row>
    <row r="544" spans="1:84" s="158" customFormat="1" ht="15" hidden="1" customHeight="1" x14ac:dyDescent="0.25">
      <c r="A544" s="152">
        <v>313</v>
      </c>
      <c r="B544" s="153" t="s">
        <v>20</v>
      </c>
      <c r="C544" s="1">
        <v>1369.99</v>
      </c>
      <c r="D544" s="1">
        <v>5000</v>
      </c>
      <c r="E544" s="1">
        <v>2000</v>
      </c>
      <c r="F544" s="1">
        <v>2000</v>
      </c>
      <c r="G544" s="1">
        <v>2000</v>
      </c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  <c r="BL544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</row>
    <row r="545" spans="1:7" s="370" customFormat="1" ht="15" customHeight="1" x14ac:dyDescent="0.25">
      <c r="A545" s="368">
        <v>32</v>
      </c>
      <c r="B545" s="371" t="s">
        <v>21</v>
      </c>
      <c r="C545" s="372">
        <f>C546</f>
        <v>200</v>
      </c>
      <c r="D545" s="372">
        <f t="shared" ref="D545:G545" si="253">D546</f>
        <v>400</v>
      </c>
      <c r="E545" s="372">
        <f t="shared" si="253"/>
        <v>300</v>
      </c>
      <c r="F545" s="372">
        <f t="shared" si="253"/>
        <v>300</v>
      </c>
      <c r="G545" s="372">
        <f t="shared" si="253"/>
        <v>300</v>
      </c>
    </row>
    <row r="546" spans="1:7" ht="15" hidden="1" customHeight="1" x14ac:dyDescent="0.25">
      <c r="A546" s="152">
        <v>3212</v>
      </c>
      <c r="B546" s="153" t="s">
        <v>205</v>
      </c>
      <c r="C546" s="163">
        <v>200</v>
      </c>
      <c r="D546" s="163">
        <v>400</v>
      </c>
      <c r="E546" s="163">
        <v>300</v>
      </c>
      <c r="F546" s="163">
        <v>300</v>
      </c>
      <c r="G546" s="163">
        <v>300</v>
      </c>
    </row>
    <row r="547" spans="1:7" x14ac:dyDescent="0.25">
      <c r="A547" s="135"/>
      <c r="B547" s="147"/>
      <c r="C547" s="147"/>
      <c r="D547" s="169"/>
      <c r="E547" s="163"/>
      <c r="F547" s="169"/>
      <c r="G547" s="140"/>
    </row>
    <row r="548" spans="1:7" s="64" customFormat="1" x14ac:dyDescent="0.25">
      <c r="A548" s="62"/>
      <c r="B548" s="62" t="s">
        <v>112</v>
      </c>
      <c r="C548" s="172">
        <f>C549+C556+C567+C585+C600+C611+C622+C633+C644+C659+C674</f>
        <v>273394.02999999997</v>
      </c>
      <c r="D548" s="172">
        <f>D549+D556+D567+D585+D600+D611+D622+D633+D644+D659+D674</f>
        <v>2656238.6799999997</v>
      </c>
      <c r="E548" s="172">
        <f>E549+E556+E567+E585+E600+E611+E622+E633+E644+E659+E674</f>
        <v>958500</v>
      </c>
      <c r="F548" s="172">
        <f>F549+F556+F567+F585+F600+F611+F622+F633+F644+F659+F674</f>
        <v>13000</v>
      </c>
      <c r="G548" s="172">
        <f>G549+G556+G567+G585+G600+G611+G622+G633+G644+G659+G674</f>
        <v>13000</v>
      </c>
    </row>
    <row r="549" spans="1:7" s="64" customFormat="1" ht="28.9" customHeight="1" x14ac:dyDescent="0.25">
      <c r="A549" s="62"/>
      <c r="B549" s="70" t="s">
        <v>414</v>
      </c>
      <c r="C549" s="66">
        <f t="shared" ref="C549:G553" si="254">C550</f>
        <v>6186</v>
      </c>
      <c r="D549" s="66">
        <f t="shared" si="254"/>
        <v>0</v>
      </c>
      <c r="E549" s="92">
        <f t="shared" si="254"/>
        <v>0</v>
      </c>
      <c r="F549" s="66">
        <f t="shared" si="254"/>
        <v>0</v>
      </c>
      <c r="G549" s="66">
        <f t="shared" si="254"/>
        <v>0</v>
      </c>
    </row>
    <row r="550" spans="1:7" ht="14.45" customHeight="1" x14ac:dyDescent="0.25">
      <c r="A550" s="18"/>
      <c r="B550" s="67" t="s">
        <v>134</v>
      </c>
      <c r="C550" s="22">
        <f t="shared" si="254"/>
        <v>6186</v>
      </c>
      <c r="D550" s="22">
        <f t="shared" si="254"/>
        <v>0</v>
      </c>
      <c r="E550" s="22">
        <f t="shared" si="254"/>
        <v>0</v>
      </c>
      <c r="F550" s="22">
        <f t="shared" si="254"/>
        <v>0</v>
      </c>
      <c r="G550" s="22">
        <f t="shared" si="254"/>
        <v>0</v>
      </c>
    </row>
    <row r="551" spans="1:7" x14ac:dyDescent="0.25">
      <c r="A551" s="23"/>
      <c r="B551" s="24" t="s">
        <v>540</v>
      </c>
      <c r="C551" s="22">
        <f t="shared" si="254"/>
        <v>6186</v>
      </c>
      <c r="D551" s="22">
        <f t="shared" si="254"/>
        <v>0</v>
      </c>
      <c r="E551" s="22">
        <f t="shared" si="254"/>
        <v>0</v>
      </c>
      <c r="F551" s="22">
        <f t="shared" si="254"/>
        <v>0</v>
      </c>
      <c r="G551" s="22">
        <f t="shared" si="254"/>
        <v>0</v>
      </c>
    </row>
    <row r="552" spans="1:7" x14ac:dyDescent="0.25">
      <c r="A552" s="23">
        <v>3</v>
      </c>
      <c r="B552" s="24" t="s">
        <v>2</v>
      </c>
      <c r="C552" s="22">
        <f t="shared" si="254"/>
        <v>6186</v>
      </c>
      <c r="D552" s="22">
        <f t="shared" si="254"/>
        <v>0</v>
      </c>
      <c r="E552" s="22">
        <f t="shared" si="254"/>
        <v>0</v>
      </c>
      <c r="F552" s="22">
        <f t="shared" si="254"/>
        <v>0</v>
      </c>
      <c r="G552" s="22">
        <f t="shared" si="254"/>
        <v>0</v>
      </c>
    </row>
    <row r="553" spans="1:7" s="370" customFormat="1" x14ac:dyDescent="0.25">
      <c r="A553" s="368">
        <v>32</v>
      </c>
      <c r="B553" s="371" t="s">
        <v>21</v>
      </c>
      <c r="C553" s="369">
        <f t="shared" si="254"/>
        <v>6186</v>
      </c>
      <c r="D553" s="369">
        <f t="shared" si="254"/>
        <v>0</v>
      </c>
      <c r="E553" s="369">
        <f t="shared" si="254"/>
        <v>0</v>
      </c>
      <c r="F553" s="369">
        <f t="shared" si="254"/>
        <v>0</v>
      </c>
      <c r="G553" s="369">
        <f t="shared" si="254"/>
        <v>0</v>
      </c>
    </row>
    <row r="554" spans="1:7" hidden="1" x14ac:dyDescent="0.25">
      <c r="A554" s="152">
        <v>323</v>
      </c>
      <c r="B554" s="162" t="s">
        <v>192</v>
      </c>
      <c r="C554" s="1">
        <v>6186</v>
      </c>
      <c r="D554" s="1">
        <v>0</v>
      </c>
      <c r="E554" s="1">
        <v>0</v>
      </c>
      <c r="F554" s="1">
        <v>0</v>
      </c>
      <c r="G554" s="1">
        <v>0</v>
      </c>
    </row>
    <row r="555" spans="1:7" x14ac:dyDescent="0.25">
      <c r="A555" s="152"/>
      <c r="B555" s="153"/>
      <c r="C555" s="163"/>
      <c r="D555" s="163"/>
      <c r="E555" s="163"/>
      <c r="F555" s="163"/>
      <c r="G555" s="1"/>
    </row>
    <row r="556" spans="1:7" s="64" customFormat="1" x14ac:dyDescent="0.25">
      <c r="A556" s="62"/>
      <c r="B556" s="65" t="s">
        <v>415</v>
      </c>
      <c r="C556" s="66">
        <f>C557</f>
        <v>15750</v>
      </c>
      <c r="D556" s="66">
        <f>D557</f>
        <v>32000</v>
      </c>
      <c r="E556" s="92">
        <f t="shared" ref="E556:G556" si="255">E557</f>
        <v>30000</v>
      </c>
      <c r="F556" s="92">
        <f t="shared" si="255"/>
        <v>13000</v>
      </c>
      <c r="G556" s="92">
        <f t="shared" si="255"/>
        <v>13000</v>
      </c>
    </row>
    <row r="557" spans="1:7" s="3" customFormat="1" x14ac:dyDescent="0.25">
      <c r="A557" s="18"/>
      <c r="B557" s="67" t="s">
        <v>138</v>
      </c>
      <c r="C557" s="20">
        <f>C558+C562</f>
        <v>15750</v>
      </c>
      <c r="D557" s="20">
        <f>D558+D562</f>
        <v>32000</v>
      </c>
      <c r="E557" s="22">
        <f t="shared" ref="E557" si="256">E558+E562</f>
        <v>30000</v>
      </c>
      <c r="F557" s="22">
        <f t="shared" ref="F557:G557" si="257">F558+F562</f>
        <v>13000</v>
      </c>
      <c r="G557" s="22">
        <f t="shared" si="257"/>
        <v>13000</v>
      </c>
    </row>
    <row r="558" spans="1:7" s="3" customFormat="1" x14ac:dyDescent="0.25">
      <c r="A558" s="18"/>
      <c r="B558" s="16" t="s">
        <v>547</v>
      </c>
      <c r="C558" s="20">
        <f t="shared" ref="C558:G564" si="258">C559</f>
        <v>15750</v>
      </c>
      <c r="D558" s="20">
        <f t="shared" si="258"/>
        <v>24500</v>
      </c>
      <c r="E558" s="22">
        <f t="shared" si="258"/>
        <v>20000</v>
      </c>
      <c r="F558" s="22">
        <f t="shared" si="258"/>
        <v>10000</v>
      </c>
      <c r="G558" s="22">
        <f t="shared" si="258"/>
        <v>10000</v>
      </c>
    </row>
    <row r="559" spans="1:7" s="3" customFormat="1" x14ac:dyDescent="0.25">
      <c r="A559" s="18">
        <v>4</v>
      </c>
      <c r="B559" s="19" t="s">
        <v>3</v>
      </c>
      <c r="C559" s="20">
        <f t="shared" si="258"/>
        <v>15750</v>
      </c>
      <c r="D559" s="20">
        <f t="shared" si="258"/>
        <v>24500</v>
      </c>
      <c r="E559" s="22">
        <f t="shared" si="258"/>
        <v>20000</v>
      </c>
      <c r="F559" s="22">
        <f t="shared" si="258"/>
        <v>10000</v>
      </c>
      <c r="G559" s="22">
        <f t="shared" si="258"/>
        <v>10000</v>
      </c>
    </row>
    <row r="560" spans="1:7" s="370" customFormat="1" x14ac:dyDescent="0.25">
      <c r="A560" s="368">
        <v>42</v>
      </c>
      <c r="B560" s="371" t="s">
        <v>36</v>
      </c>
      <c r="C560" s="369">
        <f t="shared" si="258"/>
        <v>15750</v>
      </c>
      <c r="D560" s="369">
        <f t="shared" si="258"/>
        <v>24500</v>
      </c>
      <c r="E560" s="369">
        <f t="shared" si="258"/>
        <v>20000</v>
      </c>
      <c r="F560" s="369">
        <f t="shared" si="258"/>
        <v>10000</v>
      </c>
      <c r="G560" s="369">
        <f t="shared" si="258"/>
        <v>10000</v>
      </c>
    </row>
    <row r="561" spans="1:8" s="138" customFormat="1" hidden="1" x14ac:dyDescent="0.25">
      <c r="A561" s="135">
        <v>426</v>
      </c>
      <c r="B561" s="173" t="s">
        <v>201</v>
      </c>
      <c r="C561" s="140">
        <v>15750</v>
      </c>
      <c r="D561" s="140">
        <v>24500</v>
      </c>
      <c r="E561" s="1">
        <v>20000</v>
      </c>
      <c r="F561" s="1">
        <v>10000</v>
      </c>
      <c r="G561" s="1">
        <v>10000</v>
      </c>
    </row>
    <row r="562" spans="1:8" s="138" customFormat="1" x14ac:dyDescent="0.25">
      <c r="A562" s="18"/>
      <c r="B562" s="19" t="s">
        <v>541</v>
      </c>
      <c r="C562" s="20">
        <f t="shared" si="258"/>
        <v>0</v>
      </c>
      <c r="D562" s="20">
        <f t="shared" si="258"/>
        <v>7500</v>
      </c>
      <c r="E562" s="22">
        <f t="shared" si="258"/>
        <v>10000</v>
      </c>
      <c r="F562" s="22">
        <f t="shared" si="258"/>
        <v>3000</v>
      </c>
      <c r="G562" s="22">
        <f t="shared" si="258"/>
        <v>3000</v>
      </c>
    </row>
    <row r="563" spans="1:8" s="3" customFormat="1" x14ac:dyDescent="0.25">
      <c r="A563" s="18">
        <v>4</v>
      </c>
      <c r="B563" s="19" t="s">
        <v>3</v>
      </c>
      <c r="C563" s="20">
        <f t="shared" si="258"/>
        <v>0</v>
      </c>
      <c r="D563" s="20">
        <f t="shared" si="258"/>
        <v>7500</v>
      </c>
      <c r="E563" s="22">
        <f t="shared" si="258"/>
        <v>10000</v>
      </c>
      <c r="F563" s="22">
        <f t="shared" si="258"/>
        <v>3000</v>
      </c>
      <c r="G563" s="22">
        <f t="shared" si="258"/>
        <v>3000</v>
      </c>
    </row>
    <row r="564" spans="1:8" s="370" customFormat="1" x14ac:dyDescent="0.25">
      <c r="A564" s="368">
        <v>42</v>
      </c>
      <c r="B564" s="371" t="s">
        <v>36</v>
      </c>
      <c r="C564" s="369">
        <f t="shared" si="258"/>
        <v>0</v>
      </c>
      <c r="D564" s="369">
        <f t="shared" si="258"/>
        <v>7500</v>
      </c>
      <c r="E564" s="369">
        <f t="shared" si="258"/>
        <v>10000</v>
      </c>
      <c r="F564" s="369">
        <f t="shared" si="258"/>
        <v>3000</v>
      </c>
      <c r="G564" s="369">
        <f t="shared" si="258"/>
        <v>3000</v>
      </c>
    </row>
    <row r="565" spans="1:8" s="138" customFormat="1" hidden="1" x14ac:dyDescent="0.25">
      <c r="A565" s="135">
        <v>426</v>
      </c>
      <c r="B565" s="328" t="s">
        <v>494</v>
      </c>
      <c r="C565" s="140">
        <v>0</v>
      </c>
      <c r="D565" s="140">
        <v>7500</v>
      </c>
      <c r="E565" s="1">
        <v>10000</v>
      </c>
      <c r="F565" s="1">
        <v>3000</v>
      </c>
      <c r="G565" s="1">
        <v>3000</v>
      </c>
    </row>
    <row r="566" spans="1:8" x14ac:dyDescent="0.25">
      <c r="A566" s="135"/>
      <c r="B566" s="173"/>
      <c r="C566" s="173"/>
      <c r="D566" s="163"/>
      <c r="E566" s="163"/>
      <c r="F566" s="163"/>
      <c r="G566" s="1"/>
    </row>
    <row r="567" spans="1:8" s="64" customFormat="1" x14ac:dyDescent="0.25">
      <c r="A567" s="62"/>
      <c r="B567" s="68" t="s">
        <v>416</v>
      </c>
      <c r="C567" s="69">
        <f>C568</f>
        <v>85274.5</v>
      </c>
      <c r="D567" s="69">
        <f t="shared" ref="D567:G567" si="259">D568</f>
        <v>2092538.68</v>
      </c>
      <c r="E567" s="69">
        <f t="shared" si="259"/>
        <v>600000</v>
      </c>
      <c r="F567" s="69">
        <f t="shared" si="259"/>
        <v>0</v>
      </c>
      <c r="G567" s="69">
        <f t="shared" si="259"/>
        <v>0</v>
      </c>
    </row>
    <row r="568" spans="1:8" s="3" customFormat="1" x14ac:dyDescent="0.25">
      <c r="A568" s="18"/>
      <c r="B568" s="67" t="s">
        <v>138</v>
      </c>
      <c r="C568" s="49">
        <f>C574+C579+C570</f>
        <v>85274.5</v>
      </c>
      <c r="D568" s="49">
        <f t="shared" ref="D568:G568" si="260">D574+D579+D570</f>
        <v>2092538.68</v>
      </c>
      <c r="E568" s="49">
        <f t="shared" si="260"/>
        <v>600000</v>
      </c>
      <c r="F568" s="49">
        <f t="shared" si="260"/>
        <v>0</v>
      </c>
      <c r="G568" s="49">
        <f t="shared" si="260"/>
        <v>0</v>
      </c>
    </row>
    <row r="569" spans="1:8" s="3" customFormat="1" x14ac:dyDescent="0.25">
      <c r="A569" s="18" t="s">
        <v>548</v>
      </c>
      <c r="B569" s="19" t="s">
        <v>549</v>
      </c>
      <c r="C569" s="49">
        <f t="shared" ref="C569:C571" si="261">C570</f>
        <v>20625</v>
      </c>
      <c r="D569" s="49">
        <f t="shared" ref="D569:G572" si="262">D570</f>
        <v>0</v>
      </c>
      <c r="E569" s="49">
        <f t="shared" si="262"/>
        <v>0</v>
      </c>
      <c r="F569" s="49">
        <f t="shared" si="262"/>
        <v>0</v>
      </c>
      <c r="G569" s="49">
        <f t="shared" si="262"/>
        <v>0</v>
      </c>
      <c r="H569" s="3" t="s">
        <v>548</v>
      </c>
    </row>
    <row r="570" spans="1:8" s="3" customFormat="1" x14ac:dyDescent="0.25">
      <c r="A570" s="18">
        <v>4</v>
      </c>
      <c r="B570" s="19" t="s">
        <v>3</v>
      </c>
      <c r="C570" s="49">
        <f t="shared" si="261"/>
        <v>20625</v>
      </c>
      <c r="D570" s="49">
        <f t="shared" si="262"/>
        <v>0</v>
      </c>
      <c r="E570" s="49">
        <f t="shared" ref="E570:E572" si="263">E571</f>
        <v>0</v>
      </c>
      <c r="F570" s="49">
        <f t="shared" ref="F570:F572" si="264">F571</f>
        <v>0</v>
      </c>
      <c r="G570" s="49">
        <f t="shared" ref="G570:G572" si="265">G571</f>
        <v>0</v>
      </c>
    </row>
    <row r="571" spans="1:8" s="370" customFormat="1" x14ac:dyDescent="0.25">
      <c r="A571" s="368">
        <v>42</v>
      </c>
      <c r="B571" s="371" t="s">
        <v>36</v>
      </c>
      <c r="C571" s="372">
        <f t="shared" si="261"/>
        <v>20625</v>
      </c>
      <c r="D571" s="372">
        <f t="shared" si="262"/>
        <v>0</v>
      </c>
      <c r="E571" s="372">
        <f t="shared" si="263"/>
        <v>0</v>
      </c>
      <c r="F571" s="372">
        <f t="shared" si="264"/>
        <v>0</v>
      </c>
      <c r="G571" s="372">
        <f t="shared" si="265"/>
        <v>0</v>
      </c>
    </row>
    <row r="572" spans="1:8" s="3" customFormat="1" hidden="1" x14ac:dyDescent="0.25">
      <c r="A572" s="135">
        <v>421</v>
      </c>
      <c r="B572" s="227" t="s">
        <v>208</v>
      </c>
      <c r="C572" s="341">
        <f>C573</f>
        <v>20625</v>
      </c>
      <c r="D572" s="341">
        <f t="shared" si="262"/>
        <v>0</v>
      </c>
      <c r="E572" s="341">
        <f t="shared" si="263"/>
        <v>0</v>
      </c>
      <c r="F572" s="341">
        <f t="shared" si="264"/>
        <v>0</v>
      </c>
      <c r="G572" s="341">
        <f t="shared" si="265"/>
        <v>0</v>
      </c>
    </row>
    <row r="573" spans="1:8" s="3" customFormat="1" hidden="1" x14ac:dyDescent="0.25">
      <c r="A573" s="135">
        <v>42124</v>
      </c>
      <c r="B573" s="345" t="s">
        <v>497</v>
      </c>
      <c r="C573" s="341">
        <v>20625</v>
      </c>
      <c r="D573" s="341">
        <v>0</v>
      </c>
      <c r="E573" s="341">
        <v>0</v>
      </c>
      <c r="F573" s="341">
        <v>0</v>
      </c>
      <c r="G573" s="341">
        <v>0</v>
      </c>
    </row>
    <row r="574" spans="1:8" s="3" customFormat="1" x14ac:dyDescent="0.25">
      <c r="A574" s="18"/>
      <c r="B574" s="19" t="s">
        <v>553</v>
      </c>
      <c r="C574" s="49">
        <f t="shared" ref="C574:G575" si="266">C575</f>
        <v>64649.5</v>
      </c>
      <c r="D574" s="49">
        <f t="shared" si="266"/>
        <v>500000</v>
      </c>
      <c r="E574" s="206">
        <f t="shared" si="266"/>
        <v>0</v>
      </c>
      <c r="F574" s="49">
        <f t="shared" si="266"/>
        <v>0</v>
      </c>
      <c r="G574" s="20">
        <f t="shared" si="266"/>
        <v>0</v>
      </c>
    </row>
    <row r="575" spans="1:8" s="3" customFormat="1" x14ac:dyDescent="0.25">
      <c r="A575" s="18">
        <v>4</v>
      </c>
      <c r="B575" s="19" t="s">
        <v>3</v>
      </c>
      <c r="C575" s="49">
        <f t="shared" si="266"/>
        <v>64649.5</v>
      </c>
      <c r="D575" s="49">
        <f t="shared" si="266"/>
        <v>500000</v>
      </c>
      <c r="E575" s="206">
        <f t="shared" si="266"/>
        <v>0</v>
      </c>
      <c r="F575" s="49">
        <f t="shared" si="266"/>
        <v>0</v>
      </c>
      <c r="G575" s="20">
        <f t="shared" si="266"/>
        <v>0</v>
      </c>
    </row>
    <row r="576" spans="1:8" s="3" customFormat="1" x14ac:dyDescent="0.25">
      <c r="A576" s="18">
        <v>42</v>
      </c>
      <c r="B576" s="19" t="s">
        <v>36</v>
      </c>
      <c r="C576" s="49">
        <f t="shared" ref="C576:G577" si="267">C577</f>
        <v>64649.5</v>
      </c>
      <c r="D576" s="49">
        <f t="shared" si="267"/>
        <v>500000</v>
      </c>
      <c r="E576" s="206">
        <f t="shared" si="267"/>
        <v>0</v>
      </c>
      <c r="F576" s="49">
        <f t="shared" si="267"/>
        <v>0</v>
      </c>
      <c r="G576" s="20">
        <f t="shared" si="267"/>
        <v>0</v>
      </c>
    </row>
    <row r="577" spans="1:8" s="138" customFormat="1" hidden="1" x14ac:dyDescent="0.25">
      <c r="A577" s="135">
        <v>421</v>
      </c>
      <c r="B577" s="147" t="s">
        <v>32</v>
      </c>
      <c r="C577" s="169">
        <f t="shared" si="267"/>
        <v>64649.5</v>
      </c>
      <c r="D577" s="169">
        <f t="shared" si="267"/>
        <v>500000</v>
      </c>
      <c r="E577" s="207">
        <f t="shared" si="267"/>
        <v>0</v>
      </c>
      <c r="F577" s="169">
        <f t="shared" si="267"/>
        <v>0</v>
      </c>
      <c r="G577" s="140">
        <f t="shared" si="267"/>
        <v>0</v>
      </c>
    </row>
    <row r="578" spans="1:8" s="138" customFormat="1" hidden="1" x14ac:dyDescent="0.25">
      <c r="A578" s="135">
        <v>42124</v>
      </c>
      <c r="B578" s="232" t="s">
        <v>327</v>
      </c>
      <c r="C578" s="169">
        <v>64649.5</v>
      </c>
      <c r="D578" s="169">
        <v>500000</v>
      </c>
      <c r="E578" s="207">
        <v>0</v>
      </c>
      <c r="F578" s="169">
        <v>0</v>
      </c>
      <c r="G578" s="140">
        <v>0</v>
      </c>
    </row>
    <row r="579" spans="1:8" s="3" customFormat="1" x14ac:dyDescent="0.25">
      <c r="A579" s="18"/>
      <c r="B579" s="225" t="s">
        <v>551</v>
      </c>
      <c r="C579" s="49">
        <f t="shared" ref="C579:G581" si="268">C580</f>
        <v>0</v>
      </c>
      <c r="D579" s="49">
        <f t="shared" si="268"/>
        <v>1592538.68</v>
      </c>
      <c r="E579" s="206">
        <f t="shared" si="268"/>
        <v>600000</v>
      </c>
      <c r="F579" s="49">
        <f t="shared" si="268"/>
        <v>0</v>
      </c>
      <c r="G579" s="20">
        <f t="shared" si="268"/>
        <v>0</v>
      </c>
    </row>
    <row r="580" spans="1:8" s="3" customFormat="1" x14ac:dyDescent="0.25">
      <c r="A580" s="18">
        <v>4</v>
      </c>
      <c r="B580" s="19" t="s">
        <v>3</v>
      </c>
      <c r="C580" s="49">
        <f t="shared" si="268"/>
        <v>0</v>
      </c>
      <c r="D580" s="49">
        <f t="shared" si="268"/>
        <v>1592538.68</v>
      </c>
      <c r="E580" s="206">
        <f t="shared" si="268"/>
        <v>600000</v>
      </c>
      <c r="F580" s="49">
        <f t="shared" si="268"/>
        <v>0</v>
      </c>
      <c r="G580" s="20">
        <f t="shared" si="268"/>
        <v>0</v>
      </c>
    </row>
    <row r="581" spans="1:8" s="3" customFormat="1" x14ac:dyDescent="0.25">
      <c r="A581" s="18">
        <v>42</v>
      </c>
      <c r="B581" s="19" t="s">
        <v>36</v>
      </c>
      <c r="C581" s="49">
        <f t="shared" si="268"/>
        <v>0</v>
      </c>
      <c r="D581" s="49">
        <f t="shared" si="268"/>
        <v>1592538.68</v>
      </c>
      <c r="E581" s="206">
        <f t="shared" si="268"/>
        <v>600000</v>
      </c>
      <c r="F581" s="49">
        <f t="shared" si="268"/>
        <v>0</v>
      </c>
      <c r="G581" s="20">
        <f t="shared" si="268"/>
        <v>0</v>
      </c>
    </row>
    <row r="582" spans="1:8" s="138" customFormat="1" hidden="1" x14ac:dyDescent="0.25">
      <c r="A582" s="135">
        <v>421</v>
      </c>
      <c r="B582" s="147" t="s">
        <v>32</v>
      </c>
      <c r="C582" s="169">
        <f>C583</f>
        <v>0</v>
      </c>
      <c r="D582" s="169">
        <f>D583</f>
        <v>1592538.68</v>
      </c>
      <c r="E582" s="207">
        <f>E583</f>
        <v>600000</v>
      </c>
      <c r="F582" s="169">
        <f>F583</f>
        <v>0</v>
      </c>
      <c r="G582" s="169">
        <f>G583</f>
        <v>0</v>
      </c>
    </row>
    <row r="583" spans="1:8" s="138" customFormat="1" hidden="1" x14ac:dyDescent="0.25">
      <c r="A583" s="135">
        <v>42124</v>
      </c>
      <c r="B583" s="173" t="s">
        <v>191</v>
      </c>
      <c r="C583" s="169">
        <v>0</v>
      </c>
      <c r="D583" s="169">
        <v>1592538.68</v>
      </c>
      <c r="E583" s="207">
        <v>600000</v>
      </c>
      <c r="F583" s="169">
        <v>0</v>
      </c>
      <c r="G583" s="169">
        <v>0</v>
      </c>
      <c r="H583" s="367" t="s">
        <v>602</v>
      </c>
    </row>
    <row r="584" spans="1:8" s="138" customFormat="1" x14ac:dyDescent="0.25">
      <c r="A584" s="135"/>
      <c r="B584" s="173"/>
      <c r="C584" s="169"/>
      <c r="D584" s="169"/>
      <c r="E584" s="207"/>
      <c r="F584" s="169"/>
      <c r="G584" s="169"/>
    </row>
    <row r="585" spans="1:8" s="64" customFormat="1" ht="30" x14ac:dyDescent="0.25">
      <c r="A585" s="62"/>
      <c r="B585" s="70" t="s">
        <v>417</v>
      </c>
      <c r="C585" s="69">
        <f>C586</f>
        <v>133077.78999999998</v>
      </c>
      <c r="D585" s="69">
        <f>D586</f>
        <v>0</v>
      </c>
      <c r="E585" s="231">
        <f t="shared" ref="E585:G585" si="269">E586</f>
        <v>0</v>
      </c>
      <c r="F585" s="69">
        <f t="shared" si="269"/>
        <v>0</v>
      </c>
      <c r="G585" s="66">
        <f t="shared" si="269"/>
        <v>0</v>
      </c>
    </row>
    <row r="586" spans="1:8" s="3" customFormat="1" x14ac:dyDescent="0.25">
      <c r="A586" s="18"/>
      <c r="B586" s="19" t="s">
        <v>138</v>
      </c>
      <c r="C586" s="49">
        <f>C587+C591</f>
        <v>133077.78999999998</v>
      </c>
      <c r="D586" s="49">
        <f>D587+D591+D595</f>
        <v>0</v>
      </c>
      <c r="E586" s="206">
        <f t="shared" ref="E586:G586" si="270">E587+E591</f>
        <v>0</v>
      </c>
      <c r="F586" s="49">
        <f t="shared" si="270"/>
        <v>0</v>
      </c>
      <c r="G586" s="20">
        <f t="shared" si="270"/>
        <v>0</v>
      </c>
    </row>
    <row r="587" spans="1:8" s="3" customFormat="1" x14ac:dyDescent="0.25">
      <c r="A587" s="18" t="s">
        <v>548</v>
      </c>
      <c r="B587" s="19" t="s">
        <v>549</v>
      </c>
      <c r="C587" s="49">
        <f t="shared" ref="C587:G589" si="271">C588</f>
        <v>102077.79</v>
      </c>
      <c r="D587" s="49">
        <f t="shared" si="271"/>
        <v>0</v>
      </c>
      <c r="E587" s="206">
        <f t="shared" si="271"/>
        <v>0</v>
      </c>
      <c r="F587" s="49">
        <f t="shared" si="271"/>
        <v>0</v>
      </c>
      <c r="G587" s="20">
        <f t="shared" si="271"/>
        <v>0</v>
      </c>
      <c r="H587" s="3" t="s">
        <v>548</v>
      </c>
    </row>
    <row r="588" spans="1:8" s="3" customFormat="1" x14ac:dyDescent="0.25">
      <c r="A588" s="18">
        <v>4</v>
      </c>
      <c r="B588" s="19" t="s">
        <v>3</v>
      </c>
      <c r="C588" s="49">
        <f t="shared" si="271"/>
        <v>102077.79</v>
      </c>
      <c r="D588" s="49">
        <f t="shared" si="271"/>
        <v>0</v>
      </c>
      <c r="E588" s="206">
        <f t="shared" si="271"/>
        <v>0</v>
      </c>
      <c r="F588" s="49">
        <f t="shared" si="271"/>
        <v>0</v>
      </c>
      <c r="G588" s="20">
        <f t="shared" si="271"/>
        <v>0</v>
      </c>
    </row>
    <row r="589" spans="1:8" s="370" customFormat="1" x14ac:dyDescent="0.25">
      <c r="A589" s="368">
        <v>42</v>
      </c>
      <c r="B589" s="371" t="s">
        <v>36</v>
      </c>
      <c r="C589" s="372">
        <f t="shared" si="271"/>
        <v>102077.79</v>
      </c>
      <c r="D589" s="372">
        <f t="shared" si="271"/>
        <v>0</v>
      </c>
      <c r="E589" s="376">
        <f t="shared" si="271"/>
        <v>0</v>
      </c>
      <c r="F589" s="372">
        <f t="shared" si="271"/>
        <v>0</v>
      </c>
      <c r="G589" s="369">
        <f t="shared" si="271"/>
        <v>0</v>
      </c>
    </row>
    <row r="590" spans="1:8" s="138" customFormat="1" hidden="1" x14ac:dyDescent="0.25">
      <c r="A590" s="135">
        <v>421</v>
      </c>
      <c r="B590" s="227" t="s">
        <v>208</v>
      </c>
      <c r="C590" s="169">
        <v>102077.79</v>
      </c>
      <c r="D590" s="169">
        <v>0</v>
      </c>
      <c r="E590" s="207">
        <v>0</v>
      </c>
      <c r="F590" s="169">
        <v>0</v>
      </c>
      <c r="G590" s="140">
        <v>0</v>
      </c>
    </row>
    <row r="591" spans="1:8" s="3" customFormat="1" x14ac:dyDescent="0.25">
      <c r="A591" s="18"/>
      <c r="B591" s="71" t="s">
        <v>549</v>
      </c>
      <c r="C591" s="49">
        <f t="shared" ref="C591:G593" si="272">C592</f>
        <v>31000</v>
      </c>
      <c r="D591" s="49">
        <f t="shared" si="272"/>
        <v>0</v>
      </c>
      <c r="E591" s="206">
        <f t="shared" si="272"/>
        <v>0</v>
      </c>
      <c r="F591" s="49">
        <f t="shared" si="272"/>
        <v>0</v>
      </c>
      <c r="G591" s="20">
        <f t="shared" si="272"/>
        <v>0</v>
      </c>
    </row>
    <row r="592" spans="1:8" s="3" customFormat="1" x14ac:dyDescent="0.25">
      <c r="A592" s="18">
        <v>4</v>
      </c>
      <c r="B592" s="19" t="s">
        <v>3</v>
      </c>
      <c r="C592" s="49">
        <f t="shared" si="272"/>
        <v>31000</v>
      </c>
      <c r="D592" s="49">
        <f t="shared" si="272"/>
        <v>0</v>
      </c>
      <c r="E592" s="206">
        <f t="shared" si="272"/>
        <v>0</v>
      </c>
      <c r="F592" s="49">
        <f t="shared" si="272"/>
        <v>0</v>
      </c>
      <c r="G592" s="20">
        <f t="shared" si="272"/>
        <v>0</v>
      </c>
    </row>
    <row r="593" spans="1:7" s="370" customFormat="1" x14ac:dyDescent="0.25">
      <c r="A593" s="368">
        <v>42</v>
      </c>
      <c r="B593" s="371" t="s">
        <v>36</v>
      </c>
      <c r="C593" s="372">
        <f t="shared" si="272"/>
        <v>31000</v>
      </c>
      <c r="D593" s="372">
        <f t="shared" si="272"/>
        <v>0</v>
      </c>
      <c r="E593" s="376">
        <f t="shared" si="272"/>
        <v>0</v>
      </c>
      <c r="F593" s="372">
        <f t="shared" si="272"/>
        <v>0</v>
      </c>
      <c r="G593" s="369">
        <f t="shared" si="272"/>
        <v>0</v>
      </c>
    </row>
    <row r="594" spans="1:7" hidden="1" x14ac:dyDescent="0.25">
      <c r="A594" s="135">
        <v>421</v>
      </c>
      <c r="B594" s="230" t="s">
        <v>326</v>
      </c>
      <c r="C594" s="163">
        <v>31000</v>
      </c>
      <c r="D594" s="163">
        <v>0</v>
      </c>
      <c r="E594" s="207">
        <v>0</v>
      </c>
      <c r="F594" s="163">
        <v>0</v>
      </c>
      <c r="G594" s="1">
        <v>0</v>
      </c>
    </row>
    <row r="595" spans="1:7" x14ac:dyDescent="0.25">
      <c r="A595" s="309"/>
      <c r="B595" s="225" t="s">
        <v>551</v>
      </c>
      <c r="C595" s="49">
        <f t="shared" ref="C595:C596" si="273">C596</f>
        <v>0</v>
      </c>
      <c r="D595" s="49">
        <f t="shared" ref="D595:D597" si="274">D596</f>
        <v>0</v>
      </c>
      <c r="E595" s="49">
        <f t="shared" ref="E595:E597" si="275">E596</f>
        <v>0</v>
      </c>
      <c r="F595" s="49">
        <f t="shared" ref="F595:F597" si="276">F596</f>
        <v>0</v>
      </c>
      <c r="G595" s="49">
        <f t="shared" ref="G595:G597" si="277">G596</f>
        <v>0</v>
      </c>
    </row>
    <row r="596" spans="1:7" x14ac:dyDescent="0.25">
      <c r="A596" s="18">
        <v>4</v>
      </c>
      <c r="B596" s="19" t="s">
        <v>3</v>
      </c>
      <c r="C596" s="49">
        <f t="shared" si="273"/>
        <v>0</v>
      </c>
      <c r="D596" s="49">
        <f t="shared" si="274"/>
        <v>0</v>
      </c>
      <c r="E596" s="49">
        <f t="shared" si="275"/>
        <v>0</v>
      </c>
      <c r="F596" s="49">
        <f t="shared" si="276"/>
        <v>0</v>
      </c>
      <c r="G596" s="49">
        <f t="shared" si="277"/>
        <v>0</v>
      </c>
    </row>
    <row r="597" spans="1:7" s="370" customFormat="1" x14ac:dyDescent="0.25">
      <c r="A597" s="368">
        <v>42</v>
      </c>
      <c r="B597" s="371" t="s">
        <v>36</v>
      </c>
      <c r="C597" s="372">
        <f>C598</f>
        <v>0</v>
      </c>
      <c r="D597" s="372">
        <f t="shared" si="274"/>
        <v>0</v>
      </c>
      <c r="E597" s="372">
        <f t="shared" si="275"/>
        <v>0</v>
      </c>
      <c r="F597" s="372">
        <f t="shared" si="276"/>
        <v>0</v>
      </c>
      <c r="G597" s="372">
        <f t="shared" si="277"/>
        <v>0</v>
      </c>
    </row>
    <row r="598" spans="1:7" hidden="1" x14ac:dyDescent="0.25">
      <c r="A598" s="309">
        <v>421</v>
      </c>
      <c r="B598" s="308" t="s">
        <v>86</v>
      </c>
      <c r="C598" s="163">
        <v>0</v>
      </c>
      <c r="D598" s="163">
        <v>0</v>
      </c>
      <c r="E598" s="163">
        <v>0</v>
      </c>
      <c r="F598" s="163">
        <v>0</v>
      </c>
      <c r="G598" s="163">
        <v>0</v>
      </c>
    </row>
    <row r="599" spans="1:7" x14ac:dyDescent="0.25">
      <c r="A599" s="135"/>
      <c r="B599" s="230"/>
      <c r="C599" s="163"/>
      <c r="D599" s="163"/>
      <c r="E599" s="207"/>
      <c r="F599" s="163"/>
      <c r="G599" s="1"/>
    </row>
    <row r="600" spans="1:7" ht="14.45" customHeight="1" x14ac:dyDescent="0.25">
      <c r="A600" s="62"/>
      <c r="B600" s="65" t="s">
        <v>418</v>
      </c>
      <c r="C600" s="69">
        <f>C601</f>
        <v>2500</v>
      </c>
      <c r="D600" s="69">
        <f>D601</f>
        <v>20000</v>
      </c>
      <c r="E600" s="174">
        <f t="shared" ref="E600:G600" si="278">E601</f>
        <v>20000</v>
      </c>
      <c r="F600" s="69">
        <f t="shared" si="278"/>
        <v>0</v>
      </c>
      <c r="G600" s="66">
        <f t="shared" si="278"/>
        <v>0</v>
      </c>
    </row>
    <row r="601" spans="1:7" ht="14.45" customHeight="1" x14ac:dyDescent="0.25">
      <c r="A601" s="18"/>
      <c r="B601" s="19" t="s">
        <v>138</v>
      </c>
      <c r="C601" s="20">
        <f>C602+C606</f>
        <v>2500</v>
      </c>
      <c r="D601" s="20">
        <f>D602+D606</f>
        <v>20000</v>
      </c>
      <c r="E601" s="22">
        <f t="shared" ref="E601:G601" si="279">E602+E606</f>
        <v>20000</v>
      </c>
      <c r="F601" s="20">
        <f t="shared" si="279"/>
        <v>0</v>
      </c>
      <c r="G601" s="20">
        <f t="shared" si="279"/>
        <v>0</v>
      </c>
    </row>
    <row r="602" spans="1:7" ht="14.45" customHeight="1" x14ac:dyDescent="0.25">
      <c r="A602" s="18"/>
      <c r="B602" s="16" t="s">
        <v>547</v>
      </c>
      <c r="C602" s="20">
        <f t="shared" ref="C602:G608" si="280">C603</f>
        <v>2500</v>
      </c>
      <c r="D602" s="20">
        <f t="shared" si="280"/>
        <v>20000</v>
      </c>
      <c r="E602" s="22">
        <f t="shared" si="280"/>
        <v>20000</v>
      </c>
      <c r="F602" s="20">
        <f t="shared" si="280"/>
        <v>0</v>
      </c>
      <c r="G602" s="20">
        <f t="shared" si="280"/>
        <v>0</v>
      </c>
    </row>
    <row r="603" spans="1:7" ht="14.45" customHeight="1" x14ac:dyDescent="0.25">
      <c r="A603" s="18">
        <v>4</v>
      </c>
      <c r="B603" s="19" t="s">
        <v>3</v>
      </c>
      <c r="C603" s="20">
        <f t="shared" si="280"/>
        <v>2500</v>
      </c>
      <c r="D603" s="20">
        <f t="shared" si="280"/>
        <v>20000</v>
      </c>
      <c r="E603" s="22">
        <f t="shared" si="280"/>
        <v>20000</v>
      </c>
      <c r="F603" s="20">
        <f t="shared" si="280"/>
        <v>0</v>
      </c>
      <c r="G603" s="20">
        <f t="shared" si="280"/>
        <v>0</v>
      </c>
    </row>
    <row r="604" spans="1:7" s="370" customFormat="1" ht="14.45" customHeight="1" x14ac:dyDescent="0.25">
      <c r="A604" s="368">
        <v>42</v>
      </c>
      <c r="B604" s="371" t="s">
        <v>36</v>
      </c>
      <c r="C604" s="369">
        <f t="shared" si="280"/>
        <v>2500</v>
      </c>
      <c r="D604" s="369">
        <f t="shared" si="280"/>
        <v>20000</v>
      </c>
      <c r="E604" s="369">
        <f t="shared" si="280"/>
        <v>20000</v>
      </c>
      <c r="F604" s="369">
        <f t="shared" si="280"/>
        <v>0</v>
      </c>
      <c r="G604" s="369">
        <f t="shared" si="280"/>
        <v>0</v>
      </c>
    </row>
    <row r="605" spans="1:7" ht="14.45" hidden="1" customHeight="1" x14ac:dyDescent="0.25">
      <c r="A605" s="135">
        <v>421</v>
      </c>
      <c r="B605" s="211" t="s">
        <v>208</v>
      </c>
      <c r="C605" s="140">
        <v>2500</v>
      </c>
      <c r="D605" s="140">
        <v>20000</v>
      </c>
      <c r="E605" s="1">
        <v>20000</v>
      </c>
      <c r="F605" s="210">
        <v>0</v>
      </c>
      <c r="G605" s="140">
        <v>0</v>
      </c>
    </row>
    <row r="606" spans="1:7" ht="14.45" customHeight="1" x14ac:dyDescent="0.25">
      <c r="A606" s="18"/>
      <c r="B606" s="71" t="s">
        <v>549</v>
      </c>
      <c r="C606" s="20">
        <f t="shared" si="280"/>
        <v>0</v>
      </c>
      <c r="D606" s="20">
        <f t="shared" si="280"/>
        <v>0</v>
      </c>
      <c r="E606" s="22">
        <f t="shared" si="280"/>
        <v>0</v>
      </c>
      <c r="F606" s="20">
        <f t="shared" si="280"/>
        <v>0</v>
      </c>
      <c r="G606" s="20">
        <f>G609</f>
        <v>0</v>
      </c>
    </row>
    <row r="607" spans="1:7" ht="14.45" customHeight="1" x14ac:dyDescent="0.25">
      <c r="A607" s="18">
        <v>4</v>
      </c>
      <c r="B607" s="19" t="s">
        <v>3</v>
      </c>
      <c r="C607" s="20">
        <f t="shared" si="280"/>
        <v>0</v>
      </c>
      <c r="D607" s="20">
        <f t="shared" si="280"/>
        <v>0</v>
      </c>
      <c r="E607" s="22">
        <f t="shared" si="280"/>
        <v>0</v>
      </c>
      <c r="F607" s="20">
        <f t="shared" si="280"/>
        <v>0</v>
      </c>
      <c r="G607" s="20">
        <f t="shared" si="280"/>
        <v>0</v>
      </c>
    </row>
    <row r="608" spans="1:7" s="370" customFormat="1" ht="14.45" customHeight="1" x14ac:dyDescent="0.25">
      <c r="A608" s="368">
        <v>42</v>
      </c>
      <c r="B608" s="371" t="s">
        <v>36</v>
      </c>
      <c r="C608" s="369">
        <f t="shared" si="280"/>
        <v>0</v>
      </c>
      <c r="D608" s="369">
        <f t="shared" si="280"/>
        <v>0</v>
      </c>
      <c r="E608" s="369">
        <f t="shared" si="280"/>
        <v>0</v>
      </c>
      <c r="F608" s="369">
        <f t="shared" si="280"/>
        <v>0</v>
      </c>
      <c r="G608" s="369">
        <f t="shared" si="280"/>
        <v>0</v>
      </c>
    </row>
    <row r="609" spans="1:8" ht="14.45" hidden="1" customHeight="1" x14ac:dyDescent="0.25">
      <c r="A609" s="135">
        <v>421</v>
      </c>
      <c r="B609" s="233" t="s">
        <v>330</v>
      </c>
      <c r="C609" s="1">
        <v>0</v>
      </c>
      <c r="D609" s="1">
        <v>0</v>
      </c>
      <c r="E609" s="1">
        <v>0</v>
      </c>
      <c r="F609" s="1">
        <v>0</v>
      </c>
      <c r="G609" s="1">
        <v>0</v>
      </c>
    </row>
    <row r="610" spans="1:8" ht="14.45" customHeight="1" x14ac:dyDescent="0.25">
      <c r="A610" s="135"/>
      <c r="B610" s="211"/>
      <c r="C610" s="163"/>
      <c r="D610" s="163"/>
      <c r="E610" s="163"/>
      <c r="F610" s="163"/>
      <c r="G610" s="1"/>
    </row>
    <row r="611" spans="1:8" s="64" customFormat="1" ht="14.45" customHeight="1" x14ac:dyDescent="0.25">
      <c r="A611" s="62"/>
      <c r="B611" s="65" t="s">
        <v>444</v>
      </c>
      <c r="C611" s="69">
        <f>C612</f>
        <v>9168.24</v>
      </c>
      <c r="D611" s="69">
        <f>D612</f>
        <v>8000</v>
      </c>
      <c r="E611" s="174">
        <f>E612</f>
        <v>1500</v>
      </c>
      <c r="F611" s="69">
        <f>F612</f>
        <v>0</v>
      </c>
      <c r="G611" s="66">
        <f>G612</f>
        <v>0</v>
      </c>
    </row>
    <row r="612" spans="1:8" s="3" customFormat="1" ht="14.45" customHeight="1" x14ac:dyDescent="0.25">
      <c r="A612" s="18"/>
      <c r="B612" s="19" t="s">
        <v>138</v>
      </c>
      <c r="C612" s="20">
        <f>C613+C617</f>
        <v>9168.24</v>
      </c>
      <c r="D612" s="20">
        <f>D613+D617</f>
        <v>8000</v>
      </c>
      <c r="E612" s="22">
        <f>E613+E617</f>
        <v>1500</v>
      </c>
      <c r="F612" s="20">
        <f>F613+F617</f>
        <v>0</v>
      </c>
      <c r="G612" s="20">
        <f>G613+G617</f>
        <v>0</v>
      </c>
    </row>
    <row r="613" spans="1:8" s="3" customFormat="1" ht="14.45" customHeight="1" x14ac:dyDescent="0.25">
      <c r="A613" s="18"/>
      <c r="B613" s="16" t="s">
        <v>547</v>
      </c>
      <c r="C613" s="20">
        <f t="shared" ref="C613:G619" si="281">C614</f>
        <v>9168.24</v>
      </c>
      <c r="D613" s="20">
        <f t="shared" si="281"/>
        <v>8000</v>
      </c>
      <c r="E613" s="22">
        <f t="shared" si="281"/>
        <v>1500</v>
      </c>
      <c r="F613" s="20">
        <f t="shared" si="281"/>
        <v>0</v>
      </c>
      <c r="G613" s="20">
        <f t="shared" si="281"/>
        <v>0</v>
      </c>
    </row>
    <row r="614" spans="1:8" s="3" customFormat="1" ht="14.45" customHeight="1" x14ac:dyDescent="0.25">
      <c r="A614" s="18">
        <v>4</v>
      </c>
      <c r="B614" s="19" t="s">
        <v>3</v>
      </c>
      <c r="C614" s="20">
        <f t="shared" si="281"/>
        <v>9168.24</v>
      </c>
      <c r="D614" s="20">
        <f t="shared" si="281"/>
        <v>8000</v>
      </c>
      <c r="E614" s="22">
        <f t="shared" si="281"/>
        <v>1500</v>
      </c>
      <c r="F614" s="20">
        <f t="shared" si="281"/>
        <v>0</v>
      </c>
      <c r="G614" s="20">
        <f t="shared" si="281"/>
        <v>0</v>
      </c>
    </row>
    <row r="615" spans="1:8" s="370" customFormat="1" ht="14.45" customHeight="1" x14ac:dyDescent="0.25">
      <c r="A615" s="368">
        <v>42</v>
      </c>
      <c r="B615" s="371" t="s">
        <v>36</v>
      </c>
      <c r="C615" s="369">
        <f t="shared" si="281"/>
        <v>9168.24</v>
      </c>
      <c r="D615" s="369">
        <f t="shared" si="281"/>
        <v>8000</v>
      </c>
      <c r="E615" s="369">
        <f t="shared" si="281"/>
        <v>1500</v>
      </c>
      <c r="F615" s="369">
        <f t="shared" si="281"/>
        <v>0</v>
      </c>
      <c r="G615" s="369">
        <f t="shared" si="281"/>
        <v>0</v>
      </c>
    </row>
    <row r="616" spans="1:8" s="138" customFormat="1" ht="14.45" hidden="1" customHeight="1" x14ac:dyDescent="0.25">
      <c r="A616" s="135">
        <v>421</v>
      </c>
      <c r="B616" s="147" t="s">
        <v>208</v>
      </c>
      <c r="C616" s="140">
        <v>9168.24</v>
      </c>
      <c r="D616" s="140">
        <v>8000</v>
      </c>
      <c r="E616" s="1">
        <v>1500</v>
      </c>
      <c r="F616" s="140">
        <v>0</v>
      </c>
      <c r="G616" s="140">
        <v>0</v>
      </c>
      <c r="H616" s="329"/>
    </row>
    <row r="617" spans="1:8" s="3" customFormat="1" ht="14.45" customHeight="1" x14ac:dyDescent="0.25">
      <c r="A617" s="18" t="s">
        <v>548</v>
      </c>
      <c r="B617" s="71" t="s">
        <v>549</v>
      </c>
      <c r="C617" s="20">
        <f>C618</f>
        <v>0</v>
      </c>
      <c r="D617" s="20">
        <f>D618</f>
        <v>0</v>
      </c>
      <c r="E617" s="22">
        <f>E618</f>
        <v>0</v>
      </c>
      <c r="F617" s="20">
        <f>F618</f>
        <v>0</v>
      </c>
      <c r="G617" s="20">
        <f>G618</f>
        <v>0</v>
      </c>
    </row>
    <row r="618" spans="1:8" s="3" customFormat="1" ht="14.45" customHeight="1" x14ac:dyDescent="0.25">
      <c r="A618" s="18">
        <v>4</v>
      </c>
      <c r="B618" s="19" t="s">
        <v>3</v>
      </c>
      <c r="C618" s="20">
        <f t="shared" si="281"/>
        <v>0</v>
      </c>
      <c r="D618" s="20">
        <f t="shared" si="281"/>
        <v>0</v>
      </c>
      <c r="E618" s="22">
        <f t="shared" si="281"/>
        <v>0</v>
      </c>
      <c r="F618" s="20">
        <f t="shared" si="281"/>
        <v>0</v>
      </c>
      <c r="G618" s="20">
        <f t="shared" si="281"/>
        <v>0</v>
      </c>
    </row>
    <row r="619" spans="1:8" s="370" customFormat="1" ht="14.45" customHeight="1" x14ac:dyDescent="0.25">
      <c r="A619" s="368">
        <v>42</v>
      </c>
      <c r="B619" s="371" t="s">
        <v>36</v>
      </c>
      <c r="C619" s="369">
        <f t="shared" si="281"/>
        <v>0</v>
      </c>
      <c r="D619" s="369">
        <f t="shared" si="281"/>
        <v>0</v>
      </c>
      <c r="E619" s="369">
        <f t="shared" si="281"/>
        <v>0</v>
      </c>
      <c r="F619" s="369">
        <f t="shared" si="281"/>
        <v>0</v>
      </c>
      <c r="G619" s="369">
        <f t="shared" si="281"/>
        <v>0</v>
      </c>
    </row>
    <row r="620" spans="1:8" ht="14.45" hidden="1" customHeight="1" x14ac:dyDescent="0.25">
      <c r="A620" s="135">
        <v>421</v>
      </c>
      <c r="B620" s="147" t="s">
        <v>208</v>
      </c>
      <c r="C620" s="1">
        <v>0</v>
      </c>
      <c r="D620" s="1">
        <v>0</v>
      </c>
      <c r="E620" s="1">
        <v>0</v>
      </c>
      <c r="F620" s="1">
        <v>0</v>
      </c>
      <c r="G620" s="1">
        <v>0</v>
      </c>
    </row>
    <row r="621" spans="1:8" ht="14.45" customHeight="1" x14ac:dyDescent="0.25">
      <c r="A621" s="135"/>
      <c r="B621" s="147"/>
      <c r="C621" s="163"/>
      <c r="D621" s="163"/>
      <c r="E621" s="163"/>
      <c r="F621" s="163"/>
      <c r="G621" s="1"/>
    </row>
    <row r="622" spans="1:8" ht="14.45" customHeight="1" x14ac:dyDescent="0.25">
      <c r="A622" s="62"/>
      <c r="B622" s="65" t="s">
        <v>528</v>
      </c>
      <c r="C622" s="92">
        <f t="shared" ref="C622:G626" si="282">C623</f>
        <v>21437.5</v>
      </c>
      <c r="D622" s="92">
        <f t="shared" si="282"/>
        <v>42200</v>
      </c>
      <c r="E622" s="313">
        <f t="shared" si="282"/>
        <v>0</v>
      </c>
      <c r="F622" s="92">
        <f t="shared" si="282"/>
        <v>0</v>
      </c>
      <c r="G622" s="92">
        <f t="shared" si="282"/>
        <v>0</v>
      </c>
    </row>
    <row r="623" spans="1:8" ht="14.45" customHeight="1" x14ac:dyDescent="0.25">
      <c r="A623" s="18"/>
      <c r="B623" s="19" t="s">
        <v>138</v>
      </c>
      <c r="C623" s="314">
        <f t="shared" ref="C623:D623" si="283">C624+C628</f>
        <v>21437.5</v>
      </c>
      <c r="D623" s="314">
        <f t="shared" si="283"/>
        <v>42200</v>
      </c>
      <c r="E623" s="315">
        <f>E624+E628</f>
        <v>0</v>
      </c>
      <c r="F623" s="314">
        <f t="shared" ref="F623:G623" si="284">F624+F628</f>
        <v>0</v>
      </c>
      <c r="G623" s="314">
        <f t="shared" si="284"/>
        <v>0</v>
      </c>
    </row>
    <row r="624" spans="1:8" ht="14.45" customHeight="1" x14ac:dyDescent="0.25">
      <c r="A624" s="18"/>
      <c r="B624" s="19" t="s">
        <v>540</v>
      </c>
      <c r="C624" s="314">
        <f t="shared" si="282"/>
        <v>4427.5</v>
      </c>
      <c r="D624" s="314">
        <f t="shared" si="282"/>
        <v>5000</v>
      </c>
      <c r="E624" s="315">
        <f t="shared" si="282"/>
        <v>0</v>
      </c>
      <c r="F624" s="314">
        <f t="shared" si="282"/>
        <v>0</v>
      </c>
      <c r="G624" s="314">
        <f t="shared" si="282"/>
        <v>0</v>
      </c>
    </row>
    <row r="625" spans="1:8" ht="14.45" customHeight="1" x14ac:dyDescent="0.25">
      <c r="A625" s="18">
        <v>4</v>
      </c>
      <c r="B625" s="19" t="s">
        <v>3</v>
      </c>
      <c r="C625" s="314">
        <f t="shared" si="282"/>
        <v>4427.5</v>
      </c>
      <c r="D625" s="314">
        <f t="shared" si="282"/>
        <v>5000</v>
      </c>
      <c r="E625" s="315">
        <f t="shared" si="282"/>
        <v>0</v>
      </c>
      <c r="F625" s="314">
        <f t="shared" si="282"/>
        <v>0</v>
      </c>
      <c r="G625" s="314">
        <f t="shared" si="282"/>
        <v>0</v>
      </c>
    </row>
    <row r="626" spans="1:8" s="370" customFormat="1" ht="14.45" customHeight="1" x14ac:dyDescent="0.25">
      <c r="A626" s="368">
        <v>42</v>
      </c>
      <c r="B626" s="371" t="s">
        <v>36</v>
      </c>
      <c r="C626" s="379">
        <f t="shared" si="282"/>
        <v>4427.5</v>
      </c>
      <c r="D626" s="379">
        <f t="shared" si="282"/>
        <v>5000</v>
      </c>
      <c r="E626" s="377">
        <f t="shared" si="282"/>
        <v>0</v>
      </c>
      <c r="F626" s="379">
        <f t="shared" si="282"/>
        <v>0</v>
      </c>
      <c r="G626" s="379">
        <f t="shared" si="282"/>
        <v>0</v>
      </c>
    </row>
    <row r="627" spans="1:8" ht="14.45" hidden="1" customHeight="1" x14ac:dyDescent="0.25">
      <c r="A627" s="135">
        <v>421</v>
      </c>
      <c r="B627" s="227" t="s">
        <v>108</v>
      </c>
      <c r="C627" s="316">
        <v>4427.5</v>
      </c>
      <c r="D627" s="316">
        <v>5000</v>
      </c>
      <c r="E627" s="317">
        <v>0</v>
      </c>
      <c r="F627" s="316">
        <v>0</v>
      </c>
      <c r="G627" s="316">
        <v>0</v>
      </c>
    </row>
    <row r="628" spans="1:8" ht="14.45" customHeight="1" x14ac:dyDescent="0.25">
      <c r="A628" s="18"/>
      <c r="B628" s="19" t="s">
        <v>549</v>
      </c>
      <c r="C628" s="22">
        <f t="shared" ref="C628:G630" si="285">C629</f>
        <v>17010</v>
      </c>
      <c r="D628" s="22">
        <f t="shared" si="285"/>
        <v>37200</v>
      </c>
      <c r="E628" s="318">
        <f t="shared" si="285"/>
        <v>0</v>
      </c>
      <c r="F628" s="22">
        <f t="shared" si="285"/>
        <v>0</v>
      </c>
      <c r="G628" s="22">
        <f t="shared" si="285"/>
        <v>0</v>
      </c>
    </row>
    <row r="629" spans="1:8" ht="14.45" customHeight="1" x14ac:dyDescent="0.25">
      <c r="A629" s="18">
        <v>4</v>
      </c>
      <c r="B629" s="19" t="s">
        <v>3</v>
      </c>
      <c r="C629" s="22">
        <f t="shared" si="285"/>
        <v>17010</v>
      </c>
      <c r="D629" s="22">
        <f t="shared" si="285"/>
        <v>37200</v>
      </c>
      <c r="E629" s="318">
        <f t="shared" si="285"/>
        <v>0</v>
      </c>
      <c r="F629" s="22">
        <f t="shared" si="285"/>
        <v>0</v>
      </c>
      <c r="G629" s="22">
        <f t="shared" si="285"/>
        <v>0</v>
      </c>
    </row>
    <row r="630" spans="1:8" s="370" customFormat="1" ht="14.45" customHeight="1" x14ac:dyDescent="0.25">
      <c r="A630" s="368">
        <v>42</v>
      </c>
      <c r="B630" s="371" t="s">
        <v>36</v>
      </c>
      <c r="C630" s="369">
        <f t="shared" si="285"/>
        <v>17010</v>
      </c>
      <c r="D630" s="369">
        <f t="shared" si="285"/>
        <v>37200</v>
      </c>
      <c r="E630" s="378">
        <f t="shared" si="285"/>
        <v>0</v>
      </c>
      <c r="F630" s="369">
        <f t="shared" si="285"/>
        <v>0</v>
      </c>
      <c r="G630" s="369">
        <f t="shared" si="285"/>
        <v>0</v>
      </c>
    </row>
    <row r="631" spans="1:8" ht="14.45" hidden="1" customHeight="1" x14ac:dyDescent="0.25">
      <c r="A631" s="135">
        <v>421</v>
      </c>
      <c r="B631" s="327" t="s">
        <v>108</v>
      </c>
      <c r="C631" s="1">
        <v>17010</v>
      </c>
      <c r="D631" s="1">
        <v>37200</v>
      </c>
      <c r="E631" s="319">
        <v>0</v>
      </c>
      <c r="F631" s="1">
        <v>0</v>
      </c>
      <c r="G631" s="1">
        <v>0</v>
      </c>
    </row>
    <row r="632" spans="1:8" ht="14.45" customHeight="1" x14ac:dyDescent="0.25">
      <c r="A632" s="135"/>
      <c r="B632" s="227"/>
      <c r="C632" s="1"/>
      <c r="D632" s="137"/>
      <c r="E632" s="326"/>
      <c r="F632" s="137"/>
      <c r="G632" s="1"/>
    </row>
    <row r="633" spans="1:8" ht="28.9" customHeight="1" x14ac:dyDescent="0.25">
      <c r="A633" s="62"/>
      <c r="B633" s="70" t="s">
        <v>495</v>
      </c>
      <c r="C633" s="66">
        <f>C634</f>
        <v>0</v>
      </c>
      <c r="D633" s="66">
        <f t="shared" ref="D633:G633" si="286">D634</f>
        <v>96500</v>
      </c>
      <c r="E633" s="66">
        <f t="shared" si="286"/>
        <v>145000</v>
      </c>
      <c r="F633" s="66">
        <f t="shared" si="286"/>
        <v>0</v>
      </c>
      <c r="G633" s="66">
        <f t="shared" si="286"/>
        <v>0</v>
      </c>
    </row>
    <row r="634" spans="1:8" ht="14.45" customHeight="1" x14ac:dyDescent="0.25">
      <c r="A634" s="18"/>
      <c r="B634" s="19" t="s">
        <v>138</v>
      </c>
      <c r="C634" s="20">
        <f>C635+C639</f>
        <v>0</v>
      </c>
      <c r="D634" s="20">
        <f t="shared" ref="D634:G634" si="287">D635+D639</f>
        <v>96500</v>
      </c>
      <c r="E634" s="20">
        <f t="shared" si="287"/>
        <v>145000</v>
      </c>
      <c r="F634" s="20">
        <f t="shared" si="287"/>
        <v>0</v>
      </c>
      <c r="G634" s="20">
        <f t="shared" si="287"/>
        <v>0</v>
      </c>
    </row>
    <row r="635" spans="1:8" ht="14.45" customHeight="1" x14ac:dyDescent="0.25">
      <c r="A635" s="18" t="s">
        <v>548</v>
      </c>
      <c r="B635" s="19" t="s">
        <v>549</v>
      </c>
      <c r="C635" s="20">
        <f t="shared" ref="C635:C636" si="288">C636</f>
        <v>0</v>
      </c>
      <c r="D635" s="20">
        <f t="shared" ref="D635:D637" si="289">D636</f>
        <v>0</v>
      </c>
      <c r="E635" s="20">
        <f t="shared" ref="E635:E637" si="290">E636</f>
        <v>97000</v>
      </c>
      <c r="F635" s="20">
        <f t="shared" ref="F635:F637" si="291">F636</f>
        <v>0</v>
      </c>
      <c r="G635" s="20">
        <f t="shared" ref="G635:G637" si="292">G636</f>
        <v>0</v>
      </c>
      <c r="H635" t="s">
        <v>594</v>
      </c>
    </row>
    <row r="636" spans="1:8" ht="14.45" customHeight="1" x14ac:dyDescent="0.25">
      <c r="A636" s="18">
        <v>4</v>
      </c>
      <c r="B636" s="19" t="s">
        <v>3</v>
      </c>
      <c r="C636" s="20">
        <f t="shared" si="288"/>
        <v>0</v>
      </c>
      <c r="D636" s="20">
        <f t="shared" si="289"/>
        <v>0</v>
      </c>
      <c r="E636" s="20">
        <f t="shared" si="290"/>
        <v>97000</v>
      </c>
      <c r="F636" s="20">
        <f t="shared" si="291"/>
        <v>0</v>
      </c>
      <c r="G636" s="20">
        <f t="shared" si="292"/>
        <v>0</v>
      </c>
    </row>
    <row r="637" spans="1:8" s="370" customFormat="1" ht="14.45" customHeight="1" x14ac:dyDescent="0.25">
      <c r="A637" s="368">
        <v>42</v>
      </c>
      <c r="B637" s="371" t="s">
        <v>36</v>
      </c>
      <c r="C637" s="369">
        <f>C638</f>
        <v>0</v>
      </c>
      <c r="D637" s="369">
        <f t="shared" si="289"/>
        <v>0</v>
      </c>
      <c r="E637" s="369">
        <f t="shared" si="290"/>
        <v>97000</v>
      </c>
      <c r="F637" s="369">
        <f t="shared" si="291"/>
        <v>0</v>
      </c>
      <c r="G637" s="369">
        <f t="shared" si="292"/>
        <v>0</v>
      </c>
    </row>
    <row r="638" spans="1:8" ht="14.45" hidden="1" customHeight="1" x14ac:dyDescent="0.25">
      <c r="A638" s="135">
        <v>421</v>
      </c>
      <c r="B638" s="327" t="s">
        <v>491</v>
      </c>
      <c r="C638" s="1">
        <v>0</v>
      </c>
      <c r="D638" s="1">
        <v>0</v>
      </c>
      <c r="E638" s="1">
        <v>97000</v>
      </c>
      <c r="F638" s="1">
        <v>0</v>
      </c>
      <c r="G638" s="1">
        <v>0</v>
      </c>
    </row>
    <row r="639" spans="1:8" ht="14.45" customHeight="1" x14ac:dyDescent="0.25">
      <c r="A639" s="18"/>
      <c r="B639" s="71" t="s">
        <v>550</v>
      </c>
      <c r="C639" s="20">
        <f t="shared" ref="C639:C640" si="293">C640</f>
        <v>0</v>
      </c>
      <c r="D639" s="20">
        <f t="shared" ref="D639:D641" si="294">D640</f>
        <v>96500</v>
      </c>
      <c r="E639" s="20">
        <f t="shared" ref="E639:E641" si="295">E640</f>
        <v>48000</v>
      </c>
      <c r="F639" s="20">
        <f t="shared" ref="F639:F641" si="296">F640</f>
        <v>0</v>
      </c>
      <c r="G639" s="20">
        <f t="shared" ref="G639:G641" si="297">G640</f>
        <v>0</v>
      </c>
    </row>
    <row r="640" spans="1:8" ht="14.45" customHeight="1" x14ac:dyDescent="0.25">
      <c r="A640" s="18">
        <v>4</v>
      </c>
      <c r="B640" s="19" t="s">
        <v>3</v>
      </c>
      <c r="C640" s="20">
        <f t="shared" si="293"/>
        <v>0</v>
      </c>
      <c r="D640" s="20">
        <f t="shared" si="294"/>
        <v>96500</v>
      </c>
      <c r="E640" s="20">
        <f t="shared" si="295"/>
        <v>48000</v>
      </c>
      <c r="F640" s="20">
        <f t="shared" si="296"/>
        <v>0</v>
      </c>
      <c r="G640" s="20">
        <f t="shared" si="297"/>
        <v>0</v>
      </c>
    </row>
    <row r="641" spans="1:7" s="370" customFormat="1" ht="14.45" customHeight="1" x14ac:dyDescent="0.25">
      <c r="A641" s="368">
        <v>42</v>
      </c>
      <c r="B641" s="371" t="s">
        <v>36</v>
      </c>
      <c r="C641" s="369">
        <f>C642</f>
        <v>0</v>
      </c>
      <c r="D641" s="369">
        <f t="shared" si="294"/>
        <v>96500</v>
      </c>
      <c r="E641" s="369">
        <f t="shared" si="295"/>
        <v>48000</v>
      </c>
      <c r="F641" s="369">
        <f t="shared" si="296"/>
        <v>0</v>
      </c>
      <c r="G641" s="369">
        <f t="shared" si="297"/>
        <v>0</v>
      </c>
    </row>
    <row r="642" spans="1:7" ht="14.45" hidden="1" customHeight="1" x14ac:dyDescent="0.25">
      <c r="A642" s="135">
        <v>421</v>
      </c>
      <c r="B642" s="346" t="s">
        <v>536</v>
      </c>
      <c r="C642" s="1">
        <v>0</v>
      </c>
      <c r="D642" s="1">
        <v>96500</v>
      </c>
      <c r="E642" s="1">
        <v>48000</v>
      </c>
      <c r="F642" s="1">
        <v>0</v>
      </c>
      <c r="G642" s="1">
        <v>0</v>
      </c>
    </row>
    <row r="643" spans="1:7" ht="14.45" customHeight="1" x14ac:dyDescent="0.25">
      <c r="A643" s="135"/>
      <c r="B643" s="227"/>
      <c r="C643" s="1"/>
      <c r="D643" s="137"/>
      <c r="E643" s="326"/>
      <c r="F643" s="137"/>
      <c r="G643" s="1"/>
    </row>
    <row r="644" spans="1:7" ht="26.45" customHeight="1" x14ac:dyDescent="0.25">
      <c r="A644" s="62"/>
      <c r="B644" s="70" t="s">
        <v>490</v>
      </c>
      <c r="C644" s="66">
        <f>C645</f>
        <v>0</v>
      </c>
      <c r="D644" s="66">
        <f t="shared" ref="D644:G644" si="298">D645</f>
        <v>165000</v>
      </c>
      <c r="E644" s="66">
        <f t="shared" si="298"/>
        <v>0</v>
      </c>
      <c r="F644" s="66">
        <f t="shared" si="298"/>
        <v>0</v>
      </c>
      <c r="G644" s="66">
        <f t="shared" si="298"/>
        <v>0</v>
      </c>
    </row>
    <row r="645" spans="1:7" ht="14.45" customHeight="1" x14ac:dyDescent="0.25">
      <c r="A645" s="18"/>
      <c r="B645" s="19" t="s">
        <v>138</v>
      </c>
      <c r="C645" s="20">
        <f>C646+C650</f>
        <v>0</v>
      </c>
      <c r="D645" s="20">
        <f>D646+D650+D654</f>
        <v>165000</v>
      </c>
      <c r="E645" s="20">
        <f t="shared" ref="E645:G645" si="299">E646+E650</f>
        <v>0</v>
      </c>
      <c r="F645" s="20">
        <f t="shared" si="299"/>
        <v>0</v>
      </c>
      <c r="G645" s="20">
        <f t="shared" si="299"/>
        <v>0</v>
      </c>
    </row>
    <row r="646" spans="1:7" ht="14.45" customHeight="1" x14ac:dyDescent="0.25">
      <c r="A646" s="18"/>
      <c r="B646" s="19" t="s">
        <v>540</v>
      </c>
      <c r="C646" s="20">
        <f t="shared" ref="C646:C647" si="300">C647</f>
        <v>0</v>
      </c>
      <c r="D646" s="20">
        <f t="shared" ref="D646:D648" si="301">D647</f>
        <v>0</v>
      </c>
      <c r="E646" s="20">
        <f t="shared" ref="E646:E648" si="302">E647</f>
        <v>0</v>
      </c>
      <c r="F646" s="20">
        <f t="shared" ref="F646:F648" si="303">F647</f>
        <v>0</v>
      </c>
      <c r="G646" s="20">
        <f t="shared" ref="G646:G648" si="304">G647</f>
        <v>0</v>
      </c>
    </row>
    <row r="647" spans="1:7" ht="14.45" customHeight="1" x14ac:dyDescent="0.25">
      <c r="A647" s="18">
        <v>4</v>
      </c>
      <c r="B647" s="19" t="s">
        <v>3</v>
      </c>
      <c r="C647" s="20">
        <f t="shared" si="300"/>
        <v>0</v>
      </c>
      <c r="D647" s="20">
        <f t="shared" si="301"/>
        <v>0</v>
      </c>
      <c r="E647" s="20">
        <f t="shared" si="302"/>
        <v>0</v>
      </c>
      <c r="F647" s="20">
        <f t="shared" si="303"/>
        <v>0</v>
      </c>
      <c r="G647" s="20">
        <f t="shared" si="304"/>
        <v>0</v>
      </c>
    </row>
    <row r="648" spans="1:7" s="370" customFormat="1" ht="14.45" customHeight="1" x14ac:dyDescent="0.25">
      <c r="A648" s="368">
        <v>42</v>
      </c>
      <c r="B648" s="371" t="s">
        <v>36</v>
      </c>
      <c r="C648" s="369">
        <f>C649</f>
        <v>0</v>
      </c>
      <c r="D648" s="369">
        <f t="shared" si="301"/>
        <v>0</v>
      </c>
      <c r="E648" s="369">
        <f t="shared" si="302"/>
        <v>0</v>
      </c>
      <c r="F648" s="369">
        <f t="shared" si="303"/>
        <v>0</v>
      </c>
      <c r="G648" s="369">
        <f t="shared" si="304"/>
        <v>0</v>
      </c>
    </row>
    <row r="649" spans="1:7" ht="14.45" hidden="1" customHeight="1" x14ac:dyDescent="0.25">
      <c r="A649" s="135">
        <v>421</v>
      </c>
      <c r="B649" s="327" t="s">
        <v>492</v>
      </c>
      <c r="C649" s="1">
        <v>0</v>
      </c>
      <c r="D649" s="1">
        <v>0</v>
      </c>
      <c r="E649" s="1">
        <v>0</v>
      </c>
      <c r="F649" s="1">
        <v>0</v>
      </c>
      <c r="G649" s="1">
        <v>0</v>
      </c>
    </row>
    <row r="650" spans="1:7" ht="14.45" customHeight="1" x14ac:dyDescent="0.25">
      <c r="A650" s="18"/>
      <c r="B650" s="19" t="s">
        <v>549</v>
      </c>
      <c r="C650" s="20">
        <f t="shared" ref="C650:C651" si="305">C651</f>
        <v>0</v>
      </c>
      <c r="D650" s="20">
        <f t="shared" ref="D650:D652" si="306">D651</f>
        <v>104000</v>
      </c>
      <c r="E650" s="20">
        <f t="shared" ref="E650:E652" si="307">E651</f>
        <v>0</v>
      </c>
      <c r="F650" s="20">
        <f t="shared" ref="F650:F652" si="308">F651</f>
        <v>0</v>
      </c>
      <c r="G650" s="20">
        <f t="shared" ref="G650:G652" si="309">G651</f>
        <v>0</v>
      </c>
    </row>
    <row r="651" spans="1:7" ht="14.45" customHeight="1" x14ac:dyDescent="0.25">
      <c r="A651" s="18">
        <v>4</v>
      </c>
      <c r="B651" s="19" t="s">
        <v>3</v>
      </c>
      <c r="C651" s="20">
        <f t="shared" si="305"/>
        <v>0</v>
      </c>
      <c r="D651" s="20">
        <f t="shared" si="306"/>
        <v>104000</v>
      </c>
      <c r="E651" s="20">
        <f t="shared" si="307"/>
        <v>0</v>
      </c>
      <c r="F651" s="20">
        <f t="shared" si="308"/>
        <v>0</v>
      </c>
      <c r="G651" s="20">
        <f t="shared" si="309"/>
        <v>0</v>
      </c>
    </row>
    <row r="652" spans="1:7" s="370" customFormat="1" ht="14.45" customHeight="1" x14ac:dyDescent="0.25">
      <c r="A652" s="368">
        <v>42</v>
      </c>
      <c r="B652" s="371" t="s">
        <v>36</v>
      </c>
      <c r="C652" s="369">
        <f>C653</f>
        <v>0</v>
      </c>
      <c r="D652" s="369">
        <f t="shared" si="306"/>
        <v>104000</v>
      </c>
      <c r="E652" s="369">
        <f t="shared" si="307"/>
        <v>0</v>
      </c>
      <c r="F652" s="369">
        <f t="shared" si="308"/>
        <v>0</v>
      </c>
      <c r="G652" s="369">
        <f t="shared" si="309"/>
        <v>0</v>
      </c>
    </row>
    <row r="653" spans="1:7" ht="14.45" hidden="1" customHeight="1" x14ac:dyDescent="0.25">
      <c r="A653" s="135">
        <v>421</v>
      </c>
      <c r="B653" s="327" t="s">
        <v>493</v>
      </c>
      <c r="C653" s="1">
        <v>0</v>
      </c>
      <c r="D653" s="1">
        <v>104000</v>
      </c>
      <c r="E653" s="1">
        <v>0</v>
      </c>
      <c r="F653" s="1">
        <v>0</v>
      </c>
      <c r="G653" s="1">
        <v>0</v>
      </c>
    </row>
    <row r="654" spans="1:7" ht="14.45" customHeight="1" x14ac:dyDescent="0.25">
      <c r="A654" s="135"/>
      <c r="B654" s="225" t="s">
        <v>551</v>
      </c>
      <c r="C654" s="20">
        <f t="shared" ref="C654:C655" si="310">C655</f>
        <v>0</v>
      </c>
      <c r="D654" s="20">
        <f t="shared" ref="D654:D656" si="311">D655</f>
        <v>61000</v>
      </c>
      <c r="E654" s="20">
        <f t="shared" ref="E654:E656" si="312">E655</f>
        <v>0</v>
      </c>
      <c r="F654" s="20">
        <f t="shared" ref="F654:F656" si="313">F655</f>
        <v>0</v>
      </c>
      <c r="G654" s="20">
        <f t="shared" ref="G654:G656" si="314">G655</f>
        <v>0</v>
      </c>
    </row>
    <row r="655" spans="1:7" ht="14.45" customHeight="1" x14ac:dyDescent="0.25">
      <c r="A655" s="18">
        <v>4</v>
      </c>
      <c r="B655" s="19" t="s">
        <v>3</v>
      </c>
      <c r="C655" s="20">
        <f t="shared" si="310"/>
        <v>0</v>
      </c>
      <c r="D655" s="20">
        <f t="shared" si="311"/>
        <v>61000</v>
      </c>
      <c r="E655" s="20">
        <f t="shared" si="312"/>
        <v>0</v>
      </c>
      <c r="F655" s="20">
        <f t="shared" si="313"/>
        <v>0</v>
      </c>
      <c r="G655" s="20">
        <f t="shared" si="314"/>
        <v>0</v>
      </c>
    </row>
    <row r="656" spans="1:7" s="370" customFormat="1" ht="14.45" customHeight="1" x14ac:dyDescent="0.25">
      <c r="A656" s="368">
        <v>42</v>
      </c>
      <c r="B656" s="371" t="s">
        <v>36</v>
      </c>
      <c r="C656" s="369">
        <f>C657</f>
        <v>0</v>
      </c>
      <c r="D656" s="369">
        <f t="shared" si="311"/>
        <v>61000</v>
      </c>
      <c r="E656" s="369">
        <f t="shared" si="312"/>
        <v>0</v>
      </c>
      <c r="F656" s="369">
        <f t="shared" si="313"/>
        <v>0</v>
      </c>
      <c r="G656" s="369">
        <f t="shared" si="314"/>
        <v>0</v>
      </c>
    </row>
    <row r="657" spans="1:8" ht="14.45" hidden="1" customHeight="1" x14ac:dyDescent="0.25">
      <c r="A657" s="135">
        <v>421</v>
      </c>
      <c r="B657" s="327" t="s">
        <v>493</v>
      </c>
      <c r="C657" s="1">
        <v>0</v>
      </c>
      <c r="D657" s="1">
        <v>61000</v>
      </c>
      <c r="E657" s="1">
        <v>0</v>
      </c>
      <c r="F657" s="1">
        <v>0</v>
      </c>
      <c r="G657" s="1">
        <v>0</v>
      </c>
    </row>
    <row r="658" spans="1:8" ht="14.45" customHeight="1" x14ac:dyDescent="0.25">
      <c r="A658" s="135"/>
      <c r="B658" s="327"/>
      <c r="C658" s="1"/>
      <c r="D658" s="137"/>
      <c r="E658" s="137"/>
      <c r="F658" s="137"/>
      <c r="G658" s="1"/>
    </row>
    <row r="659" spans="1:8" ht="31.9" customHeight="1" x14ac:dyDescent="0.25">
      <c r="A659" s="62"/>
      <c r="B659" s="70" t="s">
        <v>499</v>
      </c>
      <c r="C659" s="66">
        <f>C660</f>
        <v>0</v>
      </c>
      <c r="D659" s="66">
        <f t="shared" ref="D659:G659" si="315">D660</f>
        <v>100000</v>
      </c>
      <c r="E659" s="66">
        <f t="shared" si="315"/>
        <v>100000</v>
      </c>
      <c r="F659" s="66">
        <f t="shared" si="315"/>
        <v>0</v>
      </c>
      <c r="G659" s="66">
        <f t="shared" si="315"/>
        <v>0</v>
      </c>
    </row>
    <row r="660" spans="1:8" ht="14.45" customHeight="1" x14ac:dyDescent="0.25">
      <c r="A660" s="18"/>
      <c r="B660" s="19" t="s">
        <v>138</v>
      </c>
      <c r="C660" s="20">
        <f>C661+C665</f>
        <v>0</v>
      </c>
      <c r="D660" s="20">
        <f t="shared" ref="D660:G660" si="316">D661+D665</f>
        <v>100000</v>
      </c>
      <c r="E660" s="20">
        <f>E661+E665+E669</f>
        <v>100000</v>
      </c>
      <c r="F660" s="20">
        <f t="shared" si="316"/>
        <v>0</v>
      </c>
      <c r="G660" s="20">
        <f t="shared" si="316"/>
        <v>0</v>
      </c>
    </row>
    <row r="661" spans="1:8" ht="14.45" customHeight="1" x14ac:dyDescent="0.25">
      <c r="A661" s="18" t="s">
        <v>548</v>
      </c>
      <c r="B661" s="19" t="s">
        <v>549</v>
      </c>
      <c r="C661" s="20">
        <f t="shared" ref="C661:G663" si="317">C662</f>
        <v>0</v>
      </c>
      <c r="D661" s="20">
        <f t="shared" si="317"/>
        <v>30000</v>
      </c>
      <c r="E661" s="20">
        <f t="shared" si="317"/>
        <v>0</v>
      </c>
      <c r="F661" s="20">
        <f t="shared" si="317"/>
        <v>0</v>
      </c>
      <c r="G661" s="20">
        <f t="shared" si="317"/>
        <v>0</v>
      </c>
      <c r="H661" t="s">
        <v>548</v>
      </c>
    </row>
    <row r="662" spans="1:8" ht="14.45" customHeight="1" x14ac:dyDescent="0.25">
      <c r="A662" s="18">
        <v>4</v>
      </c>
      <c r="B662" s="19" t="s">
        <v>3</v>
      </c>
      <c r="C662" s="20">
        <f t="shared" si="317"/>
        <v>0</v>
      </c>
      <c r="D662" s="20">
        <f t="shared" si="317"/>
        <v>30000</v>
      </c>
      <c r="E662" s="20">
        <f t="shared" si="317"/>
        <v>0</v>
      </c>
      <c r="F662" s="20">
        <f t="shared" si="317"/>
        <v>0</v>
      </c>
      <c r="G662" s="20">
        <f t="shared" si="317"/>
        <v>0</v>
      </c>
    </row>
    <row r="663" spans="1:8" s="370" customFormat="1" ht="14.45" customHeight="1" x14ac:dyDescent="0.25">
      <c r="A663" s="368">
        <v>42</v>
      </c>
      <c r="B663" s="371" t="s">
        <v>36</v>
      </c>
      <c r="C663" s="369">
        <f>C664</f>
        <v>0</v>
      </c>
      <c r="D663" s="369">
        <f t="shared" si="317"/>
        <v>30000</v>
      </c>
      <c r="E663" s="369">
        <f t="shared" si="317"/>
        <v>0</v>
      </c>
      <c r="F663" s="369">
        <f t="shared" si="317"/>
        <v>0</v>
      </c>
      <c r="G663" s="369">
        <f t="shared" si="317"/>
        <v>0</v>
      </c>
    </row>
    <row r="664" spans="1:8" ht="14.45" hidden="1" customHeight="1" x14ac:dyDescent="0.25">
      <c r="A664" s="135">
        <v>421</v>
      </c>
      <c r="B664" s="327" t="s">
        <v>491</v>
      </c>
      <c r="C664" s="1">
        <v>0</v>
      </c>
      <c r="D664" s="1">
        <v>30000</v>
      </c>
      <c r="E664" s="1">
        <v>0</v>
      </c>
      <c r="F664" s="1">
        <v>0</v>
      </c>
      <c r="G664" s="1">
        <v>0</v>
      </c>
    </row>
    <row r="665" spans="1:8" ht="14.45" customHeight="1" x14ac:dyDescent="0.25">
      <c r="A665" s="18"/>
      <c r="B665" s="71" t="s">
        <v>550</v>
      </c>
      <c r="C665" s="20">
        <f t="shared" ref="C665:G671" si="318">C666</f>
        <v>0</v>
      </c>
      <c r="D665" s="20">
        <f t="shared" si="318"/>
        <v>70000</v>
      </c>
      <c r="E665" s="20">
        <f t="shared" si="318"/>
        <v>80000</v>
      </c>
      <c r="F665" s="20">
        <f t="shared" si="318"/>
        <v>0</v>
      </c>
      <c r="G665" s="20">
        <f t="shared" si="318"/>
        <v>0</v>
      </c>
    </row>
    <row r="666" spans="1:8" ht="14.45" customHeight="1" x14ac:dyDescent="0.25">
      <c r="A666" s="18">
        <v>4</v>
      </c>
      <c r="B666" s="19" t="s">
        <v>3</v>
      </c>
      <c r="C666" s="20">
        <f t="shared" si="318"/>
        <v>0</v>
      </c>
      <c r="D666" s="20">
        <f t="shared" si="318"/>
        <v>70000</v>
      </c>
      <c r="E666" s="20">
        <f t="shared" si="318"/>
        <v>80000</v>
      </c>
      <c r="F666" s="20">
        <f t="shared" si="318"/>
        <v>0</v>
      </c>
      <c r="G666" s="20">
        <f t="shared" si="318"/>
        <v>0</v>
      </c>
    </row>
    <row r="667" spans="1:8" s="370" customFormat="1" ht="14.45" customHeight="1" x14ac:dyDescent="0.25">
      <c r="A667" s="368">
        <v>42</v>
      </c>
      <c r="B667" s="371" t="s">
        <v>36</v>
      </c>
      <c r="C667" s="369">
        <f>C668</f>
        <v>0</v>
      </c>
      <c r="D667" s="369">
        <f t="shared" si="318"/>
        <v>70000</v>
      </c>
      <c r="E667" s="369">
        <f t="shared" si="318"/>
        <v>80000</v>
      </c>
      <c r="F667" s="369">
        <f t="shared" si="318"/>
        <v>0</v>
      </c>
      <c r="G667" s="369">
        <f t="shared" si="318"/>
        <v>0</v>
      </c>
    </row>
    <row r="668" spans="1:8" ht="14.45" hidden="1" customHeight="1" x14ac:dyDescent="0.25">
      <c r="A668" s="135">
        <v>421</v>
      </c>
      <c r="B668" s="348" t="s">
        <v>543</v>
      </c>
      <c r="C668" s="1">
        <v>0</v>
      </c>
      <c r="D668" s="1">
        <v>70000</v>
      </c>
      <c r="E668" s="1">
        <v>80000</v>
      </c>
      <c r="F668" s="1">
        <v>0</v>
      </c>
      <c r="G668" s="1">
        <v>0</v>
      </c>
      <c r="H668" t="s">
        <v>593</v>
      </c>
    </row>
    <row r="669" spans="1:8" ht="14.45" customHeight="1" x14ac:dyDescent="0.25">
      <c r="A669" s="18"/>
      <c r="B669" s="237" t="s">
        <v>544</v>
      </c>
      <c r="C669" s="20">
        <f t="shared" si="318"/>
        <v>0</v>
      </c>
      <c r="D669" s="20">
        <f t="shared" si="318"/>
        <v>0</v>
      </c>
      <c r="E669" s="20">
        <f t="shared" si="318"/>
        <v>20000</v>
      </c>
      <c r="F669" s="20">
        <f t="shared" si="318"/>
        <v>0</v>
      </c>
      <c r="G669" s="20">
        <f t="shared" si="318"/>
        <v>0</v>
      </c>
    </row>
    <row r="670" spans="1:8" ht="14.45" customHeight="1" x14ac:dyDescent="0.25">
      <c r="A670" s="18">
        <v>4</v>
      </c>
      <c r="B670" s="19" t="s">
        <v>3</v>
      </c>
      <c r="C670" s="20">
        <f t="shared" si="318"/>
        <v>0</v>
      </c>
      <c r="D670" s="20">
        <f t="shared" si="318"/>
        <v>0</v>
      </c>
      <c r="E670" s="20">
        <f t="shared" si="318"/>
        <v>20000</v>
      </c>
      <c r="F670" s="20">
        <f t="shared" si="318"/>
        <v>0</v>
      </c>
      <c r="G670" s="20">
        <f t="shared" si="318"/>
        <v>0</v>
      </c>
    </row>
    <row r="671" spans="1:8" s="370" customFormat="1" ht="14.45" customHeight="1" x14ac:dyDescent="0.25">
      <c r="A671" s="368">
        <v>42</v>
      </c>
      <c r="B671" s="371" t="s">
        <v>36</v>
      </c>
      <c r="C671" s="369">
        <f>C672</f>
        <v>0</v>
      </c>
      <c r="D671" s="369">
        <f t="shared" si="318"/>
        <v>0</v>
      </c>
      <c r="E671" s="369">
        <f t="shared" si="318"/>
        <v>20000</v>
      </c>
      <c r="F671" s="369">
        <f t="shared" si="318"/>
        <v>0</v>
      </c>
      <c r="G671" s="369">
        <f t="shared" si="318"/>
        <v>0</v>
      </c>
    </row>
    <row r="672" spans="1:8" ht="14.45" hidden="1" customHeight="1" x14ac:dyDescent="0.25">
      <c r="A672" s="135">
        <v>421</v>
      </c>
      <c r="B672" s="348" t="s">
        <v>543</v>
      </c>
      <c r="C672" s="1">
        <v>0</v>
      </c>
      <c r="D672" s="1">
        <v>0</v>
      </c>
      <c r="E672" s="1">
        <v>20000</v>
      </c>
      <c r="F672" s="1">
        <v>0</v>
      </c>
      <c r="G672" s="1">
        <v>0</v>
      </c>
    </row>
    <row r="673" spans="1:8" ht="14.45" customHeight="1" x14ac:dyDescent="0.25">
      <c r="A673" s="135"/>
      <c r="B673" s="348"/>
      <c r="C673" s="1"/>
      <c r="D673" s="137"/>
      <c r="E673" s="137"/>
      <c r="F673" s="137"/>
      <c r="G673" s="1"/>
    </row>
    <row r="674" spans="1:8" ht="14.45" customHeight="1" x14ac:dyDescent="0.25">
      <c r="A674" s="62"/>
      <c r="B674" s="68" t="s">
        <v>496</v>
      </c>
      <c r="C674" s="69">
        <f>C675</f>
        <v>0</v>
      </c>
      <c r="D674" s="69">
        <f>D675</f>
        <v>100000</v>
      </c>
      <c r="E674" s="231">
        <f t="shared" ref="E674:G674" si="319">E675</f>
        <v>62000</v>
      </c>
      <c r="F674" s="69">
        <f t="shared" si="319"/>
        <v>0</v>
      </c>
      <c r="G674" s="66">
        <f t="shared" si="319"/>
        <v>0</v>
      </c>
    </row>
    <row r="675" spans="1:8" ht="14.45" customHeight="1" x14ac:dyDescent="0.25">
      <c r="A675" s="18"/>
      <c r="B675" s="67" t="s">
        <v>138</v>
      </c>
      <c r="C675" s="49">
        <f>C676+C681</f>
        <v>0</v>
      </c>
      <c r="D675" s="49">
        <f>D676+D681</f>
        <v>100000</v>
      </c>
      <c r="E675" s="206">
        <f>E676+E681</f>
        <v>62000</v>
      </c>
      <c r="F675" s="49">
        <f t="shared" ref="F675:G675" si="320">F676+F681</f>
        <v>0</v>
      </c>
      <c r="G675" s="20">
        <f t="shared" si="320"/>
        <v>0</v>
      </c>
    </row>
    <row r="676" spans="1:8" ht="14.45" customHeight="1" x14ac:dyDescent="0.25">
      <c r="A676" s="60"/>
      <c r="B676" s="237" t="s">
        <v>544</v>
      </c>
      <c r="C676" s="49">
        <f t="shared" ref="C676:G679" si="321">C677</f>
        <v>0</v>
      </c>
      <c r="D676" s="49">
        <f t="shared" si="321"/>
        <v>50000</v>
      </c>
      <c r="E676" s="206">
        <f t="shared" si="321"/>
        <v>12000</v>
      </c>
      <c r="F676" s="49">
        <f t="shared" si="321"/>
        <v>0</v>
      </c>
      <c r="G676" s="20">
        <f t="shared" si="321"/>
        <v>0</v>
      </c>
    </row>
    <row r="677" spans="1:8" ht="14.45" customHeight="1" x14ac:dyDescent="0.25">
      <c r="A677" s="18">
        <v>4</v>
      </c>
      <c r="B677" s="19" t="s">
        <v>3</v>
      </c>
      <c r="C677" s="49">
        <f t="shared" si="321"/>
        <v>0</v>
      </c>
      <c r="D677" s="49">
        <f t="shared" si="321"/>
        <v>50000</v>
      </c>
      <c r="E677" s="206">
        <f t="shared" si="321"/>
        <v>12000</v>
      </c>
      <c r="F677" s="49">
        <f t="shared" si="321"/>
        <v>0</v>
      </c>
      <c r="G677" s="20">
        <f t="shared" si="321"/>
        <v>0</v>
      </c>
    </row>
    <row r="678" spans="1:8" s="370" customFormat="1" ht="14.45" customHeight="1" x14ac:dyDescent="0.25">
      <c r="A678" s="368">
        <v>42</v>
      </c>
      <c r="B678" s="371" t="s">
        <v>36</v>
      </c>
      <c r="C678" s="372">
        <f t="shared" si="321"/>
        <v>0</v>
      </c>
      <c r="D678" s="372">
        <f t="shared" si="321"/>
        <v>50000</v>
      </c>
      <c r="E678" s="376">
        <f t="shared" si="321"/>
        <v>12000</v>
      </c>
      <c r="F678" s="372">
        <f t="shared" si="321"/>
        <v>0</v>
      </c>
      <c r="G678" s="369">
        <f t="shared" si="321"/>
        <v>0</v>
      </c>
    </row>
    <row r="679" spans="1:8" ht="14.45" hidden="1" customHeight="1" x14ac:dyDescent="0.25">
      <c r="A679" s="135">
        <v>421</v>
      </c>
      <c r="B679" s="147" t="s">
        <v>32</v>
      </c>
      <c r="C679" s="169">
        <f t="shared" si="321"/>
        <v>0</v>
      </c>
      <c r="D679" s="169">
        <f t="shared" si="321"/>
        <v>50000</v>
      </c>
      <c r="E679" s="207">
        <f t="shared" si="321"/>
        <v>12000</v>
      </c>
      <c r="F679" s="169">
        <f t="shared" si="321"/>
        <v>0</v>
      </c>
      <c r="G679" s="140">
        <f t="shared" si="321"/>
        <v>0</v>
      </c>
    </row>
    <row r="680" spans="1:8" ht="14.45" hidden="1" customHeight="1" x14ac:dyDescent="0.25">
      <c r="A680" s="135">
        <v>42124</v>
      </c>
      <c r="B680" s="331" t="s">
        <v>497</v>
      </c>
      <c r="C680" s="169">
        <v>0</v>
      </c>
      <c r="D680" s="169">
        <v>50000</v>
      </c>
      <c r="E680" s="207">
        <v>12000</v>
      </c>
      <c r="F680" s="169">
        <v>0</v>
      </c>
      <c r="G680" s="140">
        <v>0</v>
      </c>
    </row>
    <row r="681" spans="1:8" ht="14.45" customHeight="1" x14ac:dyDescent="0.25">
      <c r="A681" s="18"/>
      <c r="B681" s="19" t="s">
        <v>552</v>
      </c>
      <c r="C681" s="49">
        <f t="shared" ref="C681:G683" si="322">C682</f>
        <v>0</v>
      </c>
      <c r="D681" s="49">
        <f t="shared" si="322"/>
        <v>50000</v>
      </c>
      <c r="E681" s="206">
        <f t="shared" si="322"/>
        <v>50000</v>
      </c>
      <c r="F681" s="49">
        <f t="shared" si="322"/>
        <v>0</v>
      </c>
      <c r="G681" s="20">
        <f t="shared" si="322"/>
        <v>0</v>
      </c>
      <c r="H681" t="s">
        <v>592</v>
      </c>
    </row>
    <row r="682" spans="1:8" ht="14.45" customHeight="1" x14ac:dyDescent="0.25">
      <c r="A682" s="18">
        <v>4</v>
      </c>
      <c r="B682" s="19" t="s">
        <v>3</v>
      </c>
      <c r="C682" s="49">
        <f t="shared" si="322"/>
        <v>0</v>
      </c>
      <c r="D682" s="49">
        <f t="shared" si="322"/>
        <v>50000</v>
      </c>
      <c r="E682" s="206">
        <f t="shared" si="322"/>
        <v>50000</v>
      </c>
      <c r="F682" s="49">
        <f t="shared" si="322"/>
        <v>0</v>
      </c>
      <c r="G682" s="20">
        <f t="shared" si="322"/>
        <v>0</v>
      </c>
    </row>
    <row r="683" spans="1:8" s="370" customFormat="1" ht="14.45" customHeight="1" x14ac:dyDescent="0.25">
      <c r="A683" s="368">
        <v>42</v>
      </c>
      <c r="B683" s="371" t="s">
        <v>36</v>
      </c>
      <c r="C683" s="372">
        <f t="shared" si="322"/>
        <v>0</v>
      </c>
      <c r="D683" s="372">
        <f t="shared" si="322"/>
        <v>50000</v>
      </c>
      <c r="E683" s="376">
        <f t="shared" si="322"/>
        <v>50000</v>
      </c>
      <c r="F683" s="372">
        <f t="shared" si="322"/>
        <v>0</v>
      </c>
      <c r="G683" s="369">
        <f t="shared" si="322"/>
        <v>0</v>
      </c>
    </row>
    <row r="684" spans="1:8" ht="14.45" hidden="1" customHeight="1" x14ac:dyDescent="0.25">
      <c r="A684" s="135">
        <v>421</v>
      </c>
      <c r="B684" s="348" t="s">
        <v>545</v>
      </c>
      <c r="C684" s="169">
        <f>C685</f>
        <v>0</v>
      </c>
      <c r="D684" s="169">
        <f>D685</f>
        <v>50000</v>
      </c>
      <c r="E684" s="207">
        <f>E685</f>
        <v>50000</v>
      </c>
      <c r="F684" s="169">
        <f>F685</f>
        <v>0</v>
      </c>
      <c r="G684" s="169">
        <f>G685</f>
        <v>0</v>
      </c>
    </row>
    <row r="685" spans="1:8" ht="14.45" hidden="1" customHeight="1" x14ac:dyDescent="0.25">
      <c r="A685" s="135">
        <v>42124</v>
      </c>
      <c r="B685" s="173" t="s">
        <v>191</v>
      </c>
      <c r="C685" s="169">
        <v>0</v>
      </c>
      <c r="D685" s="169">
        <v>50000</v>
      </c>
      <c r="E685" s="207">
        <v>50000</v>
      </c>
      <c r="F685" s="169">
        <v>0</v>
      </c>
      <c r="G685" s="169">
        <v>0</v>
      </c>
    </row>
    <row r="686" spans="1:8" ht="14.45" customHeight="1" x14ac:dyDescent="0.25">
      <c r="A686" s="135"/>
      <c r="B686" s="327"/>
      <c r="C686" s="1"/>
      <c r="D686" s="137"/>
      <c r="E686" s="137"/>
      <c r="F686" s="137"/>
      <c r="G686" s="1"/>
    </row>
    <row r="687" spans="1:8" s="74" customFormat="1" x14ac:dyDescent="0.25">
      <c r="A687" s="72"/>
      <c r="B687" s="73" t="s">
        <v>151</v>
      </c>
      <c r="C687" s="175">
        <f>C688+C709+C720+C731+C742+C757+C772+C783+C794+C813+C828+C841</f>
        <v>436385.62</v>
      </c>
      <c r="D687" s="175">
        <f>D688+D709+D720+D731+D742+D757+D772+D783+D794+D813+D828+D841+D852</f>
        <v>2127000</v>
      </c>
      <c r="E687" s="175">
        <f>E688+E709+E720+E731+E742+E757+E772+E783+E794+E813+E828+E841+E852</f>
        <v>705000</v>
      </c>
      <c r="F687" s="175">
        <f>F688+F709+F720+F731+F742+F757+F772+F783+F794+F813+F828+F841+F852</f>
        <v>340000</v>
      </c>
      <c r="G687" s="175">
        <f>G688+G709+G720+G731+G742+G757+G772+G783+G794+G813+G828+G841+G852</f>
        <v>50000</v>
      </c>
    </row>
    <row r="688" spans="1:8" s="74" customFormat="1" x14ac:dyDescent="0.25">
      <c r="A688" s="72"/>
      <c r="B688" s="75" t="s">
        <v>441</v>
      </c>
      <c r="C688" s="76">
        <f t="shared" ref="C688:G688" si="323">C689</f>
        <v>133000.09</v>
      </c>
      <c r="D688" s="76">
        <f t="shared" si="323"/>
        <v>103000</v>
      </c>
      <c r="E688" s="176">
        <f t="shared" si="323"/>
        <v>80000</v>
      </c>
      <c r="F688" s="76">
        <f t="shared" si="323"/>
        <v>50000</v>
      </c>
      <c r="G688" s="76">
        <f t="shared" si="323"/>
        <v>50000</v>
      </c>
    </row>
    <row r="689" spans="1:8" s="138" customFormat="1" ht="14.45" customHeight="1" x14ac:dyDescent="0.25">
      <c r="A689" s="18"/>
      <c r="B689" s="19" t="s">
        <v>136</v>
      </c>
      <c r="C689" s="22">
        <f>C690+C695+C700+C704</f>
        <v>133000.09</v>
      </c>
      <c r="D689" s="22">
        <f t="shared" ref="D689" si="324">D690+D695+D700</f>
        <v>103000</v>
      </c>
      <c r="E689" s="22">
        <f>E690+E695+E700+E704</f>
        <v>80000</v>
      </c>
      <c r="F689" s="22">
        <f t="shared" ref="F689:G689" si="325">F690+F695+F700</f>
        <v>50000</v>
      </c>
      <c r="G689" s="22">
        <f t="shared" si="325"/>
        <v>50000</v>
      </c>
    </row>
    <row r="690" spans="1:8" s="3" customFormat="1" x14ac:dyDescent="0.25">
      <c r="A690" s="18" t="s">
        <v>548</v>
      </c>
      <c r="B690" s="19" t="s">
        <v>549</v>
      </c>
      <c r="C690" s="20">
        <f t="shared" ref="C690:G692" si="326">C691</f>
        <v>1375</v>
      </c>
      <c r="D690" s="20">
        <f t="shared" si="326"/>
        <v>83000</v>
      </c>
      <c r="E690" s="22">
        <f t="shared" si="326"/>
        <v>0</v>
      </c>
      <c r="F690" s="20">
        <f t="shared" si="326"/>
        <v>50000</v>
      </c>
      <c r="G690" s="20">
        <f t="shared" si="326"/>
        <v>50000</v>
      </c>
      <c r="H690" s="3" t="s">
        <v>548</v>
      </c>
    </row>
    <row r="691" spans="1:8" s="3" customFormat="1" x14ac:dyDescent="0.25">
      <c r="A691" s="18">
        <v>4</v>
      </c>
      <c r="B691" s="19" t="s">
        <v>3</v>
      </c>
      <c r="C691" s="20">
        <f t="shared" si="326"/>
        <v>1375</v>
      </c>
      <c r="D691" s="20">
        <f t="shared" si="326"/>
        <v>83000</v>
      </c>
      <c r="E691" s="22">
        <f t="shared" si="326"/>
        <v>0</v>
      </c>
      <c r="F691" s="20">
        <f t="shared" si="326"/>
        <v>50000</v>
      </c>
      <c r="G691" s="20">
        <f t="shared" si="326"/>
        <v>50000</v>
      </c>
    </row>
    <row r="692" spans="1:8" s="370" customFormat="1" x14ac:dyDescent="0.25">
      <c r="A692" s="368">
        <v>42</v>
      </c>
      <c r="B692" s="371" t="s">
        <v>36</v>
      </c>
      <c r="C692" s="369">
        <f t="shared" si="326"/>
        <v>1375</v>
      </c>
      <c r="D692" s="369">
        <f t="shared" si="326"/>
        <v>83000</v>
      </c>
      <c r="E692" s="369">
        <f t="shared" si="326"/>
        <v>0</v>
      </c>
      <c r="F692" s="369">
        <f t="shared" si="326"/>
        <v>50000</v>
      </c>
      <c r="G692" s="369">
        <f t="shared" si="326"/>
        <v>50000</v>
      </c>
    </row>
    <row r="693" spans="1:8" s="138" customFormat="1" hidden="1" x14ac:dyDescent="0.25">
      <c r="A693" s="135">
        <v>421</v>
      </c>
      <c r="B693" s="147" t="s">
        <v>32</v>
      </c>
      <c r="C693" s="140">
        <f>C694</f>
        <v>1375</v>
      </c>
      <c r="D693" s="140">
        <f>D694</f>
        <v>83000</v>
      </c>
      <c r="E693" s="1">
        <f>E694</f>
        <v>0</v>
      </c>
      <c r="F693" s="140">
        <f>F694</f>
        <v>50000</v>
      </c>
      <c r="G693" s="140">
        <f>G694</f>
        <v>50000</v>
      </c>
    </row>
    <row r="694" spans="1:8" s="138" customFormat="1" ht="14.45" hidden="1" customHeight="1" x14ac:dyDescent="0.25">
      <c r="A694" s="135">
        <v>421394</v>
      </c>
      <c r="B694" s="147" t="s">
        <v>86</v>
      </c>
      <c r="C694" s="140">
        <v>1375</v>
      </c>
      <c r="D694" s="140">
        <v>83000</v>
      </c>
      <c r="E694" s="1">
        <v>0</v>
      </c>
      <c r="F694" s="140">
        <v>50000</v>
      </c>
      <c r="G694" s="140">
        <v>50000</v>
      </c>
    </row>
    <row r="695" spans="1:8" s="3" customFormat="1" x14ac:dyDescent="0.25">
      <c r="A695" s="18"/>
      <c r="B695" s="19" t="s">
        <v>552</v>
      </c>
      <c r="C695" s="20">
        <f>C696</f>
        <v>11717.67</v>
      </c>
      <c r="D695" s="20">
        <f>D696</f>
        <v>0</v>
      </c>
      <c r="E695" s="22">
        <f>E696</f>
        <v>0</v>
      </c>
      <c r="F695" s="20">
        <f>F696</f>
        <v>0</v>
      </c>
      <c r="G695" s="20">
        <f>G696</f>
        <v>0</v>
      </c>
    </row>
    <row r="696" spans="1:8" s="3" customFormat="1" x14ac:dyDescent="0.25">
      <c r="A696" s="18">
        <v>4</v>
      </c>
      <c r="B696" s="19" t="s">
        <v>3</v>
      </c>
      <c r="C696" s="20">
        <f t="shared" ref="C696:G696" si="327">C697</f>
        <v>11717.67</v>
      </c>
      <c r="D696" s="20">
        <f t="shared" si="327"/>
        <v>0</v>
      </c>
      <c r="E696" s="22">
        <f t="shared" si="327"/>
        <v>0</v>
      </c>
      <c r="F696" s="20">
        <f t="shared" si="327"/>
        <v>0</v>
      </c>
      <c r="G696" s="20">
        <f t="shared" si="327"/>
        <v>0</v>
      </c>
    </row>
    <row r="697" spans="1:8" s="370" customFormat="1" x14ac:dyDescent="0.25">
      <c r="A697" s="368">
        <v>42</v>
      </c>
      <c r="B697" s="371" t="s">
        <v>36</v>
      </c>
      <c r="C697" s="369">
        <f t="shared" ref="C697:G698" si="328">C698</f>
        <v>11717.67</v>
      </c>
      <c r="D697" s="369">
        <f t="shared" si="328"/>
        <v>0</v>
      </c>
      <c r="E697" s="369">
        <f t="shared" si="328"/>
        <v>0</v>
      </c>
      <c r="F697" s="369">
        <f t="shared" si="328"/>
        <v>0</v>
      </c>
      <c r="G697" s="369">
        <f t="shared" si="328"/>
        <v>0</v>
      </c>
    </row>
    <row r="698" spans="1:8" s="138" customFormat="1" hidden="1" x14ac:dyDescent="0.25">
      <c r="A698" s="135">
        <v>421</v>
      </c>
      <c r="B698" s="147" t="s">
        <v>32</v>
      </c>
      <c r="C698" s="140">
        <f t="shared" si="328"/>
        <v>11717.67</v>
      </c>
      <c r="D698" s="140">
        <f t="shared" si="328"/>
        <v>0</v>
      </c>
      <c r="E698" s="1">
        <f t="shared" si="328"/>
        <v>0</v>
      </c>
      <c r="F698" s="140">
        <f t="shared" si="328"/>
        <v>0</v>
      </c>
      <c r="G698" s="140">
        <f t="shared" si="328"/>
        <v>0</v>
      </c>
    </row>
    <row r="699" spans="1:8" s="138" customFormat="1" ht="14.45" hidden="1" customHeight="1" x14ac:dyDescent="0.25">
      <c r="A699" s="135">
        <v>421394</v>
      </c>
      <c r="B699" s="147" t="s">
        <v>86</v>
      </c>
      <c r="C699" s="140">
        <v>11717.67</v>
      </c>
      <c r="D699" s="140">
        <v>0</v>
      </c>
      <c r="E699" s="1">
        <v>0</v>
      </c>
      <c r="F699" s="140">
        <v>0</v>
      </c>
      <c r="G699" s="140">
        <v>0</v>
      </c>
    </row>
    <row r="700" spans="1:8" s="138" customFormat="1" ht="14.45" customHeight="1" x14ac:dyDescent="0.25">
      <c r="A700" s="18"/>
      <c r="B700" s="16" t="s">
        <v>546</v>
      </c>
      <c r="C700" s="20">
        <f t="shared" ref="C700:G701" si="329">C701</f>
        <v>14601</v>
      </c>
      <c r="D700" s="20">
        <f t="shared" si="329"/>
        <v>20000</v>
      </c>
      <c r="E700" s="22">
        <f t="shared" si="329"/>
        <v>60000</v>
      </c>
      <c r="F700" s="20">
        <f t="shared" si="329"/>
        <v>0</v>
      </c>
      <c r="G700" s="20">
        <f t="shared" si="329"/>
        <v>0</v>
      </c>
    </row>
    <row r="701" spans="1:8" s="138" customFormat="1" ht="14.45" customHeight="1" x14ac:dyDescent="0.25">
      <c r="A701" s="18">
        <v>4</v>
      </c>
      <c r="B701" s="19" t="s">
        <v>3</v>
      </c>
      <c r="C701" s="20">
        <f t="shared" si="329"/>
        <v>14601</v>
      </c>
      <c r="D701" s="20">
        <f t="shared" si="329"/>
        <v>20000</v>
      </c>
      <c r="E701" s="22">
        <f t="shared" si="329"/>
        <v>60000</v>
      </c>
      <c r="F701" s="20">
        <f t="shared" si="329"/>
        <v>0</v>
      </c>
      <c r="G701" s="20">
        <f t="shared" si="329"/>
        <v>0</v>
      </c>
    </row>
    <row r="702" spans="1:8" s="370" customFormat="1" ht="14.45" customHeight="1" x14ac:dyDescent="0.25">
      <c r="A702" s="368">
        <v>42</v>
      </c>
      <c r="B702" s="371" t="s">
        <v>36</v>
      </c>
      <c r="C702" s="369">
        <f>C703</f>
        <v>14601</v>
      </c>
      <c r="D702" s="369">
        <f>D703</f>
        <v>20000</v>
      </c>
      <c r="E702" s="369">
        <f>E703</f>
        <v>60000</v>
      </c>
      <c r="F702" s="369">
        <f>F703</f>
        <v>0</v>
      </c>
      <c r="G702" s="369">
        <f>G703</f>
        <v>0</v>
      </c>
    </row>
    <row r="703" spans="1:8" s="138" customFormat="1" ht="14.45" hidden="1" customHeight="1" x14ac:dyDescent="0.25">
      <c r="A703" s="135">
        <v>421</v>
      </c>
      <c r="B703" s="147" t="s">
        <v>86</v>
      </c>
      <c r="C703" s="140">
        <v>14601</v>
      </c>
      <c r="D703" s="140">
        <v>20000</v>
      </c>
      <c r="E703" s="1">
        <v>60000</v>
      </c>
      <c r="F703" s="140">
        <v>0</v>
      </c>
      <c r="G703" s="140">
        <v>0</v>
      </c>
    </row>
    <row r="704" spans="1:8" s="138" customFormat="1" ht="14.45" customHeight="1" x14ac:dyDescent="0.25">
      <c r="A704" s="18"/>
      <c r="B704" s="16" t="s">
        <v>547</v>
      </c>
      <c r="C704" s="20">
        <f t="shared" ref="C704:G705" si="330">C705</f>
        <v>105306.42</v>
      </c>
      <c r="D704" s="20">
        <f t="shared" si="330"/>
        <v>0</v>
      </c>
      <c r="E704" s="22">
        <f t="shared" si="330"/>
        <v>20000</v>
      </c>
      <c r="F704" s="20">
        <f t="shared" si="330"/>
        <v>0</v>
      </c>
      <c r="G704" s="20">
        <f t="shared" si="330"/>
        <v>0</v>
      </c>
    </row>
    <row r="705" spans="1:7" s="138" customFormat="1" ht="14.45" customHeight="1" x14ac:dyDescent="0.25">
      <c r="A705" s="18">
        <v>4</v>
      </c>
      <c r="B705" s="19" t="s">
        <v>3</v>
      </c>
      <c r="C705" s="20">
        <f t="shared" si="330"/>
        <v>105306.42</v>
      </c>
      <c r="D705" s="20">
        <f t="shared" si="330"/>
        <v>0</v>
      </c>
      <c r="E705" s="22">
        <f t="shared" si="330"/>
        <v>20000</v>
      </c>
      <c r="F705" s="20">
        <f t="shared" si="330"/>
        <v>0</v>
      </c>
      <c r="G705" s="20">
        <f t="shared" si="330"/>
        <v>0</v>
      </c>
    </row>
    <row r="706" spans="1:7" s="370" customFormat="1" ht="14.45" customHeight="1" x14ac:dyDescent="0.25">
      <c r="A706" s="368">
        <v>42</v>
      </c>
      <c r="B706" s="371" t="s">
        <v>36</v>
      </c>
      <c r="C706" s="369">
        <f>C707</f>
        <v>105306.42</v>
      </c>
      <c r="D706" s="369">
        <f>D707</f>
        <v>0</v>
      </c>
      <c r="E706" s="369">
        <f>E707</f>
        <v>20000</v>
      </c>
      <c r="F706" s="369">
        <f>F707</f>
        <v>0</v>
      </c>
      <c r="G706" s="369">
        <f>G707</f>
        <v>0</v>
      </c>
    </row>
    <row r="707" spans="1:7" s="138" customFormat="1" ht="14.45" hidden="1" customHeight="1" x14ac:dyDescent="0.25">
      <c r="A707" s="135">
        <v>421</v>
      </c>
      <c r="B707" s="147" t="s">
        <v>86</v>
      </c>
      <c r="C707" s="140">
        <v>105306.42</v>
      </c>
      <c r="D707" s="140">
        <v>0</v>
      </c>
      <c r="E707" s="1">
        <v>20000</v>
      </c>
      <c r="F707" s="140">
        <v>0</v>
      </c>
      <c r="G707" s="140">
        <v>0</v>
      </c>
    </row>
    <row r="708" spans="1:7" ht="15" customHeight="1" x14ac:dyDescent="0.25">
      <c r="A708" s="135"/>
      <c r="B708" s="147"/>
      <c r="C708" s="147"/>
      <c r="D708" s="163"/>
      <c r="E708" s="163"/>
      <c r="F708" s="163"/>
      <c r="G708" s="1"/>
    </row>
    <row r="709" spans="1:7" s="74" customFormat="1" x14ac:dyDescent="0.25">
      <c r="A709" s="72"/>
      <c r="B709" s="75" t="s">
        <v>419</v>
      </c>
      <c r="C709" s="76">
        <f t="shared" ref="C709:G713" si="331">C710</f>
        <v>59543.75</v>
      </c>
      <c r="D709" s="76">
        <f t="shared" si="331"/>
        <v>60000</v>
      </c>
      <c r="E709" s="76">
        <f t="shared" si="331"/>
        <v>0</v>
      </c>
      <c r="F709" s="76">
        <f t="shared" si="331"/>
        <v>0</v>
      </c>
      <c r="G709" s="76">
        <f t="shared" si="331"/>
        <v>0</v>
      </c>
    </row>
    <row r="710" spans="1:7" s="3" customFormat="1" x14ac:dyDescent="0.25">
      <c r="A710" s="18"/>
      <c r="B710" s="19" t="s">
        <v>136</v>
      </c>
      <c r="C710" s="49">
        <f>C711+C715</f>
        <v>59543.75</v>
      </c>
      <c r="D710" s="49">
        <f t="shared" ref="D710:G710" si="332">D711+D715</f>
        <v>60000</v>
      </c>
      <c r="E710" s="49">
        <f>E711+E715</f>
        <v>0</v>
      </c>
      <c r="F710" s="49">
        <f t="shared" si="332"/>
        <v>0</v>
      </c>
      <c r="G710" s="20">
        <f t="shared" si="332"/>
        <v>0</v>
      </c>
    </row>
    <row r="711" spans="1:7" s="3" customFormat="1" x14ac:dyDescent="0.25">
      <c r="A711" s="18"/>
      <c r="B711" s="19" t="s">
        <v>540</v>
      </c>
      <c r="C711" s="49">
        <f t="shared" si="331"/>
        <v>45523.25</v>
      </c>
      <c r="D711" s="49">
        <f t="shared" si="331"/>
        <v>60000</v>
      </c>
      <c r="E711" s="49">
        <f t="shared" si="331"/>
        <v>0</v>
      </c>
      <c r="F711" s="49">
        <f t="shared" si="331"/>
        <v>0</v>
      </c>
      <c r="G711" s="20">
        <f t="shared" si="331"/>
        <v>0</v>
      </c>
    </row>
    <row r="712" spans="1:7" s="3" customFormat="1" x14ac:dyDescent="0.25">
      <c r="A712" s="18">
        <v>4</v>
      </c>
      <c r="B712" s="19" t="s">
        <v>3</v>
      </c>
      <c r="C712" s="49">
        <f t="shared" si="331"/>
        <v>45523.25</v>
      </c>
      <c r="D712" s="49">
        <f t="shared" si="331"/>
        <v>60000</v>
      </c>
      <c r="E712" s="49">
        <f t="shared" si="331"/>
        <v>0</v>
      </c>
      <c r="F712" s="49">
        <f t="shared" si="331"/>
        <v>0</v>
      </c>
      <c r="G712" s="20">
        <f t="shared" si="331"/>
        <v>0</v>
      </c>
    </row>
    <row r="713" spans="1:7" s="370" customFormat="1" x14ac:dyDescent="0.25">
      <c r="A713" s="368">
        <v>42</v>
      </c>
      <c r="B713" s="371" t="s">
        <v>36</v>
      </c>
      <c r="C713" s="372">
        <f t="shared" si="331"/>
        <v>45523.25</v>
      </c>
      <c r="D713" s="372">
        <f t="shared" si="331"/>
        <v>60000</v>
      </c>
      <c r="E713" s="372">
        <f t="shared" si="331"/>
        <v>0</v>
      </c>
      <c r="F713" s="372">
        <f t="shared" si="331"/>
        <v>0</v>
      </c>
      <c r="G713" s="369">
        <f t="shared" si="331"/>
        <v>0</v>
      </c>
    </row>
    <row r="714" spans="1:7" hidden="1" x14ac:dyDescent="0.25">
      <c r="A714" s="135">
        <v>421</v>
      </c>
      <c r="B714" s="229" t="s">
        <v>324</v>
      </c>
      <c r="C714" s="169">
        <v>45523.25</v>
      </c>
      <c r="D714" s="169">
        <v>60000</v>
      </c>
      <c r="E714" s="169">
        <v>0</v>
      </c>
      <c r="F714" s="169">
        <v>0</v>
      </c>
      <c r="G714" s="140">
        <v>0</v>
      </c>
    </row>
    <row r="715" spans="1:7" x14ac:dyDescent="0.25">
      <c r="A715" s="18"/>
      <c r="B715" s="19" t="s">
        <v>541</v>
      </c>
      <c r="C715" s="20">
        <f t="shared" ref="C715:G717" si="333">C716</f>
        <v>14020.5</v>
      </c>
      <c r="D715" s="20">
        <f t="shared" si="333"/>
        <v>0</v>
      </c>
      <c r="E715" s="20">
        <f t="shared" si="333"/>
        <v>0</v>
      </c>
      <c r="F715" s="20">
        <f t="shared" si="333"/>
        <v>0</v>
      </c>
      <c r="G715" s="20">
        <f t="shared" si="333"/>
        <v>0</v>
      </c>
    </row>
    <row r="716" spans="1:7" x14ac:dyDescent="0.25">
      <c r="A716" s="18">
        <v>4</v>
      </c>
      <c r="B716" s="19" t="s">
        <v>3</v>
      </c>
      <c r="C716" s="20">
        <f t="shared" si="333"/>
        <v>14020.5</v>
      </c>
      <c r="D716" s="20">
        <f t="shared" si="333"/>
        <v>0</v>
      </c>
      <c r="E716" s="20">
        <f t="shared" si="333"/>
        <v>0</v>
      </c>
      <c r="F716" s="20">
        <f t="shared" si="333"/>
        <v>0</v>
      </c>
      <c r="G716" s="20">
        <f t="shared" si="333"/>
        <v>0</v>
      </c>
    </row>
    <row r="717" spans="1:7" s="370" customFormat="1" x14ac:dyDescent="0.25">
      <c r="A717" s="368">
        <v>42</v>
      </c>
      <c r="B717" s="371" t="s">
        <v>36</v>
      </c>
      <c r="C717" s="369">
        <f t="shared" si="333"/>
        <v>14020.5</v>
      </c>
      <c r="D717" s="369">
        <f t="shared" si="333"/>
        <v>0</v>
      </c>
      <c r="E717" s="369">
        <f t="shared" si="333"/>
        <v>0</v>
      </c>
      <c r="F717" s="369">
        <f t="shared" si="333"/>
        <v>0</v>
      </c>
      <c r="G717" s="369">
        <f t="shared" si="333"/>
        <v>0</v>
      </c>
    </row>
    <row r="718" spans="1:7" hidden="1" x14ac:dyDescent="0.25">
      <c r="A718" s="135">
        <v>421</v>
      </c>
      <c r="B718" s="335" t="s">
        <v>508</v>
      </c>
      <c r="C718" s="1">
        <v>14020.5</v>
      </c>
      <c r="D718" s="1">
        <v>0</v>
      </c>
      <c r="E718" s="1">
        <v>0</v>
      </c>
      <c r="F718" s="1">
        <v>0</v>
      </c>
      <c r="G718" s="1">
        <v>0</v>
      </c>
    </row>
    <row r="719" spans="1:7" x14ac:dyDescent="0.25">
      <c r="A719" s="135"/>
      <c r="B719" s="147"/>
      <c r="C719" s="147"/>
      <c r="D719" s="169"/>
      <c r="E719" s="163"/>
      <c r="F719" s="169"/>
      <c r="G719" s="140"/>
    </row>
    <row r="720" spans="1:7" x14ac:dyDescent="0.25">
      <c r="A720" s="72"/>
      <c r="B720" s="75" t="s">
        <v>420</v>
      </c>
      <c r="C720" s="76">
        <f t="shared" ref="C720:G728" si="334">C721</f>
        <v>0</v>
      </c>
      <c r="D720" s="76">
        <f t="shared" si="334"/>
        <v>280000</v>
      </c>
      <c r="E720" s="176">
        <f t="shared" si="334"/>
        <v>0</v>
      </c>
      <c r="F720" s="76">
        <f t="shared" si="334"/>
        <v>280000</v>
      </c>
      <c r="G720" s="76">
        <f t="shared" si="334"/>
        <v>0</v>
      </c>
    </row>
    <row r="721" spans="1:8" x14ac:dyDescent="0.25">
      <c r="A721" s="18"/>
      <c r="B721" s="19" t="s">
        <v>136</v>
      </c>
      <c r="C721" s="20">
        <f t="shared" ref="C721:G721" si="335">C722+C726</f>
        <v>0</v>
      </c>
      <c r="D721" s="20">
        <f t="shared" si="335"/>
        <v>280000</v>
      </c>
      <c r="E721" s="22">
        <f t="shared" si="335"/>
        <v>0</v>
      </c>
      <c r="F721" s="20">
        <f t="shared" si="335"/>
        <v>280000</v>
      </c>
      <c r="G721" s="20">
        <f t="shared" si="335"/>
        <v>0</v>
      </c>
    </row>
    <row r="722" spans="1:8" x14ac:dyDescent="0.25">
      <c r="A722" s="18"/>
      <c r="B722" s="19" t="s">
        <v>540</v>
      </c>
      <c r="C722" s="20">
        <f t="shared" ref="C722:G722" si="336">C723</f>
        <v>0</v>
      </c>
      <c r="D722" s="20">
        <f t="shared" si="336"/>
        <v>0</v>
      </c>
      <c r="E722" s="22">
        <f t="shared" si="336"/>
        <v>0</v>
      </c>
      <c r="F722" s="20">
        <f t="shared" si="336"/>
        <v>0</v>
      </c>
      <c r="G722" s="20">
        <f t="shared" si="336"/>
        <v>0</v>
      </c>
    </row>
    <row r="723" spans="1:8" x14ac:dyDescent="0.25">
      <c r="A723" s="18">
        <v>4</v>
      </c>
      <c r="B723" s="19" t="s">
        <v>3</v>
      </c>
      <c r="C723" s="20">
        <f t="shared" si="334"/>
        <v>0</v>
      </c>
      <c r="D723" s="20">
        <f t="shared" si="334"/>
        <v>0</v>
      </c>
      <c r="E723" s="22">
        <f t="shared" si="334"/>
        <v>0</v>
      </c>
      <c r="F723" s="20">
        <f t="shared" si="334"/>
        <v>0</v>
      </c>
      <c r="G723" s="20">
        <f t="shared" si="334"/>
        <v>0</v>
      </c>
    </row>
    <row r="724" spans="1:8" s="370" customFormat="1" x14ac:dyDescent="0.25">
      <c r="A724" s="368">
        <v>42</v>
      </c>
      <c r="B724" s="371" t="s">
        <v>36</v>
      </c>
      <c r="C724" s="369">
        <f t="shared" si="334"/>
        <v>0</v>
      </c>
      <c r="D724" s="369">
        <f t="shared" si="334"/>
        <v>0</v>
      </c>
      <c r="E724" s="369">
        <f t="shared" si="334"/>
        <v>0</v>
      </c>
      <c r="F724" s="369">
        <f t="shared" si="334"/>
        <v>0</v>
      </c>
      <c r="G724" s="369">
        <f t="shared" si="334"/>
        <v>0</v>
      </c>
    </row>
    <row r="725" spans="1:8" hidden="1" x14ac:dyDescent="0.25">
      <c r="A725" s="135">
        <v>421</v>
      </c>
      <c r="B725" s="147" t="s">
        <v>86</v>
      </c>
      <c r="C725" s="140">
        <v>0</v>
      </c>
      <c r="D725" s="140">
        <v>0</v>
      </c>
      <c r="E725" s="1">
        <v>0</v>
      </c>
      <c r="F725" s="140">
        <v>0</v>
      </c>
      <c r="G725" s="140">
        <v>0</v>
      </c>
    </row>
    <row r="726" spans="1:8" x14ac:dyDescent="0.25">
      <c r="A726" s="18"/>
      <c r="B726" s="19" t="s">
        <v>549</v>
      </c>
      <c r="C726" s="20">
        <f t="shared" si="334"/>
        <v>0</v>
      </c>
      <c r="D726" s="20">
        <f t="shared" si="334"/>
        <v>280000</v>
      </c>
      <c r="E726" s="22">
        <f t="shared" si="334"/>
        <v>0</v>
      </c>
      <c r="F726" s="20">
        <f t="shared" si="334"/>
        <v>280000</v>
      </c>
      <c r="G726" s="20">
        <f t="shared" si="334"/>
        <v>0</v>
      </c>
      <c r="H726">
        <v>5012</v>
      </c>
    </row>
    <row r="727" spans="1:8" x14ac:dyDescent="0.25">
      <c r="A727" s="18">
        <v>4</v>
      </c>
      <c r="B727" s="19" t="s">
        <v>3</v>
      </c>
      <c r="C727" s="20">
        <f t="shared" si="334"/>
        <v>0</v>
      </c>
      <c r="D727" s="20">
        <f t="shared" si="334"/>
        <v>280000</v>
      </c>
      <c r="E727" s="22">
        <f t="shared" si="334"/>
        <v>0</v>
      </c>
      <c r="F727" s="20">
        <f t="shared" si="334"/>
        <v>280000</v>
      </c>
      <c r="G727" s="20">
        <f t="shared" si="334"/>
        <v>0</v>
      </c>
    </row>
    <row r="728" spans="1:8" s="370" customFormat="1" x14ac:dyDescent="0.25">
      <c r="A728" s="368">
        <v>42</v>
      </c>
      <c r="B728" s="371" t="s">
        <v>36</v>
      </c>
      <c r="C728" s="369">
        <f t="shared" si="334"/>
        <v>0</v>
      </c>
      <c r="D728" s="369">
        <f t="shared" si="334"/>
        <v>280000</v>
      </c>
      <c r="E728" s="369">
        <f t="shared" si="334"/>
        <v>0</v>
      </c>
      <c r="F728" s="369">
        <f t="shared" si="334"/>
        <v>280000</v>
      </c>
      <c r="G728" s="369">
        <f t="shared" si="334"/>
        <v>0</v>
      </c>
    </row>
    <row r="729" spans="1:8" x14ac:dyDescent="0.25">
      <c r="A729" s="135">
        <v>421</v>
      </c>
      <c r="B729" s="227" t="s">
        <v>325</v>
      </c>
      <c r="C729" s="140">
        <v>0</v>
      </c>
      <c r="D729" s="140">
        <v>280000</v>
      </c>
      <c r="E729" s="1">
        <v>0</v>
      </c>
      <c r="F729" s="140">
        <v>280000</v>
      </c>
      <c r="G729" s="140">
        <v>0</v>
      </c>
    </row>
    <row r="730" spans="1:8" x14ac:dyDescent="0.25">
      <c r="A730" s="135"/>
      <c r="B730" s="147"/>
      <c r="C730" s="147"/>
      <c r="D730" s="169"/>
      <c r="E730" s="163"/>
      <c r="F730" s="169"/>
      <c r="G730" s="140"/>
    </row>
    <row r="731" spans="1:8" s="79" customFormat="1" ht="13.9" customHeight="1" x14ac:dyDescent="0.25">
      <c r="A731" s="77"/>
      <c r="B731" s="78" t="s">
        <v>421</v>
      </c>
      <c r="C731" s="310">
        <f t="shared" ref="C731:G732" si="337">C732</f>
        <v>5130</v>
      </c>
      <c r="D731" s="310">
        <f t="shared" si="337"/>
        <v>15000</v>
      </c>
      <c r="E731" s="325">
        <f t="shared" si="337"/>
        <v>0</v>
      </c>
      <c r="F731" s="325">
        <f t="shared" si="337"/>
        <v>10000</v>
      </c>
      <c r="G731" s="325">
        <f t="shared" si="337"/>
        <v>0</v>
      </c>
    </row>
    <row r="732" spans="1:8" s="3" customFormat="1" ht="13.9" customHeight="1" x14ac:dyDescent="0.25">
      <c r="A732" s="18"/>
      <c r="B732" s="71" t="s">
        <v>138</v>
      </c>
      <c r="C732" s="311">
        <f t="shared" si="337"/>
        <v>5130</v>
      </c>
      <c r="D732" s="311">
        <f>D733+D737</f>
        <v>15000</v>
      </c>
      <c r="E732" s="315">
        <f>E733+E737</f>
        <v>0</v>
      </c>
      <c r="F732" s="315">
        <f t="shared" ref="F732:G732" si="338">F733+F737</f>
        <v>10000</v>
      </c>
      <c r="G732" s="315">
        <f t="shared" si="338"/>
        <v>0</v>
      </c>
    </row>
    <row r="733" spans="1:8" s="3" customFormat="1" ht="13.9" customHeight="1" x14ac:dyDescent="0.25">
      <c r="A733" s="18" t="s">
        <v>548</v>
      </c>
      <c r="B733" s="19" t="s">
        <v>549</v>
      </c>
      <c r="C733" s="311">
        <f>C734+C738</f>
        <v>5130</v>
      </c>
      <c r="D733" s="311">
        <f>D734</f>
        <v>5000</v>
      </c>
      <c r="E733" s="315">
        <f>E734</f>
        <v>0</v>
      </c>
      <c r="F733" s="315">
        <f t="shared" ref="F733:G733" si="339">F734</f>
        <v>5000</v>
      </c>
      <c r="G733" s="315">
        <f t="shared" si="339"/>
        <v>0</v>
      </c>
      <c r="H733" s="3" t="s">
        <v>548</v>
      </c>
    </row>
    <row r="734" spans="1:8" s="3" customFormat="1" ht="13.9" customHeight="1" x14ac:dyDescent="0.25">
      <c r="A734" s="18">
        <v>4</v>
      </c>
      <c r="B734" s="19" t="s">
        <v>3</v>
      </c>
      <c r="C734" s="311">
        <f t="shared" ref="C734:G735" si="340">C735</f>
        <v>1802.62</v>
      </c>
      <c r="D734" s="311">
        <f t="shared" si="340"/>
        <v>5000</v>
      </c>
      <c r="E734" s="315">
        <f t="shared" si="340"/>
        <v>0</v>
      </c>
      <c r="F734" s="315">
        <f t="shared" si="340"/>
        <v>5000</v>
      </c>
      <c r="G734" s="315">
        <f t="shared" si="340"/>
        <v>0</v>
      </c>
    </row>
    <row r="735" spans="1:8" s="370" customFormat="1" ht="13.9" customHeight="1" x14ac:dyDescent="0.25">
      <c r="A735" s="368">
        <v>42</v>
      </c>
      <c r="B735" s="371" t="s">
        <v>36</v>
      </c>
      <c r="C735" s="377">
        <f t="shared" si="340"/>
        <v>1802.62</v>
      </c>
      <c r="D735" s="377">
        <f t="shared" si="340"/>
        <v>5000</v>
      </c>
      <c r="E735" s="377">
        <f t="shared" si="340"/>
        <v>0</v>
      </c>
      <c r="F735" s="377">
        <f t="shared" si="340"/>
        <v>5000</v>
      </c>
      <c r="G735" s="377">
        <f t="shared" si="340"/>
        <v>0</v>
      </c>
    </row>
    <row r="736" spans="1:8" s="138" customFormat="1" ht="13.9" hidden="1" customHeight="1" x14ac:dyDescent="0.25">
      <c r="A736" s="135">
        <v>421</v>
      </c>
      <c r="B736" s="147" t="s">
        <v>86</v>
      </c>
      <c r="C736" s="312">
        <v>1802.62</v>
      </c>
      <c r="D736" s="312">
        <v>5000</v>
      </c>
      <c r="E736" s="317">
        <v>0</v>
      </c>
      <c r="F736" s="317">
        <v>5000</v>
      </c>
      <c r="G736" s="317">
        <v>0</v>
      </c>
    </row>
    <row r="737" spans="1:8" s="3" customFormat="1" ht="13.9" customHeight="1" x14ac:dyDescent="0.25">
      <c r="A737" s="18"/>
      <c r="B737" s="19" t="s">
        <v>550</v>
      </c>
      <c r="C737" s="311">
        <f t="shared" ref="C737:G739" si="341">C738</f>
        <v>3327.38</v>
      </c>
      <c r="D737" s="311">
        <f t="shared" si="341"/>
        <v>10000</v>
      </c>
      <c r="E737" s="315">
        <f t="shared" si="341"/>
        <v>0</v>
      </c>
      <c r="F737" s="315">
        <f t="shared" si="341"/>
        <v>5000</v>
      </c>
      <c r="G737" s="315">
        <v>0</v>
      </c>
    </row>
    <row r="738" spans="1:8" s="3" customFormat="1" ht="13.9" customHeight="1" x14ac:dyDescent="0.25">
      <c r="A738" s="18">
        <v>4</v>
      </c>
      <c r="B738" s="19" t="s">
        <v>3</v>
      </c>
      <c r="C738" s="311">
        <f t="shared" si="341"/>
        <v>3327.38</v>
      </c>
      <c r="D738" s="311">
        <f t="shared" si="341"/>
        <v>10000</v>
      </c>
      <c r="E738" s="315">
        <f t="shared" si="341"/>
        <v>0</v>
      </c>
      <c r="F738" s="315">
        <f t="shared" si="341"/>
        <v>5000</v>
      </c>
      <c r="G738" s="315">
        <f t="shared" si="341"/>
        <v>0</v>
      </c>
    </row>
    <row r="739" spans="1:8" s="370" customFormat="1" ht="13.9" customHeight="1" x14ac:dyDescent="0.25">
      <c r="A739" s="368">
        <v>42</v>
      </c>
      <c r="B739" s="371" t="s">
        <v>36</v>
      </c>
      <c r="C739" s="377">
        <f t="shared" si="341"/>
        <v>3327.38</v>
      </c>
      <c r="D739" s="377">
        <f t="shared" si="341"/>
        <v>10000</v>
      </c>
      <c r="E739" s="377">
        <f t="shared" si="341"/>
        <v>0</v>
      </c>
      <c r="F739" s="377">
        <f t="shared" si="341"/>
        <v>5000</v>
      </c>
      <c r="G739" s="377">
        <f t="shared" si="341"/>
        <v>0</v>
      </c>
    </row>
    <row r="740" spans="1:8" s="138" customFormat="1" ht="13.9" hidden="1" customHeight="1" x14ac:dyDescent="0.25">
      <c r="A740" s="135">
        <v>421</v>
      </c>
      <c r="B740" s="147" t="s">
        <v>86</v>
      </c>
      <c r="C740" s="312">
        <v>3327.38</v>
      </c>
      <c r="D740" s="312">
        <v>10000</v>
      </c>
      <c r="E740" s="317">
        <v>0</v>
      </c>
      <c r="F740" s="317">
        <v>5000</v>
      </c>
      <c r="G740" s="317">
        <v>0</v>
      </c>
      <c r="H740" s="324"/>
    </row>
    <row r="741" spans="1:8" s="138" customFormat="1" ht="13.9" customHeight="1" x14ac:dyDescent="0.25">
      <c r="A741" s="135"/>
      <c r="B741" s="147"/>
      <c r="C741" s="147"/>
      <c r="D741" s="178"/>
      <c r="E741" s="179"/>
      <c r="F741" s="178"/>
      <c r="G741" s="177"/>
    </row>
    <row r="742" spans="1:8" s="182" customFormat="1" ht="13.9" customHeight="1" x14ac:dyDescent="0.25">
      <c r="A742" s="181"/>
      <c r="B742" s="78" t="s">
        <v>466</v>
      </c>
      <c r="C742" s="80">
        <f>C743</f>
        <v>68435</v>
      </c>
      <c r="D742" s="80">
        <f>D744+D748+D752</f>
        <v>680000</v>
      </c>
      <c r="E742" s="180">
        <f>E744+E748</f>
        <v>0</v>
      </c>
      <c r="F742" s="80">
        <f>F744</f>
        <v>0</v>
      </c>
      <c r="G742" s="80">
        <f>G744</f>
        <v>0</v>
      </c>
    </row>
    <row r="743" spans="1:8" s="182" customFormat="1" ht="13.9" customHeight="1" x14ac:dyDescent="0.25">
      <c r="A743" s="161"/>
      <c r="B743" s="19" t="s">
        <v>136</v>
      </c>
      <c r="C743" s="22">
        <f t="shared" ref="C743" si="342">C744+C748</f>
        <v>68435</v>
      </c>
      <c r="D743" s="22">
        <f>D744+D748+D752</f>
        <v>680000</v>
      </c>
      <c r="E743" s="22">
        <f>E744+E748</f>
        <v>0</v>
      </c>
      <c r="F743" s="22">
        <f t="shared" ref="F743:G743" si="343">F744+F748</f>
        <v>0</v>
      </c>
      <c r="G743" s="22">
        <f t="shared" si="343"/>
        <v>0</v>
      </c>
    </row>
    <row r="744" spans="1:8" s="138" customFormat="1" ht="13.9" customHeight="1" x14ac:dyDescent="0.25">
      <c r="A744" s="135"/>
      <c r="B744" s="19" t="s">
        <v>540</v>
      </c>
      <c r="C744" s="20">
        <f t="shared" ref="C744:G744" si="344">C745</f>
        <v>52435</v>
      </c>
      <c r="D744" s="20">
        <f t="shared" si="344"/>
        <v>0</v>
      </c>
      <c r="E744" s="22">
        <f t="shared" si="344"/>
        <v>0</v>
      </c>
      <c r="F744" s="20">
        <f t="shared" si="344"/>
        <v>0</v>
      </c>
      <c r="G744" s="20">
        <f t="shared" si="344"/>
        <v>0</v>
      </c>
    </row>
    <row r="745" spans="1:8" s="138" customFormat="1" ht="13.9" customHeight="1" x14ac:dyDescent="0.25">
      <c r="A745" s="18">
        <v>4</v>
      </c>
      <c r="B745" s="19" t="s">
        <v>3</v>
      </c>
      <c r="C745" s="49">
        <f t="shared" ref="C745:G745" si="345">C746</f>
        <v>52435</v>
      </c>
      <c r="D745" s="49">
        <f t="shared" si="345"/>
        <v>0</v>
      </c>
      <c r="E745" s="53">
        <f t="shared" si="345"/>
        <v>0</v>
      </c>
      <c r="F745" s="49">
        <f t="shared" si="345"/>
        <v>0</v>
      </c>
      <c r="G745" s="20">
        <f t="shared" si="345"/>
        <v>0</v>
      </c>
    </row>
    <row r="746" spans="1:8" s="370" customFormat="1" ht="13.9" customHeight="1" x14ac:dyDescent="0.25">
      <c r="A746" s="368">
        <v>42</v>
      </c>
      <c r="B746" s="371" t="s">
        <v>36</v>
      </c>
      <c r="C746" s="372">
        <f>C747</f>
        <v>52435</v>
      </c>
      <c r="D746" s="372">
        <f>D747</f>
        <v>0</v>
      </c>
      <c r="E746" s="372">
        <f>E747</f>
        <v>0</v>
      </c>
      <c r="F746" s="372">
        <f>F747</f>
        <v>0</v>
      </c>
      <c r="G746" s="369">
        <f>G747</f>
        <v>0</v>
      </c>
    </row>
    <row r="747" spans="1:8" s="138" customFormat="1" ht="13.9" hidden="1" customHeight="1" x14ac:dyDescent="0.25">
      <c r="A747" s="135">
        <v>421</v>
      </c>
      <c r="B747" s="147" t="s">
        <v>86</v>
      </c>
      <c r="C747" s="169">
        <v>52435</v>
      </c>
      <c r="D747" s="169">
        <v>0</v>
      </c>
      <c r="E747" s="163">
        <v>0</v>
      </c>
      <c r="F747" s="169">
        <v>0</v>
      </c>
      <c r="G747" s="140">
        <v>0</v>
      </c>
    </row>
    <row r="748" spans="1:8" s="138" customFormat="1" ht="13.9" customHeight="1" x14ac:dyDescent="0.25">
      <c r="A748" s="135"/>
      <c r="B748" s="19" t="s">
        <v>553</v>
      </c>
      <c r="C748" s="20">
        <f t="shared" ref="C748:G749" si="346">C749</f>
        <v>16000</v>
      </c>
      <c r="D748" s="20">
        <f t="shared" si="346"/>
        <v>680000</v>
      </c>
      <c r="E748" s="22">
        <f t="shared" si="346"/>
        <v>0</v>
      </c>
      <c r="F748" s="20">
        <f t="shared" si="346"/>
        <v>0</v>
      </c>
      <c r="G748" s="20">
        <f t="shared" si="346"/>
        <v>0</v>
      </c>
      <c r="H748" s="138">
        <v>56281</v>
      </c>
    </row>
    <row r="749" spans="1:8" s="138" customFormat="1" ht="13.9" customHeight="1" x14ac:dyDescent="0.25">
      <c r="A749" s="18">
        <v>4</v>
      </c>
      <c r="B749" s="19" t="s">
        <v>3</v>
      </c>
      <c r="C749" s="49">
        <f t="shared" si="346"/>
        <v>16000</v>
      </c>
      <c r="D749" s="49">
        <f t="shared" si="346"/>
        <v>680000</v>
      </c>
      <c r="E749" s="53">
        <f t="shared" si="346"/>
        <v>0</v>
      </c>
      <c r="F749" s="49">
        <f t="shared" si="346"/>
        <v>0</v>
      </c>
      <c r="G749" s="20">
        <f t="shared" si="346"/>
        <v>0</v>
      </c>
    </row>
    <row r="750" spans="1:8" s="370" customFormat="1" ht="13.9" customHeight="1" x14ac:dyDescent="0.25">
      <c r="A750" s="368">
        <v>42</v>
      </c>
      <c r="B750" s="371" t="s">
        <v>36</v>
      </c>
      <c r="C750" s="372">
        <f>C751</f>
        <v>16000</v>
      </c>
      <c r="D750" s="372">
        <f>D751</f>
        <v>680000</v>
      </c>
      <c r="E750" s="372">
        <f>E751</f>
        <v>0</v>
      </c>
      <c r="F750" s="372">
        <f>F751</f>
        <v>0</v>
      </c>
      <c r="G750" s="369">
        <f>G751</f>
        <v>0</v>
      </c>
    </row>
    <row r="751" spans="1:8" s="138" customFormat="1" ht="13.9" hidden="1" customHeight="1" x14ac:dyDescent="0.25">
      <c r="A751" s="135">
        <v>421</v>
      </c>
      <c r="B751" s="332" t="s">
        <v>467</v>
      </c>
      <c r="C751" s="169">
        <v>16000</v>
      </c>
      <c r="D751" s="169">
        <v>680000</v>
      </c>
      <c r="E751" s="163">
        <v>0</v>
      </c>
      <c r="F751" s="169">
        <v>0</v>
      </c>
      <c r="G751" s="169">
        <v>0</v>
      </c>
    </row>
    <row r="752" spans="1:8" s="138" customFormat="1" ht="13.9" customHeight="1" x14ac:dyDescent="0.25">
      <c r="A752" s="309"/>
      <c r="B752" s="225" t="s">
        <v>551</v>
      </c>
      <c r="C752" s="49">
        <f t="shared" ref="C752:C753" si="347">C753</f>
        <v>0</v>
      </c>
      <c r="D752" s="49">
        <f t="shared" ref="D752:D754" si="348">D753</f>
        <v>0</v>
      </c>
      <c r="E752" s="49">
        <f t="shared" ref="E752:E754" si="349">E753</f>
        <v>0</v>
      </c>
      <c r="F752" s="49">
        <f t="shared" ref="F752:F754" si="350">F753</f>
        <v>0</v>
      </c>
      <c r="G752" s="49">
        <f t="shared" ref="G752:G754" si="351">G753</f>
        <v>0</v>
      </c>
    </row>
    <row r="753" spans="1:7" s="138" customFormat="1" ht="13.9" customHeight="1" x14ac:dyDescent="0.25">
      <c r="A753" s="18">
        <v>4</v>
      </c>
      <c r="B753" s="19" t="s">
        <v>3</v>
      </c>
      <c r="C753" s="49">
        <f t="shared" si="347"/>
        <v>0</v>
      </c>
      <c r="D753" s="49">
        <f t="shared" si="348"/>
        <v>0</v>
      </c>
      <c r="E753" s="49">
        <f t="shared" si="349"/>
        <v>0</v>
      </c>
      <c r="F753" s="49">
        <f t="shared" si="350"/>
        <v>0</v>
      </c>
      <c r="G753" s="49">
        <f t="shared" si="351"/>
        <v>0</v>
      </c>
    </row>
    <row r="754" spans="1:7" s="370" customFormat="1" ht="13.9" customHeight="1" x14ac:dyDescent="0.25">
      <c r="A754" s="368">
        <v>42</v>
      </c>
      <c r="B754" s="371" t="s">
        <v>36</v>
      </c>
      <c r="C754" s="372">
        <f>C755</f>
        <v>0</v>
      </c>
      <c r="D754" s="372">
        <f t="shared" si="348"/>
        <v>0</v>
      </c>
      <c r="E754" s="372">
        <f t="shared" si="349"/>
        <v>0</v>
      </c>
      <c r="F754" s="372">
        <f t="shared" si="350"/>
        <v>0</v>
      </c>
      <c r="G754" s="372">
        <f t="shared" si="351"/>
        <v>0</v>
      </c>
    </row>
    <row r="755" spans="1:7" s="138" customFormat="1" ht="13.9" hidden="1" customHeight="1" x14ac:dyDescent="0.25">
      <c r="A755" s="309">
        <v>421</v>
      </c>
      <c r="B755" s="308" t="s">
        <v>86</v>
      </c>
      <c r="C755" s="169">
        <v>0</v>
      </c>
      <c r="D755" s="169">
        <v>0</v>
      </c>
      <c r="E755" s="169">
        <v>0</v>
      </c>
      <c r="F755" s="169">
        <v>0</v>
      </c>
      <c r="G755" s="169">
        <v>0</v>
      </c>
    </row>
    <row r="756" spans="1:7" s="138" customFormat="1" ht="13.9" customHeight="1" x14ac:dyDescent="0.25">
      <c r="A756" s="135"/>
      <c r="B756" s="147"/>
      <c r="C756" s="147"/>
      <c r="D756" s="140"/>
      <c r="E756" s="1"/>
      <c r="F756" s="140"/>
      <c r="G756" s="140"/>
    </row>
    <row r="757" spans="1:7" s="138" customFormat="1" ht="28.15" customHeight="1" x14ac:dyDescent="0.25">
      <c r="A757" s="77"/>
      <c r="B757" s="278" t="s">
        <v>432</v>
      </c>
      <c r="C757" s="80">
        <f>C758</f>
        <v>68193.790000000008</v>
      </c>
      <c r="D757" s="180">
        <f>D758</f>
        <v>180000</v>
      </c>
      <c r="E757" s="180">
        <f>E759+E763+E767</f>
        <v>0</v>
      </c>
      <c r="F757" s="80">
        <f t="shared" ref="F757:G757" si="352">F759</f>
        <v>0</v>
      </c>
      <c r="G757" s="80">
        <f t="shared" si="352"/>
        <v>0</v>
      </c>
    </row>
    <row r="758" spans="1:7" s="182" customFormat="1" ht="13.9" customHeight="1" x14ac:dyDescent="0.25">
      <c r="A758" s="45"/>
      <c r="B758" s="19" t="s">
        <v>136</v>
      </c>
      <c r="C758" s="22">
        <f>C759+C763</f>
        <v>68193.790000000008</v>
      </c>
      <c r="D758" s="22">
        <f>D759+D763+D767</f>
        <v>180000</v>
      </c>
      <c r="E758" s="22">
        <f>E759+E763+E767</f>
        <v>0</v>
      </c>
      <c r="F758" s="22">
        <f t="shared" ref="F758:G758" si="353">F759+F763</f>
        <v>0</v>
      </c>
      <c r="G758" s="22">
        <f t="shared" si="353"/>
        <v>0</v>
      </c>
    </row>
    <row r="759" spans="1:7" s="138" customFormat="1" ht="13.9" customHeight="1" x14ac:dyDescent="0.25">
      <c r="A759" s="135"/>
      <c r="B759" s="19" t="s">
        <v>540</v>
      </c>
      <c r="C759" s="20">
        <f>C760</f>
        <v>27493.79</v>
      </c>
      <c r="D759" s="20">
        <f>D760</f>
        <v>0</v>
      </c>
      <c r="E759" s="22">
        <f>E760</f>
        <v>0</v>
      </c>
      <c r="F759" s="20">
        <f>F760</f>
        <v>0</v>
      </c>
      <c r="G759" s="20">
        <f>G760</f>
        <v>0</v>
      </c>
    </row>
    <row r="760" spans="1:7" s="138" customFormat="1" ht="13.9" customHeight="1" x14ac:dyDescent="0.25">
      <c r="A760" s="18">
        <v>4</v>
      </c>
      <c r="B760" s="19" t="s">
        <v>3</v>
      </c>
      <c r="C760" s="49">
        <f t="shared" ref="C760:G760" si="354">C761</f>
        <v>27493.79</v>
      </c>
      <c r="D760" s="49">
        <f t="shared" si="354"/>
        <v>0</v>
      </c>
      <c r="E760" s="53">
        <f t="shared" si="354"/>
        <v>0</v>
      </c>
      <c r="F760" s="49">
        <f t="shared" si="354"/>
        <v>0</v>
      </c>
      <c r="G760" s="20">
        <f t="shared" si="354"/>
        <v>0</v>
      </c>
    </row>
    <row r="761" spans="1:7" s="370" customFormat="1" ht="13.9" customHeight="1" x14ac:dyDescent="0.25">
      <c r="A761" s="368">
        <v>42</v>
      </c>
      <c r="B761" s="371" t="s">
        <v>36</v>
      </c>
      <c r="C761" s="372">
        <f>C762</f>
        <v>27493.79</v>
      </c>
      <c r="D761" s="372">
        <f>D762</f>
        <v>0</v>
      </c>
      <c r="E761" s="372">
        <f>E762</f>
        <v>0</v>
      </c>
      <c r="F761" s="372">
        <f>F762</f>
        <v>0</v>
      </c>
      <c r="G761" s="369">
        <f>G762</f>
        <v>0</v>
      </c>
    </row>
    <row r="762" spans="1:7" s="138" customFormat="1" ht="13.9" hidden="1" customHeight="1" x14ac:dyDescent="0.25">
      <c r="A762" s="135">
        <v>421</v>
      </c>
      <c r="B762" s="147" t="s">
        <v>86</v>
      </c>
      <c r="C762" s="169">
        <v>27493.79</v>
      </c>
      <c r="D762" s="169">
        <v>0</v>
      </c>
      <c r="E762" s="163">
        <v>0</v>
      </c>
      <c r="F762" s="169">
        <v>0</v>
      </c>
      <c r="G762" s="140">
        <v>0</v>
      </c>
    </row>
    <row r="763" spans="1:7" s="138" customFormat="1" ht="13.9" customHeight="1" x14ac:dyDescent="0.25">
      <c r="A763" s="135"/>
      <c r="B763" s="19" t="s">
        <v>552</v>
      </c>
      <c r="C763" s="20">
        <f t="shared" ref="C763:G764" si="355">C764</f>
        <v>40700</v>
      </c>
      <c r="D763" s="20">
        <f t="shared" si="355"/>
        <v>110000</v>
      </c>
      <c r="E763" s="22">
        <f t="shared" si="355"/>
        <v>0</v>
      </c>
      <c r="F763" s="20">
        <f t="shared" si="355"/>
        <v>0</v>
      </c>
      <c r="G763" s="20">
        <f t="shared" si="355"/>
        <v>0</v>
      </c>
    </row>
    <row r="764" spans="1:7" s="138" customFormat="1" ht="13.9" customHeight="1" x14ac:dyDescent="0.25">
      <c r="A764" s="18">
        <v>4</v>
      </c>
      <c r="B764" s="19" t="s">
        <v>3</v>
      </c>
      <c r="C764" s="49">
        <f t="shared" si="355"/>
        <v>40700</v>
      </c>
      <c r="D764" s="49">
        <f t="shared" si="355"/>
        <v>110000</v>
      </c>
      <c r="E764" s="53">
        <f t="shared" si="355"/>
        <v>0</v>
      </c>
      <c r="F764" s="49">
        <f t="shared" si="355"/>
        <v>0</v>
      </c>
      <c r="G764" s="20">
        <f t="shared" si="355"/>
        <v>0</v>
      </c>
    </row>
    <row r="765" spans="1:7" s="370" customFormat="1" ht="13.9" customHeight="1" x14ac:dyDescent="0.25">
      <c r="A765" s="368">
        <v>42</v>
      </c>
      <c r="B765" s="371" t="s">
        <v>36</v>
      </c>
      <c r="C765" s="372">
        <f>C766</f>
        <v>40700</v>
      </c>
      <c r="D765" s="372">
        <f>D766</f>
        <v>110000</v>
      </c>
      <c r="E765" s="372">
        <f>E766</f>
        <v>0</v>
      </c>
      <c r="F765" s="372">
        <f>F766</f>
        <v>0</v>
      </c>
      <c r="G765" s="369">
        <f>G766</f>
        <v>0</v>
      </c>
    </row>
    <row r="766" spans="1:7" s="138" customFormat="1" ht="13.9" hidden="1" customHeight="1" x14ac:dyDescent="0.25">
      <c r="A766" s="135">
        <v>421</v>
      </c>
      <c r="B766" s="334" t="s">
        <v>507</v>
      </c>
      <c r="C766" s="169">
        <v>40700</v>
      </c>
      <c r="D766" s="169">
        <v>110000</v>
      </c>
      <c r="E766" s="163">
        <v>0</v>
      </c>
      <c r="F766" s="169">
        <v>0</v>
      </c>
      <c r="G766" s="140">
        <v>0</v>
      </c>
    </row>
    <row r="767" spans="1:7" s="138" customFormat="1" ht="13.9" customHeight="1" x14ac:dyDescent="0.25">
      <c r="A767" s="309"/>
      <c r="B767" s="225" t="s">
        <v>551</v>
      </c>
      <c r="C767" s="49">
        <f t="shared" ref="C767:C768" si="356">C768</f>
        <v>0</v>
      </c>
      <c r="D767" s="49">
        <f t="shared" ref="D767:D769" si="357">D768</f>
        <v>70000</v>
      </c>
      <c r="E767" s="49">
        <f t="shared" ref="E767:E769" si="358">E768</f>
        <v>0</v>
      </c>
      <c r="F767" s="49">
        <f t="shared" ref="F767:F769" si="359">F768</f>
        <v>0</v>
      </c>
      <c r="G767" s="49">
        <f t="shared" ref="G767:G769" si="360">G768</f>
        <v>0</v>
      </c>
    </row>
    <row r="768" spans="1:7" s="138" customFormat="1" ht="13.9" customHeight="1" x14ac:dyDescent="0.25">
      <c r="A768" s="18">
        <v>4</v>
      </c>
      <c r="B768" s="19" t="s">
        <v>3</v>
      </c>
      <c r="C768" s="49">
        <f t="shared" si="356"/>
        <v>0</v>
      </c>
      <c r="D768" s="49">
        <f t="shared" si="357"/>
        <v>70000</v>
      </c>
      <c r="E768" s="49">
        <f t="shared" si="358"/>
        <v>0</v>
      </c>
      <c r="F768" s="49">
        <f t="shared" si="359"/>
        <v>0</v>
      </c>
      <c r="G768" s="49">
        <f t="shared" si="360"/>
        <v>0</v>
      </c>
    </row>
    <row r="769" spans="1:8" s="370" customFormat="1" ht="13.9" customHeight="1" x14ac:dyDescent="0.25">
      <c r="A769" s="368">
        <v>42</v>
      </c>
      <c r="B769" s="371" t="s">
        <v>36</v>
      </c>
      <c r="C769" s="372">
        <f>C770</f>
        <v>0</v>
      </c>
      <c r="D769" s="372">
        <f t="shared" si="357"/>
        <v>70000</v>
      </c>
      <c r="E769" s="372">
        <f t="shared" si="358"/>
        <v>0</v>
      </c>
      <c r="F769" s="372">
        <f t="shared" si="359"/>
        <v>0</v>
      </c>
      <c r="G769" s="372">
        <f t="shared" si="360"/>
        <v>0</v>
      </c>
    </row>
    <row r="770" spans="1:8" s="138" customFormat="1" ht="13.9" hidden="1" customHeight="1" x14ac:dyDescent="0.25">
      <c r="A770" s="309">
        <v>421</v>
      </c>
      <c r="B770" s="308" t="s">
        <v>86</v>
      </c>
      <c r="C770" s="169">
        <v>0</v>
      </c>
      <c r="D770" s="169">
        <v>70000</v>
      </c>
      <c r="E770" s="169">
        <v>0</v>
      </c>
      <c r="F770" s="169">
        <v>0</v>
      </c>
      <c r="G770" s="169">
        <v>0</v>
      </c>
    </row>
    <row r="771" spans="1:8" s="138" customFormat="1" ht="13.9" customHeight="1" x14ac:dyDescent="0.25">
      <c r="A771" s="135"/>
      <c r="B771" s="274"/>
      <c r="C771" s="169"/>
      <c r="D771" s="169"/>
      <c r="E771" s="163"/>
      <c r="F771" s="169"/>
      <c r="G771" s="140"/>
    </row>
    <row r="772" spans="1:8" s="276" customFormat="1" ht="13.9" customHeight="1" x14ac:dyDescent="0.25">
      <c r="A772" s="77"/>
      <c r="B772" s="78" t="s">
        <v>445</v>
      </c>
      <c r="C772" s="275">
        <f>C773</f>
        <v>0</v>
      </c>
      <c r="D772" s="275">
        <f>D773</f>
        <v>0</v>
      </c>
      <c r="E772" s="347">
        <f t="shared" ref="E772:G772" si="361">E773</f>
        <v>130000</v>
      </c>
      <c r="F772" s="275">
        <f t="shared" si="361"/>
        <v>0</v>
      </c>
      <c r="G772" s="80">
        <f t="shared" si="361"/>
        <v>0</v>
      </c>
    </row>
    <row r="773" spans="1:8" s="138" customFormat="1" ht="13.9" customHeight="1" x14ac:dyDescent="0.25">
      <c r="A773" s="18"/>
      <c r="B773" s="19" t="s">
        <v>138</v>
      </c>
      <c r="C773" s="20">
        <f>C774+C778</f>
        <v>0</v>
      </c>
      <c r="D773" s="20">
        <f>D774+D778</f>
        <v>0</v>
      </c>
      <c r="E773" s="22">
        <f t="shared" ref="E773:G773" si="362">E774+E778</f>
        <v>130000</v>
      </c>
      <c r="F773" s="20">
        <f t="shared" si="362"/>
        <v>0</v>
      </c>
      <c r="G773" s="20">
        <f t="shared" si="362"/>
        <v>0</v>
      </c>
    </row>
    <row r="774" spans="1:8" s="138" customFormat="1" ht="13.9" customHeight="1" x14ac:dyDescent="0.25">
      <c r="A774" s="18"/>
      <c r="B774" s="19" t="s">
        <v>549</v>
      </c>
      <c r="C774" s="20">
        <f t="shared" ref="C774:G780" si="363">C775</f>
        <v>0</v>
      </c>
      <c r="D774" s="20">
        <f t="shared" si="363"/>
        <v>0</v>
      </c>
      <c r="E774" s="22">
        <f t="shared" si="363"/>
        <v>130000</v>
      </c>
      <c r="F774" s="20">
        <f t="shared" si="363"/>
        <v>0</v>
      </c>
      <c r="G774" s="20">
        <f t="shared" si="363"/>
        <v>0</v>
      </c>
      <c r="H774" s="349"/>
    </row>
    <row r="775" spans="1:8" s="138" customFormat="1" ht="13.9" customHeight="1" x14ac:dyDescent="0.25">
      <c r="A775" s="18">
        <v>4</v>
      </c>
      <c r="B775" s="19" t="s">
        <v>3</v>
      </c>
      <c r="C775" s="20">
        <f t="shared" si="363"/>
        <v>0</v>
      </c>
      <c r="D775" s="20">
        <f t="shared" si="363"/>
        <v>0</v>
      </c>
      <c r="E775" s="22">
        <f t="shared" si="363"/>
        <v>130000</v>
      </c>
      <c r="F775" s="20">
        <f t="shared" si="363"/>
        <v>0</v>
      </c>
      <c r="G775" s="20">
        <f t="shared" si="363"/>
        <v>0</v>
      </c>
    </row>
    <row r="776" spans="1:8" s="370" customFormat="1" ht="13.9" customHeight="1" x14ac:dyDescent="0.25">
      <c r="A776" s="368">
        <v>42</v>
      </c>
      <c r="B776" s="371" t="s">
        <v>36</v>
      </c>
      <c r="C776" s="369">
        <f t="shared" si="363"/>
        <v>0</v>
      </c>
      <c r="D776" s="369">
        <f t="shared" si="363"/>
        <v>0</v>
      </c>
      <c r="E776" s="369">
        <f t="shared" si="363"/>
        <v>130000</v>
      </c>
      <c r="F776" s="369">
        <f t="shared" si="363"/>
        <v>0</v>
      </c>
      <c r="G776" s="369">
        <f t="shared" si="363"/>
        <v>0</v>
      </c>
    </row>
    <row r="777" spans="1:8" s="138" customFormat="1" ht="13.9" hidden="1" customHeight="1" x14ac:dyDescent="0.25">
      <c r="A777" s="135">
        <v>421</v>
      </c>
      <c r="B777" s="211" t="s">
        <v>208</v>
      </c>
      <c r="C777" s="140">
        <v>0</v>
      </c>
      <c r="D777" s="140">
        <v>0</v>
      </c>
      <c r="E777" s="1">
        <v>130000</v>
      </c>
      <c r="F777" s="210">
        <v>0</v>
      </c>
      <c r="G777" s="140">
        <v>0</v>
      </c>
      <c r="H777" s="367" t="s">
        <v>601</v>
      </c>
    </row>
    <row r="778" spans="1:8" s="138" customFormat="1" ht="13.9" customHeight="1" x14ac:dyDescent="0.25">
      <c r="A778" s="18"/>
      <c r="B778" s="19" t="s">
        <v>553</v>
      </c>
      <c r="C778" s="20">
        <f t="shared" si="363"/>
        <v>0</v>
      </c>
      <c r="D778" s="20">
        <f t="shared" si="363"/>
        <v>0</v>
      </c>
      <c r="E778" s="22">
        <f t="shared" si="363"/>
        <v>0</v>
      </c>
      <c r="F778" s="20">
        <f t="shared" si="363"/>
        <v>0</v>
      </c>
      <c r="G778" s="20">
        <f>G781</f>
        <v>0</v>
      </c>
      <c r="H778" s="138">
        <v>56281</v>
      </c>
    </row>
    <row r="779" spans="1:8" s="138" customFormat="1" ht="13.9" customHeight="1" x14ac:dyDescent="0.25">
      <c r="A779" s="18">
        <v>4</v>
      </c>
      <c r="B779" s="19" t="s">
        <v>3</v>
      </c>
      <c r="C779" s="20">
        <f t="shared" si="363"/>
        <v>0</v>
      </c>
      <c r="D779" s="20">
        <f t="shared" si="363"/>
        <v>0</v>
      </c>
      <c r="E779" s="22">
        <f t="shared" si="363"/>
        <v>0</v>
      </c>
      <c r="F779" s="20">
        <f>F780</f>
        <v>0</v>
      </c>
      <c r="G779" s="20">
        <f t="shared" si="363"/>
        <v>0</v>
      </c>
    </row>
    <row r="780" spans="1:8" s="370" customFormat="1" ht="13.9" customHeight="1" x14ac:dyDescent="0.25">
      <c r="A780" s="368">
        <v>42</v>
      </c>
      <c r="B780" s="371" t="s">
        <v>36</v>
      </c>
      <c r="C780" s="369">
        <f t="shared" si="363"/>
        <v>0</v>
      </c>
      <c r="D780" s="369">
        <f t="shared" si="363"/>
        <v>0</v>
      </c>
      <c r="E780" s="369">
        <f t="shared" si="363"/>
        <v>0</v>
      </c>
      <c r="F780" s="369">
        <f t="shared" si="363"/>
        <v>0</v>
      </c>
      <c r="G780" s="369">
        <f t="shared" si="363"/>
        <v>0</v>
      </c>
    </row>
    <row r="781" spans="1:8" s="138" customFormat="1" ht="13.9" hidden="1" customHeight="1" x14ac:dyDescent="0.25">
      <c r="A781" s="135">
        <v>421</v>
      </c>
      <c r="B781" s="343" t="s">
        <v>531</v>
      </c>
      <c r="C781" s="1">
        <v>0</v>
      </c>
      <c r="D781" s="1">
        <v>0</v>
      </c>
      <c r="E781" s="1">
        <v>0</v>
      </c>
      <c r="F781" s="1">
        <v>0</v>
      </c>
      <c r="G781" s="1">
        <v>0</v>
      </c>
    </row>
    <row r="782" spans="1:8" s="138" customFormat="1" ht="13.9" customHeight="1" x14ac:dyDescent="0.25">
      <c r="A782" s="135"/>
      <c r="B782" s="230"/>
      <c r="C782" s="163"/>
      <c r="D782" s="163"/>
      <c r="E782" s="207"/>
      <c r="F782" s="163"/>
      <c r="G782" s="1"/>
    </row>
    <row r="783" spans="1:8" s="276" customFormat="1" ht="13.9" customHeight="1" x14ac:dyDescent="0.25">
      <c r="A783" s="77"/>
      <c r="B783" s="278" t="s">
        <v>523</v>
      </c>
      <c r="C783" s="275">
        <f>C784</f>
        <v>89173.99</v>
      </c>
      <c r="D783" s="275">
        <f>D784</f>
        <v>0</v>
      </c>
      <c r="E783" s="279">
        <f>E784</f>
        <v>0</v>
      </c>
      <c r="F783" s="275">
        <f t="shared" ref="F783:G783" si="364">F784</f>
        <v>0</v>
      </c>
      <c r="G783" s="80">
        <f t="shared" si="364"/>
        <v>0</v>
      </c>
    </row>
    <row r="784" spans="1:8" s="138" customFormat="1" ht="13.9" customHeight="1" x14ac:dyDescent="0.25">
      <c r="A784" s="18"/>
      <c r="B784" s="19" t="s">
        <v>138</v>
      </c>
      <c r="C784" s="49">
        <f>C785+C789</f>
        <v>89173.99</v>
      </c>
      <c r="D784" s="49">
        <f>D785+D789</f>
        <v>0</v>
      </c>
      <c r="E784" s="206">
        <f t="shared" ref="E784:G784" si="365">E785+E789</f>
        <v>0</v>
      </c>
      <c r="F784" s="49">
        <f t="shared" si="365"/>
        <v>0</v>
      </c>
      <c r="G784" s="20">
        <f t="shared" si="365"/>
        <v>0</v>
      </c>
    </row>
    <row r="785" spans="1:8" s="138" customFormat="1" ht="13.9" customHeight="1" x14ac:dyDescent="0.25">
      <c r="A785" s="18"/>
      <c r="B785" s="19" t="s">
        <v>540</v>
      </c>
      <c r="C785" s="49">
        <f t="shared" ref="C785:G787" si="366">C786</f>
        <v>87611.49</v>
      </c>
      <c r="D785" s="49">
        <f t="shared" si="366"/>
        <v>0</v>
      </c>
      <c r="E785" s="206">
        <f t="shared" si="366"/>
        <v>0</v>
      </c>
      <c r="F785" s="49">
        <f t="shared" si="366"/>
        <v>0</v>
      </c>
      <c r="G785" s="20">
        <f t="shared" si="366"/>
        <v>0</v>
      </c>
    </row>
    <row r="786" spans="1:8" s="138" customFormat="1" ht="13.9" customHeight="1" x14ac:dyDescent="0.25">
      <c r="A786" s="18">
        <v>4</v>
      </c>
      <c r="B786" s="19" t="s">
        <v>3</v>
      </c>
      <c r="C786" s="49">
        <f t="shared" si="366"/>
        <v>87611.49</v>
      </c>
      <c r="D786" s="49">
        <f t="shared" si="366"/>
        <v>0</v>
      </c>
      <c r="E786" s="206">
        <f t="shared" si="366"/>
        <v>0</v>
      </c>
      <c r="F786" s="49">
        <f t="shared" si="366"/>
        <v>0</v>
      </c>
      <c r="G786" s="20">
        <f t="shared" si="366"/>
        <v>0</v>
      </c>
    </row>
    <row r="787" spans="1:8" s="370" customFormat="1" ht="13.9" customHeight="1" x14ac:dyDescent="0.25">
      <c r="A787" s="368">
        <v>42</v>
      </c>
      <c r="B787" s="371" t="s">
        <v>36</v>
      </c>
      <c r="C787" s="372">
        <f t="shared" si="366"/>
        <v>87611.49</v>
      </c>
      <c r="D787" s="372">
        <f t="shared" si="366"/>
        <v>0</v>
      </c>
      <c r="E787" s="376">
        <f t="shared" si="366"/>
        <v>0</v>
      </c>
      <c r="F787" s="372">
        <f t="shared" si="366"/>
        <v>0</v>
      </c>
      <c r="G787" s="369">
        <f t="shared" si="366"/>
        <v>0</v>
      </c>
    </row>
    <row r="788" spans="1:8" s="138" customFormat="1" ht="13.9" hidden="1" customHeight="1" x14ac:dyDescent="0.25">
      <c r="A788" s="135">
        <v>421</v>
      </c>
      <c r="B788" s="277" t="s">
        <v>208</v>
      </c>
      <c r="C788" s="169">
        <v>87611.49</v>
      </c>
      <c r="D788" s="169">
        <v>0</v>
      </c>
      <c r="E788" s="207">
        <v>0</v>
      </c>
      <c r="F788" s="169">
        <v>0</v>
      </c>
      <c r="G788" s="140">
        <v>0</v>
      </c>
    </row>
    <row r="789" spans="1:8" s="138" customFormat="1" ht="13.9" customHeight="1" x14ac:dyDescent="0.25">
      <c r="A789" s="18"/>
      <c r="B789" s="19" t="s">
        <v>552</v>
      </c>
      <c r="C789" s="49">
        <f t="shared" ref="C789:G790" si="367">C790</f>
        <v>1562.5</v>
      </c>
      <c r="D789" s="49">
        <f t="shared" si="367"/>
        <v>0</v>
      </c>
      <c r="E789" s="206">
        <f t="shared" si="367"/>
        <v>0</v>
      </c>
      <c r="F789" s="49">
        <f t="shared" si="367"/>
        <v>0</v>
      </c>
      <c r="G789" s="20">
        <f t="shared" si="367"/>
        <v>0</v>
      </c>
    </row>
    <row r="790" spans="1:8" s="138" customFormat="1" ht="13.9" customHeight="1" x14ac:dyDescent="0.25">
      <c r="A790" s="18">
        <v>4</v>
      </c>
      <c r="B790" s="19" t="s">
        <v>3</v>
      </c>
      <c r="C790" s="49">
        <f t="shared" si="367"/>
        <v>1562.5</v>
      </c>
      <c r="D790" s="49">
        <f t="shared" si="367"/>
        <v>0</v>
      </c>
      <c r="E790" s="206">
        <f t="shared" si="367"/>
        <v>0</v>
      </c>
      <c r="F790" s="49">
        <f t="shared" si="367"/>
        <v>0</v>
      </c>
      <c r="G790" s="20">
        <f t="shared" si="367"/>
        <v>0</v>
      </c>
    </row>
    <row r="791" spans="1:8" s="370" customFormat="1" ht="13.9" customHeight="1" x14ac:dyDescent="0.25">
      <c r="A791" s="368">
        <v>42</v>
      </c>
      <c r="B791" s="371" t="s">
        <v>36</v>
      </c>
      <c r="C791" s="372">
        <f>C792</f>
        <v>1562.5</v>
      </c>
      <c r="D791" s="372">
        <f>D792</f>
        <v>0</v>
      </c>
      <c r="E791" s="376">
        <f>E792</f>
        <v>0</v>
      </c>
      <c r="F791" s="372">
        <f>F792</f>
        <v>0</v>
      </c>
      <c r="G791" s="369">
        <f>G792</f>
        <v>0</v>
      </c>
    </row>
    <row r="792" spans="1:8" s="138" customFormat="1" ht="13.9" hidden="1" customHeight="1" x14ac:dyDescent="0.25">
      <c r="A792" s="135">
        <v>421</v>
      </c>
      <c r="B792" s="230" t="s">
        <v>326</v>
      </c>
      <c r="C792" s="163">
        <v>1562.5</v>
      </c>
      <c r="D792" s="163">
        <v>0</v>
      </c>
      <c r="E792" s="207">
        <v>0</v>
      </c>
      <c r="F792" s="163">
        <v>0</v>
      </c>
      <c r="G792" s="163">
        <v>0</v>
      </c>
    </row>
    <row r="793" spans="1:8" s="138" customFormat="1" ht="13.9" customHeight="1" x14ac:dyDescent="0.25">
      <c r="A793" s="135"/>
      <c r="B793" s="230"/>
      <c r="C793" s="163"/>
      <c r="D793" s="163"/>
      <c r="E793" s="207"/>
      <c r="F793" s="163"/>
      <c r="G793" s="163"/>
    </row>
    <row r="794" spans="1:8" s="138" customFormat="1" ht="31.9" customHeight="1" x14ac:dyDescent="0.25">
      <c r="A794" s="77"/>
      <c r="B794" s="278" t="s">
        <v>498</v>
      </c>
      <c r="C794" s="80">
        <f t="shared" ref="C794" si="368">C796</f>
        <v>0</v>
      </c>
      <c r="D794" s="180">
        <f>D795</f>
        <v>230000</v>
      </c>
      <c r="E794" s="180">
        <f>E796+E800+E804</f>
        <v>0</v>
      </c>
      <c r="F794" s="80">
        <f t="shared" ref="F794:G794" si="369">F796</f>
        <v>0</v>
      </c>
      <c r="G794" s="80">
        <f t="shared" si="369"/>
        <v>0</v>
      </c>
    </row>
    <row r="795" spans="1:8" s="138" customFormat="1" ht="13.9" customHeight="1" x14ac:dyDescent="0.25">
      <c r="A795" s="45"/>
      <c r="B795" s="19" t="s">
        <v>136</v>
      </c>
      <c r="C795" s="22">
        <f>C796+C800</f>
        <v>0</v>
      </c>
      <c r="D795" s="22">
        <f>D796+D800+D816+D808</f>
        <v>230000</v>
      </c>
      <c r="E795" s="22">
        <f>E796+E800+E804</f>
        <v>0</v>
      </c>
      <c r="F795" s="22">
        <f t="shared" ref="F795:G795" si="370">F796+F800</f>
        <v>0</v>
      </c>
      <c r="G795" s="22">
        <f t="shared" si="370"/>
        <v>0</v>
      </c>
    </row>
    <row r="796" spans="1:8" s="138" customFormat="1" ht="13.9" customHeight="1" x14ac:dyDescent="0.25">
      <c r="A796" s="135"/>
      <c r="B796" s="19" t="s">
        <v>540</v>
      </c>
      <c r="C796" s="20">
        <f>C797</f>
        <v>0</v>
      </c>
      <c r="D796" s="20">
        <f>D797</f>
        <v>0</v>
      </c>
      <c r="E796" s="22">
        <f>E797</f>
        <v>0</v>
      </c>
      <c r="F796" s="20">
        <f>F797</f>
        <v>0</v>
      </c>
      <c r="G796" s="20">
        <f>G797</f>
        <v>0</v>
      </c>
    </row>
    <row r="797" spans="1:8" s="138" customFormat="1" ht="13.9" customHeight="1" x14ac:dyDescent="0.25">
      <c r="A797" s="18">
        <v>4</v>
      </c>
      <c r="B797" s="19" t="s">
        <v>3</v>
      </c>
      <c r="C797" s="49">
        <f t="shared" ref="C797:G797" si="371">C798</f>
        <v>0</v>
      </c>
      <c r="D797" s="49">
        <f t="shared" si="371"/>
        <v>0</v>
      </c>
      <c r="E797" s="53">
        <f t="shared" si="371"/>
        <v>0</v>
      </c>
      <c r="F797" s="49">
        <f t="shared" si="371"/>
        <v>0</v>
      </c>
      <c r="G797" s="20">
        <f t="shared" si="371"/>
        <v>0</v>
      </c>
    </row>
    <row r="798" spans="1:8" s="370" customFormat="1" ht="13.9" customHeight="1" x14ac:dyDescent="0.25">
      <c r="A798" s="368">
        <v>42</v>
      </c>
      <c r="B798" s="371" t="s">
        <v>36</v>
      </c>
      <c r="C798" s="372">
        <f>C799</f>
        <v>0</v>
      </c>
      <c r="D798" s="372">
        <f>D799</f>
        <v>0</v>
      </c>
      <c r="E798" s="372">
        <f>E799</f>
        <v>0</v>
      </c>
      <c r="F798" s="372">
        <f>F799</f>
        <v>0</v>
      </c>
      <c r="G798" s="369">
        <f>G799</f>
        <v>0</v>
      </c>
    </row>
    <row r="799" spans="1:8" s="138" customFormat="1" ht="13.9" hidden="1" customHeight="1" x14ac:dyDescent="0.25">
      <c r="A799" s="135">
        <v>421</v>
      </c>
      <c r="B799" s="147" t="s">
        <v>86</v>
      </c>
      <c r="C799" s="169">
        <v>0</v>
      </c>
      <c r="D799" s="169">
        <v>0</v>
      </c>
      <c r="E799" s="163">
        <v>0</v>
      </c>
      <c r="F799" s="169">
        <v>0</v>
      </c>
      <c r="G799" s="140">
        <v>0</v>
      </c>
    </row>
    <row r="800" spans="1:8" s="138" customFormat="1" ht="13.9" customHeight="1" x14ac:dyDescent="0.25">
      <c r="A800" s="135"/>
      <c r="B800" s="19" t="s">
        <v>549</v>
      </c>
      <c r="C800" s="20">
        <f t="shared" ref="C800:G801" si="372">C801</f>
        <v>0</v>
      </c>
      <c r="D800" s="20">
        <f t="shared" si="372"/>
        <v>107000</v>
      </c>
      <c r="E800" s="22">
        <f t="shared" si="372"/>
        <v>0</v>
      </c>
      <c r="F800" s="20">
        <f t="shared" si="372"/>
        <v>0</v>
      </c>
      <c r="G800" s="20">
        <f t="shared" si="372"/>
        <v>0</v>
      </c>
      <c r="H800" s="138">
        <v>5012</v>
      </c>
    </row>
    <row r="801" spans="1:7" s="138" customFormat="1" ht="13.9" customHeight="1" x14ac:dyDescent="0.25">
      <c r="A801" s="18">
        <v>4</v>
      </c>
      <c r="B801" s="19" t="s">
        <v>3</v>
      </c>
      <c r="C801" s="49">
        <f t="shared" si="372"/>
        <v>0</v>
      </c>
      <c r="D801" s="49">
        <f t="shared" si="372"/>
        <v>107000</v>
      </c>
      <c r="E801" s="53">
        <f t="shared" si="372"/>
        <v>0</v>
      </c>
      <c r="F801" s="49">
        <f t="shared" si="372"/>
        <v>0</v>
      </c>
      <c r="G801" s="20">
        <f t="shared" si="372"/>
        <v>0</v>
      </c>
    </row>
    <row r="802" spans="1:7" s="370" customFormat="1" ht="13.9" customHeight="1" x14ac:dyDescent="0.25">
      <c r="A802" s="368">
        <v>42</v>
      </c>
      <c r="B802" s="371" t="s">
        <v>36</v>
      </c>
      <c r="C802" s="372">
        <f>C803</f>
        <v>0</v>
      </c>
      <c r="D802" s="372">
        <f>D803</f>
        <v>107000</v>
      </c>
      <c r="E802" s="372">
        <f>E803</f>
        <v>0</v>
      </c>
      <c r="F802" s="372">
        <f>F803</f>
        <v>0</v>
      </c>
      <c r="G802" s="369">
        <f>G803</f>
        <v>0</v>
      </c>
    </row>
    <row r="803" spans="1:7" s="138" customFormat="1" ht="13.9" hidden="1" customHeight="1" x14ac:dyDescent="0.25">
      <c r="A803" s="135">
        <v>421</v>
      </c>
      <c r="B803" s="334" t="s">
        <v>506</v>
      </c>
      <c r="C803" s="169">
        <v>0</v>
      </c>
      <c r="D803" s="169">
        <v>107000</v>
      </c>
      <c r="E803" s="163">
        <v>0</v>
      </c>
      <c r="F803" s="169">
        <v>0</v>
      </c>
      <c r="G803" s="140">
        <v>0</v>
      </c>
    </row>
    <row r="804" spans="1:7" s="138" customFormat="1" ht="13.9" customHeight="1" x14ac:dyDescent="0.25">
      <c r="A804" s="18"/>
      <c r="B804" s="46" t="s">
        <v>554</v>
      </c>
      <c r="C804" s="20">
        <f t="shared" ref="C804:G805" si="373">C805</f>
        <v>0</v>
      </c>
      <c r="D804" s="20">
        <f t="shared" si="373"/>
        <v>0</v>
      </c>
      <c r="E804" s="22">
        <f t="shared" si="373"/>
        <v>0</v>
      </c>
      <c r="F804" s="20">
        <f t="shared" si="373"/>
        <v>0</v>
      </c>
      <c r="G804" s="20">
        <f t="shared" si="373"/>
        <v>0</v>
      </c>
    </row>
    <row r="805" spans="1:7" s="138" customFormat="1" ht="13.9" customHeight="1" x14ac:dyDescent="0.25">
      <c r="A805" s="18">
        <v>4</v>
      </c>
      <c r="B805" s="46" t="s">
        <v>3</v>
      </c>
      <c r="C805" s="20">
        <f t="shared" si="373"/>
        <v>0</v>
      </c>
      <c r="D805" s="20">
        <f t="shared" si="373"/>
        <v>0</v>
      </c>
      <c r="E805" s="22">
        <f t="shared" si="373"/>
        <v>0</v>
      </c>
      <c r="F805" s="20">
        <f t="shared" si="373"/>
        <v>0</v>
      </c>
      <c r="G805" s="20">
        <f t="shared" si="373"/>
        <v>0</v>
      </c>
    </row>
    <row r="806" spans="1:7" s="370" customFormat="1" ht="13.9" customHeight="1" x14ac:dyDescent="0.25">
      <c r="A806" s="368">
        <v>42</v>
      </c>
      <c r="B806" s="374" t="s">
        <v>36</v>
      </c>
      <c r="C806" s="369">
        <f>C807</f>
        <v>0</v>
      </c>
      <c r="D806" s="369">
        <f>D807</f>
        <v>0</v>
      </c>
      <c r="E806" s="369">
        <f>E807</f>
        <v>0</v>
      </c>
      <c r="F806" s="369">
        <f>F807</f>
        <v>0</v>
      </c>
      <c r="G806" s="369">
        <f>G807</f>
        <v>0</v>
      </c>
    </row>
    <row r="807" spans="1:7" s="138" customFormat="1" ht="13.9" hidden="1" customHeight="1" x14ac:dyDescent="0.25">
      <c r="A807" s="135">
        <v>421</v>
      </c>
      <c r="B807" s="147" t="s">
        <v>85</v>
      </c>
      <c r="C807" s="140">
        <v>0</v>
      </c>
      <c r="D807" s="140">
        <v>0</v>
      </c>
      <c r="E807" s="1">
        <v>0</v>
      </c>
      <c r="F807" s="140">
        <v>0</v>
      </c>
      <c r="G807" s="140">
        <v>0</v>
      </c>
    </row>
    <row r="808" spans="1:7" s="138" customFormat="1" ht="13.9" customHeight="1" x14ac:dyDescent="0.25">
      <c r="A808" s="18"/>
      <c r="B808" s="46" t="s">
        <v>551</v>
      </c>
      <c r="C808" s="49">
        <f t="shared" ref="C808:D809" si="374">C809</f>
        <v>0</v>
      </c>
      <c r="D808" s="49">
        <f t="shared" si="374"/>
        <v>123000</v>
      </c>
      <c r="E808" s="49">
        <f t="shared" ref="E808:E810" si="375">E809</f>
        <v>0</v>
      </c>
      <c r="F808" s="49">
        <f t="shared" ref="F808:F810" si="376">F809</f>
        <v>0</v>
      </c>
      <c r="G808" s="49">
        <f t="shared" ref="G808:G810" si="377">G809</f>
        <v>0</v>
      </c>
    </row>
    <row r="809" spans="1:7" s="138" customFormat="1" ht="13.9" customHeight="1" x14ac:dyDescent="0.25">
      <c r="A809" s="18">
        <v>4</v>
      </c>
      <c r="B809" s="46" t="s">
        <v>3</v>
      </c>
      <c r="C809" s="49">
        <f t="shared" si="374"/>
        <v>0</v>
      </c>
      <c r="D809" s="49">
        <f t="shared" si="374"/>
        <v>123000</v>
      </c>
      <c r="E809" s="49">
        <f t="shared" si="375"/>
        <v>0</v>
      </c>
      <c r="F809" s="49">
        <f t="shared" si="376"/>
        <v>0</v>
      </c>
      <c r="G809" s="49">
        <f t="shared" si="377"/>
        <v>0</v>
      </c>
    </row>
    <row r="810" spans="1:7" s="370" customFormat="1" ht="13.9" customHeight="1" x14ac:dyDescent="0.25">
      <c r="A810" s="368">
        <v>42</v>
      </c>
      <c r="B810" s="374" t="s">
        <v>36</v>
      </c>
      <c r="C810" s="372">
        <f>C811</f>
        <v>0</v>
      </c>
      <c r="D810" s="372">
        <f>D811</f>
        <v>123000</v>
      </c>
      <c r="E810" s="372">
        <f t="shared" si="375"/>
        <v>0</v>
      </c>
      <c r="F810" s="372">
        <f t="shared" si="376"/>
        <v>0</v>
      </c>
      <c r="G810" s="372">
        <f t="shared" si="377"/>
        <v>0</v>
      </c>
    </row>
    <row r="811" spans="1:7" s="138" customFormat="1" ht="13.9" hidden="1" customHeight="1" x14ac:dyDescent="0.25">
      <c r="A811" s="135">
        <v>421</v>
      </c>
      <c r="B811" s="147" t="s">
        <v>85</v>
      </c>
      <c r="C811" s="169">
        <v>0</v>
      </c>
      <c r="D811" s="169">
        <v>123000</v>
      </c>
      <c r="E811" s="169">
        <v>0</v>
      </c>
      <c r="F811" s="169">
        <v>0</v>
      </c>
      <c r="G811" s="169">
        <v>0</v>
      </c>
    </row>
    <row r="812" spans="1:7" s="138" customFormat="1" ht="13.9" customHeight="1" x14ac:dyDescent="0.25">
      <c r="A812" s="135"/>
      <c r="B812" s="330"/>
      <c r="C812" s="169"/>
      <c r="D812" s="169"/>
      <c r="E812" s="163"/>
      <c r="F812" s="169"/>
      <c r="G812" s="169"/>
    </row>
    <row r="813" spans="1:7" s="138" customFormat="1" ht="27.6" customHeight="1" x14ac:dyDescent="0.25">
      <c r="A813" s="77"/>
      <c r="B813" s="278" t="s">
        <v>526</v>
      </c>
      <c r="C813" s="80">
        <f t="shared" ref="C813" si="378">C815</f>
        <v>0</v>
      </c>
      <c r="D813" s="180">
        <f>D814</f>
        <v>65000</v>
      </c>
      <c r="E813" s="180">
        <f>E814</f>
        <v>65000</v>
      </c>
      <c r="F813" s="80">
        <f>F814</f>
        <v>0</v>
      </c>
      <c r="G813" s="80">
        <f t="shared" ref="G813" si="379">G815</f>
        <v>0</v>
      </c>
    </row>
    <row r="814" spans="1:7" s="138" customFormat="1" ht="13.9" customHeight="1" x14ac:dyDescent="0.25">
      <c r="A814" s="45"/>
      <c r="B814" s="19" t="s">
        <v>136</v>
      </c>
      <c r="C814" s="22">
        <f>C815+C819</f>
        <v>0</v>
      </c>
      <c r="D814" s="22">
        <f>D819+D823+D815</f>
        <v>65000</v>
      </c>
      <c r="E814" s="22">
        <f>E815+E819+E823</f>
        <v>65000</v>
      </c>
      <c r="F814" s="22">
        <f>F815+F819+F823</f>
        <v>0</v>
      </c>
      <c r="G814" s="22">
        <f t="shared" ref="G814" si="380">G815+G819</f>
        <v>0</v>
      </c>
    </row>
    <row r="815" spans="1:7" s="138" customFormat="1" ht="13.9" customHeight="1" x14ac:dyDescent="0.25">
      <c r="A815" s="135"/>
      <c r="B815" s="19" t="s">
        <v>540</v>
      </c>
      <c r="C815" s="20">
        <f>C816</f>
        <v>0</v>
      </c>
      <c r="D815" s="20">
        <f>D816</f>
        <v>0</v>
      </c>
      <c r="E815" s="22">
        <f>E816</f>
        <v>0</v>
      </c>
      <c r="F815" s="20">
        <f>F816</f>
        <v>0</v>
      </c>
      <c r="G815" s="20">
        <f>G816</f>
        <v>0</v>
      </c>
    </row>
    <row r="816" spans="1:7" s="138" customFormat="1" ht="13.9" customHeight="1" x14ac:dyDescent="0.25">
      <c r="A816" s="18">
        <v>4</v>
      </c>
      <c r="B816" s="19" t="s">
        <v>3</v>
      </c>
      <c r="C816" s="49">
        <f t="shared" ref="C816:G816" si="381">C817</f>
        <v>0</v>
      </c>
      <c r="D816" s="49">
        <f t="shared" si="381"/>
        <v>0</v>
      </c>
      <c r="E816" s="53">
        <f t="shared" si="381"/>
        <v>0</v>
      </c>
      <c r="F816" s="49">
        <f t="shared" si="381"/>
        <v>0</v>
      </c>
      <c r="G816" s="20">
        <f t="shared" si="381"/>
        <v>0</v>
      </c>
    </row>
    <row r="817" spans="1:8" s="370" customFormat="1" ht="13.9" customHeight="1" x14ac:dyDescent="0.25">
      <c r="A817" s="368">
        <v>42</v>
      </c>
      <c r="B817" s="371" t="s">
        <v>36</v>
      </c>
      <c r="C817" s="372">
        <f>C818</f>
        <v>0</v>
      </c>
      <c r="D817" s="372">
        <f>D818</f>
        <v>0</v>
      </c>
      <c r="E817" s="372">
        <f>E818</f>
        <v>0</v>
      </c>
      <c r="F817" s="372">
        <f>F818</f>
        <v>0</v>
      </c>
      <c r="G817" s="369">
        <f>G818</f>
        <v>0</v>
      </c>
    </row>
    <row r="818" spans="1:8" s="138" customFormat="1" ht="13.9" hidden="1" customHeight="1" x14ac:dyDescent="0.25">
      <c r="A818" s="135">
        <v>421</v>
      </c>
      <c r="B818" s="147" t="s">
        <v>86</v>
      </c>
      <c r="C818" s="169">
        <v>0</v>
      </c>
      <c r="D818" s="169">
        <v>0</v>
      </c>
      <c r="E818" s="163">
        <v>0</v>
      </c>
      <c r="F818" s="169">
        <v>0</v>
      </c>
      <c r="G818" s="140">
        <v>0</v>
      </c>
    </row>
    <row r="819" spans="1:8" s="138" customFormat="1" ht="13.9" customHeight="1" x14ac:dyDescent="0.25">
      <c r="A819" s="135"/>
      <c r="B819" s="19" t="s">
        <v>552</v>
      </c>
      <c r="C819" s="20">
        <f t="shared" ref="C819:G820" si="382">C820</f>
        <v>0</v>
      </c>
      <c r="D819" s="20">
        <f t="shared" si="382"/>
        <v>20000</v>
      </c>
      <c r="E819" s="22">
        <f t="shared" si="382"/>
        <v>40000</v>
      </c>
      <c r="F819" s="20">
        <f t="shared" si="382"/>
        <v>0</v>
      </c>
      <c r="G819" s="20">
        <f t="shared" si="382"/>
        <v>0</v>
      </c>
    </row>
    <row r="820" spans="1:8" s="138" customFormat="1" ht="13.9" customHeight="1" x14ac:dyDescent="0.25">
      <c r="A820" s="18">
        <v>4</v>
      </c>
      <c r="B820" s="19" t="s">
        <v>3</v>
      </c>
      <c r="C820" s="49">
        <f t="shared" si="382"/>
        <v>0</v>
      </c>
      <c r="D820" s="49">
        <f t="shared" si="382"/>
        <v>20000</v>
      </c>
      <c r="E820" s="53">
        <f t="shared" si="382"/>
        <v>40000</v>
      </c>
      <c r="F820" s="49">
        <f t="shared" si="382"/>
        <v>0</v>
      </c>
      <c r="G820" s="20">
        <f t="shared" si="382"/>
        <v>0</v>
      </c>
    </row>
    <row r="821" spans="1:8" s="370" customFormat="1" ht="13.9" customHeight="1" x14ac:dyDescent="0.25">
      <c r="A821" s="368">
        <v>42</v>
      </c>
      <c r="B821" s="371" t="s">
        <v>36</v>
      </c>
      <c r="C821" s="372">
        <f>C822</f>
        <v>0</v>
      </c>
      <c r="D821" s="372">
        <f>D822</f>
        <v>20000</v>
      </c>
      <c r="E821" s="372">
        <f>E822</f>
        <v>40000</v>
      </c>
      <c r="F821" s="372">
        <f>F822</f>
        <v>0</v>
      </c>
      <c r="G821" s="369">
        <f>G822</f>
        <v>0</v>
      </c>
    </row>
    <row r="822" spans="1:8" s="138" customFormat="1" ht="13.9" hidden="1" customHeight="1" x14ac:dyDescent="0.25">
      <c r="A822" s="135">
        <v>421</v>
      </c>
      <c r="B822" s="330" t="s">
        <v>503</v>
      </c>
      <c r="C822" s="169">
        <v>0</v>
      </c>
      <c r="D822" s="169">
        <v>20000</v>
      </c>
      <c r="E822" s="163">
        <v>40000</v>
      </c>
      <c r="F822" s="169">
        <v>0</v>
      </c>
      <c r="G822" s="140">
        <v>0</v>
      </c>
      <c r="H822" s="365" t="s">
        <v>596</v>
      </c>
    </row>
    <row r="823" spans="1:8" s="138" customFormat="1" ht="13.9" customHeight="1" x14ac:dyDescent="0.25">
      <c r="A823" s="18"/>
      <c r="B823" s="46" t="s">
        <v>554</v>
      </c>
      <c r="C823" s="20">
        <f t="shared" ref="C823:G824" si="383">C824</f>
        <v>0</v>
      </c>
      <c r="D823" s="20">
        <f t="shared" si="383"/>
        <v>45000</v>
      </c>
      <c r="E823" s="22">
        <f t="shared" si="383"/>
        <v>25000</v>
      </c>
      <c r="F823" s="20">
        <f t="shared" si="383"/>
        <v>0</v>
      </c>
      <c r="G823" s="20">
        <f t="shared" si="383"/>
        <v>0</v>
      </c>
    </row>
    <row r="824" spans="1:8" s="138" customFormat="1" ht="13.9" customHeight="1" x14ac:dyDescent="0.25">
      <c r="A824" s="18">
        <v>4</v>
      </c>
      <c r="B824" s="46" t="s">
        <v>3</v>
      </c>
      <c r="C824" s="20">
        <f t="shared" si="383"/>
        <v>0</v>
      </c>
      <c r="D824" s="20">
        <f t="shared" si="383"/>
        <v>45000</v>
      </c>
      <c r="E824" s="22">
        <f t="shared" si="383"/>
        <v>25000</v>
      </c>
      <c r="F824" s="20">
        <f t="shared" si="383"/>
        <v>0</v>
      </c>
      <c r="G824" s="20">
        <f t="shared" si="383"/>
        <v>0</v>
      </c>
    </row>
    <row r="825" spans="1:8" s="370" customFormat="1" ht="13.9" customHeight="1" x14ac:dyDescent="0.25">
      <c r="A825" s="368">
        <v>42</v>
      </c>
      <c r="B825" s="374" t="s">
        <v>36</v>
      </c>
      <c r="C825" s="369">
        <f>C826</f>
        <v>0</v>
      </c>
      <c r="D825" s="369">
        <f>D826</f>
        <v>45000</v>
      </c>
      <c r="E825" s="369">
        <f>E826</f>
        <v>25000</v>
      </c>
      <c r="F825" s="369">
        <v>0</v>
      </c>
      <c r="G825" s="369">
        <f>G826</f>
        <v>0</v>
      </c>
    </row>
    <row r="826" spans="1:8" s="138" customFormat="1" ht="13.9" hidden="1" customHeight="1" x14ac:dyDescent="0.25">
      <c r="A826" s="135">
        <v>421</v>
      </c>
      <c r="B826" s="147" t="s">
        <v>85</v>
      </c>
      <c r="C826" s="140">
        <v>0</v>
      </c>
      <c r="D826" s="140">
        <v>45000</v>
      </c>
      <c r="E826" s="1">
        <v>25000</v>
      </c>
      <c r="F826" s="140">
        <v>0</v>
      </c>
      <c r="G826" s="140">
        <v>0</v>
      </c>
    </row>
    <row r="827" spans="1:8" s="138" customFormat="1" ht="13.9" customHeight="1" x14ac:dyDescent="0.25">
      <c r="A827" s="135"/>
      <c r="B827" s="330"/>
      <c r="C827" s="169"/>
      <c r="D827" s="169"/>
      <c r="E827" s="163"/>
      <c r="F827" s="169"/>
      <c r="G827" s="169"/>
    </row>
    <row r="828" spans="1:8" s="138" customFormat="1" ht="29.45" customHeight="1" x14ac:dyDescent="0.25">
      <c r="A828" s="72"/>
      <c r="B828" s="280" t="s">
        <v>524</v>
      </c>
      <c r="C828" s="76">
        <f t="shared" ref="C828:G828" si="384">C829</f>
        <v>0</v>
      </c>
      <c r="D828" s="76">
        <f t="shared" si="384"/>
        <v>84000</v>
      </c>
      <c r="E828" s="76">
        <f t="shared" si="384"/>
        <v>0</v>
      </c>
      <c r="F828" s="76">
        <f t="shared" si="384"/>
        <v>0</v>
      </c>
      <c r="G828" s="76">
        <f t="shared" si="384"/>
        <v>0</v>
      </c>
    </row>
    <row r="829" spans="1:8" s="138" customFormat="1" ht="13.9" customHeight="1" x14ac:dyDescent="0.25">
      <c r="A829" s="18"/>
      <c r="B829" s="19" t="s">
        <v>136</v>
      </c>
      <c r="C829" s="22">
        <f>C830+C835</f>
        <v>0</v>
      </c>
      <c r="D829" s="22">
        <f t="shared" ref="D829:G829" si="385">D830+D835</f>
        <v>84000</v>
      </c>
      <c r="E829" s="22">
        <f t="shared" si="385"/>
        <v>0</v>
      </c>
      <c r="F829" s="22">
        <f t="shared" si="385"/>
        <v>0</v>
      </c>
      <c r="G829" s="22">
        <f t="shared" si="385"/>
        <v>0</v>
      </c>
    </row>
    <row r="830" spans="1:8" s="138" customFormat="1" ht="13.9" customHeight="1" x14ac:dyDescent="0.25">
      <c r="A830" s="18"/>
      <c r="B830" s="19" t="s">
        <v>540</v>
      </c>
      <c r="C830" s="20">
        <f t="shared" ref="C830:G832" si="386">C831</f>
        <v>0</v>
      </c>
      <c r="D830" s="20">
        <f t="shared" si="386"/>
        <v>0</v>
      </c>
      <c r="E830" s="22">
        <f t="shared" si="386"/>
        <v>0</v>
      </c>
      <c r="F830" s="20">
        <f t="shared" si="386"/>
        <v>0</v>
      </c>
      <c r="G830" s="20">
        <f t="shared" si="386"/>
        <v>0</v>
      </c>
    </row>
    <row r="831" spans="1:8" s="138" customFormat="1" ht="13.9" customHeight="1" x14ac:dyDescent="0.25">
      <c r="A831" s="18">
        <v>4</v>
      </c>
      <c r="B831" s="19" t="s">
        <v>3</v>
      </c>
      <c r="C831" s="20">
        <f t="shared" si="386"/>
        <v>0</v>
      </c>
      <c r="D831" s="20">
        <f t="shared" si="386"/>
        <v>0</v>
      </c>
      <c r="E831" s="22">
        <f t="shared" si="386"/>
        <v>0</v>
      </c>
      <c r="F831" s="20">
        <f t="shared" si="386"/>
        <v>0</v>
      </c>
      <c r="G831" s="20">
        <f t="shared" si="386"/>
        <v>0</v>
      </c>
    </row>
    <row r="832" spans="1:8" s="370" customFormat="1" ht="13.9" customHeight="1" x14ac:dyDescent="0.25">
      <c r="A832" s="368">
        <v>42</v>
      </c>
      <c r="B832" s="371" t="s">
        <v>36</v>
      </c>
      <c r="C832" s="369">
        <f t="shared" si="386"/>
        <v>0</v>
      </c>
      <c r="D832" s="369">
        <f t="shared" si="386"/>
        <v>0</v>
      </c>
      <c r="E832" s="369">
        <f t="shared" si="386"/>
        <v>0</v>
      </c>
      <c r="F832" s="369">
        <f t="shared" si="386"/>
        <v>0</v>
      </c>
      <c r="G832" s="369">
        <f t="shared" si="386"/>
        <v>0</v>
      </c>
    </row>
    <row r="833" spans="1:8" s="138" customFormat="1" ht="13.9" hidden="1" customHeight="1" x14ac:dyDescent="0.25">
      <c r="A833" s="135">
        <v>421</v>
      </c>
      <c r="B833" s="147" t="s">
        <v>32</v>
      </c>
      <c r="C833" s="140">
        <f>C834</f>
        <v>0</v>
      </c>
      <c r="D833" s="140">
        <f>D834</f>
        <v>0</v>
      </c>
      <c r="E833" s="1">
        <f>E834</f>
        <v>0</v>
      </c>
      <c r="F833" s="140">
        <f>F834</f>
        <v>0</v>
      </c>
      <c r="G833" s="140">
        <f>G834</f>
        <v>0</v>
      </c>
    </row>
    <row r="834" spans="1:8" s="138" customFormat="1" ht="13.9" hidden="1" customHeight="1" x14ac:dyDescent="0.25">
      <c r="A834" s="135">
        <v>4219312</v>
      </c>
      <c r="B834" s="147" t="s">
        <v>86</v>
      </c>
      <c r="C834" s="140">
        <v>0</v>
      </c>
      <c r="D834" s="140">
        <v>0</v>
      </c>
      <c r="E834" s="1">
        <v>0</v>
      </c>
      <c r="F834" s="140">
        <v>0</v>
      </c>
      <c r="G834" s="140">
        <v>0</v>
      </c>
    </row>
    <row r="835" spans="1:8" s="138" customFormat="1" ht="13.9" customHeight="1" x14ac:dyDescent="0.25">
      <c r="A835" s="18"/>
      <c r="B835" s="19" t="s">
        <v>549</v>
      </c>
      <c r="C835" s="20">
        <f>C836</f>
        <v>0</v>
      </c>
      <c r="D835" s="20">
        <f>D836</f>
        <v>84000</v>
      </c>
      <c r="E835" s="22">
        <f>E836</f>
        <v>0</v>
      </c>
      <c r="F835" s="20">
        <f>F836</f>
        <v>0</v>
      </c>
      <c r="G835" s="20">
        <f>G836</f>
        <v>0</v>
      </c>
      <c r="H835" s="138">
        <v>5012</v>
      </c>
    </row>
    <row r="836" spans="1:8" s="138" customFormat="1" ht="13.9" customHeight="1" x14ac:dyDescent="0.25">
      <c r="A836" s="18">
        <v>4</v>
      </c>
      <c r="B836" s="19" t="s">
        <v>3</v>
      </c>
      <c r="C836" s="20">
        <f t="shared" ref="C836:G838" si="387">C837</f>
        <v>0</v>
      </c>
      <c r="D836" s="20">
        <f t="shared" si="387"/>
        <v>84000</v>
      </c>
      <c r="E836" s="22">
        <f t="shared" si="387"/>
        <v>0</v>
      </c>
      <c r="F836" s="20">
        <f t="shared" si="387"/>
        <v>0</v>
      </c>
      <c r="G836" s="20">
        <f t="shared" si="387"/>
        <v>0</v>
      </c>
    </row>
    <row r="837" spans="1:8" s="370" customFormat="1" ht="13.9" customHeight="1" x14ac:dyDescent="0.25">
      <c r="A837" s="368">
        <v>42</v>
      </c>
      <c r="B837" s="371" t="s">
        <v>36</v>
      </c>
      <c r="C837" s="369">
        <f t="shared" si="387"/>
        <v>0</v>
      </c>
      <c r="D837" s="369">
        <f t="shared" si="387"/>
        <v>84000</v>
      </c>
      <c r="E837" s="369">
        <f t="shared" si="387"/>
        <v>0</v>
      </c>
      <c r="F837" s="369">
        <f t="shared" si="387"/>
        <v>0</v>
      </c>
      <c r="G837" s="369">
        <f t="shared" si="387"/>
        <v>0</v>
      </c>
    </row>
    <row r="838" spans="1:8" s="138" customFormat="1" ht="13.9" hidden="1" customHeight="1" x14ac:dyDescent="0.25">
      <c r="A838" s="135">
        <v>421</v>
      </c>
      <c r="B838" s="147" t="s">
        <v>32</v>
      </c>
      <c r="C838" s="140">
        <f t="shared" si="387"/>
        <v>0</v>
      </c>
      <c r="D838" s="140">
        <f t="shared" si="387"/>
        <v>84000</v>
      </c>
      <c r="E838" s="1">
        <f t="shared" si="387"/>
        <v>0</v>
      </c>
      <c r="F838" s="140">
        <f t="shared" si="387"/>
        <v>0</v>
      </c>
      <c r="G838" s="140">
        <f t="shared" si="387"/>
        <v>0</v>
      </c>
    </row>
    <row r="839" spans="1:8" s="138" customFormat="1" ht="13.9" hidden="1" customHeight="1" x14ac:dyDescent="0.25">
      <c r="A839" s="135">
        <v>4213912</v>
      </c>
      <c r="B839" s="337" t="s">
        <v>505</v>
      </c>
      <c r="C839" s="140">
        <v>0</v>
      </c>
      <c r="D839" s="140">
        <v>84000</v>
      </c>
      <c r="E839" s="1">
        <v>0</v>
      </c>
      <c r="F839" s="140">
        <v>0</v>
      </c>
      <c r="G839" s="140">
        <v>0</v>
      </c>
      <c r="H839" s="338"/>
    </row>
    <row r="840" spans="1:8" s="138" customFormat="1" ht="13.9" customHeight="1" x14ac:dyDescent="0.25">
      <c r="A840" s="135"/>
      <c r="B840" s="337"/>
      <c r="C840" s="169"/>
      <c r="D840" s="169"/>
      <c r="E840" s="163"/>
      <c r="F840" s="169"/>
      <c r="G840" s="169"/>
      <c r="H840" s="338"/>
    </row>
    <row r="841" spans="1:8" s="138" customFormat="1" ht="30" customHeight="1" x14ac:dyDescent="0.25">
      <c r="A841" s="77"/>
      <c r="B841" s="339" t="s">
        <v>525</v>
      </c>
      <c r="C841" s="275">
        <f>C842</f>
        <v>12909</v>
      </c>
      <c r="D841" s="275">
        <f t="shared" ref="D841:G841" si="388">D842</f>
        <v>0</v>
      </c>
      <c r="E841" s="275">
        <f t="shared" si="388"/>
        <v>0</v>
      </c>
      <c r="F841" s="275">
        <f t="shared" si="388"/>
        <v>0</v>
      </c>
      <c r="G841" s="275">
        <f t="shared" si="388"/>
        <v>0</v>
      </c>
      <c r="H841" s="338"/>
    </row>
    <row r="842" spans="1:8" s="138" customFormat="1" ht="13.9" customHeight="1" x14ac:dyDescent="0.25">
      <c r="A842" s="18"/>
      <c r="B842" s="18" t="s">
        <v>138</v>
      </c>
      <c r="C842" s="49">
        <f>C843+C847</f>
        <v>12909</v>
      </c>
      <c r="D842" s="49">
        <f t="shared" ref="D842:G842" si="389">D843+D847</f>
        <v>0</v>
      </c>
      <c r="E842" s="49">
        <f t="shared" si="389"/>
        <v>0</v>
      </c>
      <c r="F842" s="49">
        <f t="shared" si="389"/>
        <v>0</v>
      </c>
      <c r="G842" s="49">
        <f t="shared" si="389"/>
        <v>0</v>
      </c>
      <c r="H842" s="338"/>
    </row>
    <row r="843" spans="1:8" s="138" customFormat="1" ht="13.9" customHeight="1" x14ac:dyDescent="0.25">
      <c r="A843" s="18"/>
      <c r="B843" s="18" t="s">
        <v>540</v>
      </c>
      <c r="C843" s="49">
        <f t="shared" ref="C843:C844" si="390">C844</f>
        <v>9036.2999999999993</v>
      </c>
      <c r="D843" s="49">
        <f t="shared" ref="D843:D845" si="391">D844</f>
        <v>0</v>
      </c>
      <c r="E843" s="49">
        <f t="shared" ref="E843:E845" si="392">E844</f>
        <v>0</v>
      </c>
      <c r="F843" s="49">
        <f t="shared" ref="F843:F845" si="393">F844</f>
        <v>0</v>
      </c>
      <c r="G843" s="49">
        <f t="shared" ref="G843:G845" si="394">G844</f>
        <v>0</v>
      </c>
      <c r="H843" s="338"/>
    </row>
    <row r="844" spans="1:8" s="138" customFormat="1" ht="13.9" customHeight="1" x14ac:dyDescent="0.25">
      <c r="A844" s="18">
        <v>3</v>
      </c>
      <c r="B844" s="23" t="s">
        <v>2</v>
      </c>
      <c r="C844" s="49">
        <f t="shared" si="390"/>
        <v>9036.2999999999993</v>
      </c>
      <c r="D844" s="49">
        <f t="shared" si="391"/>
        <v>0</v>
      </c>
      <c r="E844" s="49">
        <f t="shared" si="392"/>
        <v>0</v>
      </c>
      <c r="F844" s="49">
        <f t="shared" si="393"/>
        <v>0</v>
      </c>
      <c r="G844" s="49">
        <f t="shared" si="394"/>
        <v>0</v>
      </c>
      <c r="H844" s="338"/>
    </row>
    <row r="845" spans="1:8" s="370" customFormat="1" ht="13.9" customHeight="1" x14ac:dyDescent="0.25">
      <c r="A845" s="368">
        <v>32</v>
      </c>
      <c r="B845" s="368" t="s">
        <v>21</v>
      </c>
      <c r="C845" s="372">
        <f>C846</f>
        <v>9036.2999999999993</v>
      </c>
      <c r="D845" s="372">
        <f t="shared" si="391"/>
        <v>0</v>
      </c>
      <c r="E845" s="372">
        <f t="shared" si="392"/>
        <v>0</v>
      </c>
      <c r="F845" s="372">
        <f t="shared" si="393"/>
        <v>0</v>
      </c>
      <c r="G845" s="372">
        <f t="shared" si="394"/>
        <v>0</v>
      </c>
    </row>
    <row r="846" spans="1:8" s="138" customFormat="1" ht="13.9" hidden="1" customHeight="1" x14ac:dyDescent="0.25">
      <c r="A846" s="340">
        <v>323298</v>
      </c>
      <c r="B846" s="152" t="s">
        <v>522</v>
      </c>
      <c r="C846" s="169">
        <v>9036.2999999999993</v>
      </c>
      <c r="D846" s="169">
        <v>0</v>
      </c>
      <c r="E846" s="169">
        <v>0</v>
      </c>
      <c r="F846" s="169">
        <v>0</v>
      </c>
      <c r="G846" s="169">
        <v>0</v>
      </c>
      <c r="H846" s="338"/>
    </row>
    <row r="847" spans="1:8" s="138" customFormat="1" ht="13.9" customHeight="1" x14ac:dyDescent="0.25">
      <c r="A847" s="18"/>
      <c r="B847" s="219" t="s">
        <v>552</v>
      </c>
      <c r="C847" s="49">
        <f t="shared" ref="C847:C848" si="395">C848</f>
        <v>3872.7</v>
      </c>
      <c r="D847" s="49">
        <f t="shared" ref="D847:D849" si="396">D848</f>
        <v>0</v>
      </c>
      <c r="E847" s="49">
        <f t="shared" ref="E847:E849" si="397">E848</f>
        <v>0</v>
      </c>
      <c r="F847" s="49">
        <f t="shared" ref="F847:F849" si="398">F848</f>
        <v>0</v>
      </c>
      <c r="G847" s="49">
        <f t="shared" ref="G847:G849" si="399">G848</f>
        <v>0</v>
      </c>
      <c r="H847" s="338"/>
    </row>
    <row r="848" spans="1:8" s="138" customFormat="1" ht="13.9" customHeight="1" x14ac:dyDescent="0.25">
      <c r="A848" s="18">
        <v>3</v>
      </c>
      <c r="B848" s="23" t="s">
        <v>2</v>
      </c>
      <c r="C848" s="49">
        <f t="shared" si="395"/>
        <v>3872.7</v>
      </c>
      <c r="D848" s="49">
        <f t="shared" si="396"/>
        <v>0</v>
      </c>
      <c r="E848" s="49">
        <f t="shared" si="397"/>
        <v>0</v>
      </c>
      <c r="F848" s="49">
        <f t="shared" si="398"/>
        <v>0</v>
      </c>
      <c r="G848" s="49">
        <f t="shared" si="399"/>
        <v>0</v>
      </c>
      <c r="H848" s="338"/>
    </row>
    <row r="849" spans="1:8" s="370" customFormat="1" ht="13.9" customHeight="1" x14ac:dyDescent="0.25">
      <c r="A849" s="368">
        <v>32</v>
      </c>
      <c r="B849" s="368" t="s">
        <v>21</v>
      </c>
      <c r="C849" s="372">
        <f>C850</f>
        <v>3872.7</v>
      </c>
      <c r="D849" s="372">
        <f t="shared" si="396"/>
        <v>0</v>
      </c>
      <c r="E849" s="372">
        <f t="shared" si="397"/>
        <v>0</v>
      </c>
      <c r="F849" s="372">
        <f t="shared" si="398"/>
        <v>0</v>
      </c>
      <c r="G849" s="372">
        <f t="shared" si="399"/>
        <v>0</v>
      </c>
    </row>
    <row r="850" spans="1:8" s="138" customFormat="1" ht="13.9" hidden="1" customHeight="1" x14ac:dyDescent="0.25">
      <c r="A850" s="340">
        <v>323298</v>
      </c>
      <c r="B850" s="152" t="s">
        <v>522</v>
      </c>
      <c r="C850" s="169">
        <v>3872.7</v>
      </c>
      <c r="D850" s="169">
        <v>0</v>
      </c>
      <c r="E850" s="169">
        <v>0</v>
      </c>
      <c r="F850" s="169">
        <v>0</v>
      </c>
      <c r="G850" s="169">
        <v>0</v>
      </c>
      <c r="H850" s="338"/>
    </row>
    <row r="851" spans="1:8" s="138" customFormat="1" ht="13.9" customHeight="1" x14ac:dyDescent="0.25">
      <c r="A851" s="340"/>
      <c r="B851" s="153"/>
      <c r="C851" s="169"/>
      <c r="D851" s="169"/>
      <c r="E851" s="169"/>
      <c r="F851" s="169"/>
      <c r="G851" s="169"/>
      <c r="H851" s="338"/>
    </row>
    <row r="852" spans="1:8" s="138" customFormat="1" ht="13.9" customHeight="1" x14ac:dyDescent="0.25">
      <c r="A852" s="77"/>
      <c r="B852" s="278" t="s">
        <v>527</v>
      </c>
      <c r="C852" s="275">
        <f>C853</f>
        <v>0</v>
      </c>
      <c r="D852" s="275">
        <f t="shared" ref="D852:G852" si="400">D853</f>
        <v>430000</v>
      </c>
      <c r="E852" s="275">
        <f t="shared" si="400"/>
        <v>430000</v>
      </c>
      <c r="F852" s="275">
        <f t="shared" si="400"/>
        <v>0</v>
      </c>
      <c r="G852" s="275">
        <f t="shared" si="400"/>
        <v>0</v>
      </c>
      <c r="H852" s="338"/>
    </row>
    <row r="853" spans="1:8" s="138" customFormat="1" ht="13.9" customHeight="1" x14ac:dyDescent="0.25">
      <c r="A853" s="45"/>
      <c r="B853" s="19" t="s">
        <v>136</v>
      </c>
      <c r="C853" s="49">
        <f>C858+C854</f>
        <v>0</v>
      </c>
      <c r="D853" s="49">
        <f>D858+D854+D862</f>
        <v>430000</v>
      </c>
      <c r="E853" s="49">
        <f>E858+E854+E862+E866</f>
        <v>430000</v>
      </c>
      <c r="F853" s="49">
        <f t="shared" ref="F853:G853" si="401">F858+F854+F862</f>
        <v>0</v>
      </c>
      <c r="G853" s="49">
        <f t="shared" si="401"/>
        <v>0</v>
      </c>
      <c r="H853" s="338"/>
    </row>
    <row r="854" spans="1:8" s="138" customFormat="1" ht="13.9" customHeight="1" x14ac:dyDescent="0.25">
      <c r="A854" s="342"/>
      <c r="B854" s="19" t="s">
        <v>553</v>
      </c>
      <c r="C854" s="49">
        <f t="shared" ref="C854:C855" si="402">C855</f>
        <v>0</v>
      </c>
      <c r="D854" s="49">
        <f t="shared" ref="D854:D856" si="403">D855</f>
        <v>361000</v>
      </c>
      <c r="E854" s="49">
        <f t="shared" ref="E854:E856" si="404">E855</f>
        <v>361000</v>
      </c>
      <c r="F854" s="49">
        <f t="shared" ref="F854:F856" si="405">F855</f>
        <v>0</v>
      </c>
      <c r="G854" s="49">
        <f t="shared" ref="G854:G856" si="406">G855</f>
        <v>0</v>
      </c>
      <c r="H854" s="338">
        <v>56281</v>
      </c>
    </row>
    <row r="855" spans="1:8" s="138" customFormat="1" ht="13.9" customHeight="1" x14ac:dyDescent="0.25">
      <c r="A855" s="18">
        <v>4</v>
      </c>
      <c r="B855" s="19" t="s">
        <v>3</v>
      </c>
      <c r="C855" s="49">
        <f t="shared" si="402"/>
        <v>0</v>
      </c>
      <c r="D855" s="49">
        <f t="shared" si="403"/>
        <v>361000</v>
      </c>
      <c r="E855" s="49">
        <f t="shared" si="404"/>
        <v>361000</v>
      </c>
      <c r="F855" s="49">
        <f t="shared" si="405"/>
        <v>0</v>
      </c>
      <c r="G855" s="49">
        <f t="shared" si="406"/>
        <v>0</v>
      </c>
      <c r="H855" s="338"/>
    </row>
    <row r="856" spans="1:8" s="370" customFormat="1" ht="13.9" customHeight="1" x14ac:dyDescent="0.25">
      <c r="A856" s="368">
        <v>42</v>
      </c>
      <c r="B856" s="371" t="s">
        <v>36</v>
      </c>
      <c r="C856" s="372">
        <f>C857</f>
        <v>0</v>
      </c>
      <c r="D856" s="372">
        <f t="shared" si="403"/>
        <v>361000</v>
      </c>
      <c r="E856" s="372">
        <f t="shared" si="404"/>
        <v>361000</v>
      </c>
      <c r="F856" s="372">
        <f t="shared" si="405"/>
        <v>0</v>
      </c>
      <c r="G856" s="372">
        <f t="shared" si="406"/>
        <v>0</v>
      </c>
    </row>
    <row r="857" spans="1:8" s="138" customFormat="1" ht="13.9" hidden="1" customHeight="1" x14ac:dyDescent="0.25">
      <c r="A857" s="342">
        <v>421</v>
      </c>
      <c r="B857" s="343" t="s">
        <v>503</v>
      </c>
      <c r="C857" s="169">
        <v>0</v>
      </c>
      <c r="D857" s="169">
        <v>361000</v>
      </c>
      <c r="E857" s="169">
        <v>361000</v>
      </c>
      <c r="F857" s="169">
        <v>0</v>
      </c>
      <c r="G857" s="169">
        <v>0</v>
      </c>
      <c r="H857" s="338"/>
    </row>
    <row r="858" spans="1:8" s="138" customFormat="1" ht="13.9" customHeight="1" x14ac:dyDescent="0.25">
      <c r="A858" s="18"/>
      <c r="B858" s="225" t="s">
        <v>551</v>
      </c>
      <c r="C858" s="49">
        <f t="shared" ref="C858:C859" si="407">C859</f>
        <v>0</v>
      </c>
      <c r="D858" s="49">
        <f t="shared" ref="D858:D868" si="408">D859</f>
        <v>69000</v>
      </c>
      <c r="E858" s="49">
        <f t="shared" ref="E858:E868" si="409">E859</f>
        <v>0</v>
      </c>
      <c r="F858" s="49">
        <f t="shared" ref="F858:F868" si="410">F859</f>
        <v>0</v>
      </c>
      <c r="G858" s="49">
        <f t="shared" ref="G858:G868" si="411">G859</f>
        <v>0</v>
      </c>
      <c r="H858" s="338"/>
    </row>
    <row r="859" spans="1:8" s="138" customFormat="1" ht="13.9" customHeight="1" x14ac:dyDescent="0.25">
      <c r="A859" s="18">
        <v>4</v>
      </c>
      <c r="B859" s="46" t="s">
        <v>3</v>
      </c>
      <c r="C859" s="49">
        <f t="shared" si="407"/>
        <v>0</v>
      </c>
      <c r="D859" s="49">
        <f t="shared" si="408"/>
        <v>69000</v>
      </c>
      <c r="E859" s="49">
        <f t="shared" si="409"/>
        <v>0</v>
      </c>
      <c r="F859" s="49">
        <f t="shared" si="410"/>
        <v>0</v>
      </c>
      <c r="G859" s="49">
        <f t="shared" si="411"/>
        <v>0</v>
      </c>
      <c r="H859" s="338"/>
    </row>
    <row r="860" spans="1:8" s="370" customFormat="1" ht="13.9" customHeight="1" x14ac:dyDescent="0.25">
      <c r="A860" s="368">
        <v>42</v>
      </c>
      <c r="B860" s="374" t="s">
        <v>36</v>
      </c>
      <c r="C860" s="372">
        <f>C861</f>
        <v>0</v>
      </c>
      <c r="D860" s="372">
        <f t="shared" si="408"/>
        <v>69000</v>
      </c>
      <c r="E860" s="372">
        <f t="shared" si="409"/>
        <v>0</v>
      </c>
      <c r="F860" s="372">
        <f t="shared" si="410"/>
        <v>0</v>
      </c>
      <c r="G860" s="372">
        <f t="shared" si="411"/>
        <v>0</v>
      </c>
    </row>
    <row r="861" spans="1:8" s="138" customFormat="1" ht="13.9" hidden="1" customHeight="1" x14ac:dyDescent="0.25">
      <c r="A861" s="342">
        <v>421</v>
      </c>
      <c r="B861" s="343" t="s">
        <v>85</v>
      </c>
      <c r="C861" s="169">
        <v>0</v>
      </c>
      <c r="D861" s="169">
        <v>69000</v>
      </c>
      <c r="E861" s="169">
        <v>0</v>
      </c>
      <c r="F861" s="169">
        <v>0</v>
      </c>
      <c r="G861" s="169">
        <v>0</v>
      </c>
      <c r="H861" s="338"/>
    </row>
    <row r="862" spans="1:8" s="138" customFormat="1" ht="13.9" customHeight="1" x14ac:dyDescent="0.25">
      <c r="A862" s="18"/>
      <c r="B862" s="225" t="s">
        <v>549</v>
      </c>
      <c r="C862" s="49">
        <f t="shared" ref="C862:C863" si="412">C863</f>
        <v>0</v>
      </c>
      <c r="D862" s="49">
        <f t="shared" si="408"/>
        <v>0</v>
      </c>
      <c r="E862" s="49">
        <f t="shared" si="409"/>
        <v>31000</v>
      </c>
      <c r="F862" s="49">
        <f t="shared" si="410"/>
        <v>0</v>
      </c>
      <c r="G862" s="49">
        <f t="shared" si="411"/>
        <v>0</v>
      </c>
      <c r="H862" s="358" t="s">
        <v>586</v>
      </c>
    </row>
    <row r="863" spans="1:8" s="138" customFormat="1" ht="13.9" customHeight="1" x14ac:dyDescent="0.25">
      <c r="A863" s="18">
        <v>4</v>
      </c>
      <c r="B863" s="46" t="s">
        <v>3</v>
      </c>
      <c r="C863" s="49">
        <f t="shared" si="412"/>
        <v>0</v>
      </c>
      <c r="D863" s="49">
        <f t="shared" si="408"/>
        <v>0</v>
      </c>
      <c r="E863" s="49">
        <f t="shared" si="409"/>
        <v>31000</v>
      </c>
      <c r="F863" s="49">
        <f t="shared" si="410"/>
        <v>0</v>
      </c>
      <c r="G863" s="49">
        <f t="shared" si="411"/>
        <v>0</v>
      </c>
      <c r="H863" s="338"/>
    </row>
    <row r="864" spans="1:8" s="370" customFormat="1" ht="13.9" customHeight="1" x14ac:dyDescent="0.25">
      <c r="A864" s="368">
        <v>42</v>
      </c>
      <c r="B864" s="374" t="s">
        <v>36</v>
      </c>
      <c r="C864" s="372">
        <f>C865</f>
        <v>0</v>
      </c>
      <c r="D864" s="372">
        <f t="shared" si="408"/>
        <v>0</v>
      </c>
      <c r="E864" s="372">
        <f t="shared" si="409"/>
        <v>31000</v>
      </c>
      <c r="F864" s="372">
        <f t="shared" si="410"/>
        <v>0</v>
      </c>
      <c r="G864" s="372">
        <f t="shared" si="411"/>
        <v>0</v>
      </c>
    </row>
    <row r="865" spans="1:8" s="138" customFormat="1" ht="13.9" hidden="1" customHeight="1" x14ac:dyDescent="0.25">
      <c r="A865" s="342">
        <v>421</v>
      </c>
      <c r="B865" s="343" t="s">
        <v>85</v>
      </c>
      <c r="C865" s="169">
        <v>0</v>
      </c>
      <c r="D865" s="169">
        <v>0</v>
      </c>
      <c r="E865" s="169">
        <v>31000</v>
      </c>
      <c r="F865" s="169">
        <v>0</v>
      </c>
      <c r="G865" s="169">
        <v>0</v>
      </c>
      <c r="H865" s="338"/>
    </row>
    <row r="866" spans="1:8" s="138" customFormat="1" ht="13.9" customHeight="1" x14ac:dyDescent="0.25">
      <c r="A866" s="18"/>
      <c r="B866" s="24" t="s">
        <v>554</v>
      </c>
      <c r="C866" s="49">
        <f t="shared" ref="C866:C867" si="413">C867</f>
        <v>0</v>
      </c>
      <c r="D866" s="49">
        <f t="shared" si="408"/>
        <v>0</v>
      </c>
      <c r="E866" s="49">
        <f t="shared" si="409"/>
        <v>38000</v>
      </c>
      <c r="F866" s="49">
        <f t="shared" si="410"/>
        <v>0</v>
      </c>
      <c r="G866" s="49">
        <f t="shared" si="411"/>
        <v>0</v>
      </c>
      <c r="H866" s="338"/>
    </row>
    <row r="867" spans="1:8" s="138" customFormat="1" ht="13.9" customHeight="1" x14ac:dyDescent="0.25">
      <c r="A867" s="18">
        <v>4</v>
      </c>
      <c r="B867" s="46" t="s">
        <v>3</v>
      </c>
      <c r="C867" s="49">
        <f t="shared" si="413"/>
        <v>0</v>
      </c>
      <c r="D867" s="49">
        <f t="shared" si="408"/>
        <v>0</v>
      </c>
      <c r="E867" s="49">
        <f t="shared" si="409"/>
        <v>38000</v>
      </c>
      <c r="F867" s="49">
        <f t="shared" si="410"/>
        <v>0</v>
      </c>
      <c r="G867" s="49">
        <f t="shared" si="411"/>
        <v>0</v>
      </c>
      <c r="H867" s="338"/>
    </row>
    <row r="868" spans="1:8" s="370" customFormat="1" ht="13.9" customHeight="1" x14ac:dyDescent="0.25">
      <c r="A868" s="368">
        <v>42</v>
      </c>
      <c r="B868" s="374" t="s">
        <v>36</v>
      </c>
      <c r="C868" s="372">
        <f>C869</f>
        <v>0</v>
      </c>
      <c r="D868" s="372">
        <f t="shared" si="408"/>
        <v>0</v>
      </c>
      <c r="E868" s="372">
        <f t="shared" si="409"/>
        <v>38000</v>
      </c>
      <c r="F868" s="372">
        <f t="shared" si="410"/>
        <v>0</v>
      </c>
      <c r="G868" s="372">
        <f t="shared" si="411"/>
        <v>0</v>
      </c>
    </row>
    <row r="869" spans="1:8" s="138" customFormat="1" ht="13.9" hidden="1" customHeight="1" x14ac:dyDescent="0.25">
      <c r="A869" s="342">
        <v>421</v>
      </c>
      <c r="B869" s="343" t="s">
        <v>85</v>
      </c>
      <c r="C869" s="169">
        <v>0</v>
      </c>
      <c r="D869" s="169">
        <v>0</v>
      </c>
      <c r="E869" s="169">
        <v>38000</v>
      </c>
      <c r="F869" s="169">
        <v>0</v>
      </c>
      <c r="G869" s="169">
        <v>0</v>
      </c>
      <c r="H869" s="338"/>
    </row>
    <row r="870" spans="1:8" s="138" customFormat="1" ht="13.9" customHeight="1" x14ac:dyDescent="0.25">
      <c r="A870" s="342"/>
      <c r="B870" s="343"/>
      <c r="C870" s="169"/>
      <c r="D870" s="169"/>
      <c r="E870" s="169"/>
      <c r="F870" s="169"/>
      <c r="G870" s="169"/>
      <c r="H870" s="338"/>
    </row>
    <row r="871" spans="1:8" s="84" customFormat="1" x14ac:dyDescent="0.25">
      <c r="A871" s="81"/>
      <c r="B871" s="82" t="s">
        <v>152</v>
      </c>
      <c r="C871" s="83">
        <f>C872+C882+C892+C900+C909+C923+C931</f>
        <v>80642.260000000009</v>
      </c>
      <c r="D871" s="83">
        <f>D872+D882+D892+D900+D909+D923+D931</f>
        <v>124700</v>
      </c>
      <c r="E871" s="83">
        <f>E872+E882+E892+E900+E909+E923+E931+E938</f>
        <v>110200</v>
      </c>
      <c r="F871" s="83">
        <f>F872+F882+F892+F900+F909+F923+F931</f>
        <v>94700</v>
      </c>
      <c r="G871" s="83">
        <f>G872+G882+G892+G900+G909+G923+G931</f>
        <v>94700</v>
      </c>
    </row>
    <row r="872" spans="1:8" s="84" customFormat="1" x14ac:dyDescent="0.25">
      <c r="A872" s="81"/>
      <c r="B872" s="85" t="s">
        <v>383</v>
      </c>
      <c r="C872" s="83">
        <f t="shared" ref="C872:G874" si="414">C873</f>
        <v>17804.84</v>
      </c>
      <c r="D872" s="83">
        <f t="shared" si="414"/>
        <v>22000</v>
      </c>
      <c r="E872" s="183">
        <f t="shared" si="414"/>
        <v>24000</v>
      </c>
      <c r="F872" s="183">
        <f t="shared" si="414"/>
        <v>14000</v>
      </c>
      <c r="G872" s="183">
        <f t="shared" si="414"/>
        <v>14000</v>
      </c>
    </row>
    <row r="873" spans="1:8" s="3" customFormat="1" x14ac:dyDescent="0.25">
      <c r="A873" s="18"/>
      <c r="B873" s="19" t="s">
        <v>135</v>
      </c>
      <c r="C873" s="20">
        <f t="shared" si="414"/>
        <v>17804.84</v>
      </c>
      <c r="D873" s="20">
        <f t="shared" si="414"/>
        <v>22000</v>
      </c>
      <c r="E873" s="22">
        <f t="shared" si="414"/>
        <v>24000</v>
      </c>
      <c r="F873" s="22">
        <f t="shared" si="414"/>
        <v>14000</v>
      </c>
      <c r="G873" s="22">
        <f t="shared" si="414"/>
        <v>14000</v>
      </c>
    </row>
    <row r="874" spans="1:8" s="26" customFormat="1" x14ac:dyDescent="0.25">
      <c r="A874" s="23"/>
      <c r="B874" s="24" t="s">
        <v>555</v>
      </c>
      <c r="C874" s="22">
        <f t="shared" si="414"/>
        <v>17804.84</v>
      </c>
      <c r="D874" s="22">
        <f t="shared" si="414"/>
        <v>22000</v>
      </c>
      <c r="E874" s="22">
        <f t="shared" si="414"/>
        <v>24000</v>
      </c>
      <c r="F874" s="22">
        <f t="shared" si="414"/>
        <v>14000</v>
      </c>
      <c r="G874" s="22">
        <f t="shared" si="414"/>
        <v>14000</v>
      </c>
    </row>
    <row r="875" spans="1:8" s="26" customFormat="1" x14ac:dyDescent="0.25">
      <c r="A875" s="23">
        <v>3</v>
      </c>
      <c r="B875" s="24" t="s">
        <v>2</v>
      </c>
      <c r="C875" s="22">
        <f t="shared" ref="C875:D875" si="415">C877+C879</f>
        <v>17804.84</v>
      </c>
      <c r="D875" s="22">
        <f t="shared" si="415"/>
        <v>22000</v>
      </c>
      <c r="E875" s="22">
        <f t="shared" ref="E875" si="416">E877+E879</f>
        <v>24000</v>
      </c>
      <c r="F875" s="22">
        <f t="shared" ref="F875:G875" si="417">F877+F879</f>
        <v>14000</v>
      </c>
      <c r="G875" s="22">
        <f t="shared" si="417"/>
        <v>14000</v>
      </c>
    </row>
    <row r="876" spans="1:8" s="370" customFormat="1" x14ac:dyDescent="0.25">
      <c r="A876" s="368">
        <v>32</v>
      </c>
      <c r="B876" s="371" t="s">
        <v>21</v>
      </c>
      <c r="C876" s="369">
        <f>C877+C879</f>
        <v>17804.84</v>
      </c>
      <c r="D876" s="369">
        <f>D877+D879</f>
        <v>22000</v>
      </c>
      <c r="E876" s="369">
        <f>E877+E879</f>
        <v>24000</v>
      </c>
      <c r="F876" s="369">
        <f t="shared" ref="F876:G876" si="418">F877+F879</f>
        <v>14000</v>
      </c>
      <c r="G876" s="369">
        <f t="shared" si="418"/>
        <v>14000</v>
      </c>
    </row>
    <row r="877" spans="1:8" hidden="1" x14ac:dyDescent="0.25">
      <c r="A877" s="152">
        <v>322</v>
      </c>
      <c r="B877" s="153" t="s">
        <v>23</v>
      </c>
      <c r="C877" s="1">
        <f>C878</f>
        <v>12281.87</v>
      </c>
      <c r="D877" s="1">
        <f>D878</f>
        <v>10000</v>
      </c>
      <c r="E877" s="1">
        <f>E878</f>
        <v>12000</v>
      </c>
      <c r="F877" s="1">
        <f t="shared" ref="F877:G877" si="419">F878</f>
        <v>10000</v>
      </c>
      <c r="G877" s="1">
        <f t="shared" si="419"/>
        <v>10000</v>
      </c>
    </row>
    <row r="878" spans="1:8" hidden="1" x14ac:dyDescent="0.25">
      <c r="A878" s="152">
        <v>322311</v>
      </c>
      <c r="B878" s="153" t="s">
        <v>116</v>
      </c>
      <c r="C878" s="1">
        <v>12281.87</v>
      </c>
      <c r="D878" s="1">
        <v>10000</v>
      </c>
      <c r="E878" s="1">
        <v>12000</v>
      </c>
      <c r="F878" s="1">
        <v>10000</v>
      </c>
      <c r="G878" s="1">
        <v>10000</v>
      </c>
    </row>
    <row r="879" spans="1:8" hidden="1" x14ac:dyDescent="0.25">
      <c r="A879" s="152">
        <v>323</v>
      </c>
      <c r="B879" s="153" t="s">
        <v>24</v>
      </c>
      <c r="C879" s="1">
        <f>C880</f>
        <v>5522.97</v>
      </c>
      <c r="D879" s="1">
        <f>D880</f>
        <v>12000</v>
      </c>
      <c r="E879" s="1">
        <f>E880</f>
        <v>12000</v>
      </c>
      <c r="F879" s="1">
        <f t="shared" ref="F879:G879" si="420">F880</f>
        <v>4000</v>
      </c>
      <c r="G879" s="1">
        <f t="shared" si="420"/>
        <v>4000</v>
      </c>
    </row>
    <row r="880" spans="1:8" hidden="1" x14ac:dyDescent="0.25">
      <c r="A880" s="152">
        <v>323294</v>
      </c>
      <c r="B880" s="153" t="s">
        <v>84</v>
      </c>
      <c r="C880" s="1">
        <v>5522.97</v>
      </c>
      <c r="D880" s="1">
        <v>12000</v>
      </c>
      <c r="E880" s="1">
        <v>12000</v>
      </c>
      <c r="F880" s="1">
        <v>4000</v>
      </c>
      <c r="G880" s="1">
        <v>4000</v>
      </c>
    </row>
    <row r="881" spans="1:7" x14ac:dyDescent="0.25">
      <c r="A881" s="135"/>
      <c r="B881" s="16"/>
      <c r="C881" s="16"/>
      <c r="D881" s="169"/>
      <c r="E881" s="163"/>
      <c r="F881" s="169"/>
      <c r="G881" s="140"/>
    </row>
    <row r="882" spans="1:7" s="84" customFormat="1" x14ac:dyDescent="0.25">
      <c r="A882" s="81"/>
      <c r="B882" s="85" t="s">
        <v>384</v>
      </c>
      <c r="C882" s="83">
        <f t="shared" ref="C882:G885" si="421">C883</f>
        <v>18506.009999999998</v>
      </c>
      <c r="D882" s="83">
        <f t="shared" si="421"/>
        <v>42000</v>
      </c>
      <c r="E882" s="183">
        <f t="shared" si="421"/>
        <v>25000</v>
      </c>
      <c r="F882" s="183">
        <f t="shared" si="421"/>
        <v>25000</v>
      </c>
      <c r="G882" s="183">
        <f t="shared" si="421"/>
        <v>25000</v>
      </c>
    </row>
    <row r="883" spans="1:7" s="3" customFormat="1" x14ac:dyDescent="0.25">
      <c r="A883" s="18"/>
      <c r="B883" s="19" t="s">
        <v>136</v>
      </c>
      <c r="C883" s="20">
        <f t="shared" si="421"/>
        <v>18506.009999999998</v>
      </c>
      <c r="D883" s="20">
        <f t="shared" si="421"/>
        <v>42000</v>
      </c>
      <c r="E883" s="22">
        <f t="shared" si="421"/>
        <v>25000</v>
      </c>
      <c r="F883" s="22">
        <f t="shared" si="421"/>
        <v>25000</v>
      </c>
      <c r="G883" s="22">
        <f t="shared" si="421"/>
        <v>25000</v>
      </c>
    </row>
    <row r="884" spans="1:7" s="26" customFormat="1" x14ac:dyDescent="0.25">
      <c r="A884" s="23"/>
      <c r="B884" s="24" t="s">
        <v>554</v>
      </c>
      <c r="C884" s="22">
        <f t="shared" si="421"/>
        <v>18506.009999999998</v>
      </c>
      <c r="D884" s="22">
        <f t="shared" si="421"/>
        <v>42000</v>
      </c>
      <c r="E884" s="22">
        <f t="shared" si="421"/>
        <v>25000</v>
      </c>
      <c r="F884" s="22">
        <f t="shared" si="421"/>
        <v>25000</v>
      </c>
      <c r="G884" s="22">
        <f t="shared" si="421"/>
        <v>25000</v>
      </c>
    </row>
    <row r="885" spans="1:7" s="26" customFormat="1" x14ac:dyDescent="0.25">
      <c r="A885" s="23">
        <v>3</v>
      </c>
      <c r="B885" s="24" t="s">
        <v>2</v>
      </c>
      <c r="C885" s="22">
        <f t="shared" si="421"/>
        <v>18506.009999999998</v>
      </c>
      <c r="D885" s="22">
        <f t="shared" si="421"/>
        <v>42000</v>
      </c>
      <c r="E885" s="22">
        <f t="shared" si="421"/>
        <v>25000</v>
      </c>
      <c r="F885" s="22">
        <f t="shared" si="421"/>
        <v>25000</v>
      </c>
      <c r="G885" s="22">
        <f t="shared" si="421"/>
        <v>25000</v>
      </c>
    </row>
    <row r="886" spans="1:7" s="370" customFormat="1" x14ac:dyDescent="0.25">
      <c r="A886" s="368">
        <v>32</v>
      </c>
      <c r="B886" s="371" t="s">
        <v>21</v>
      </c>
      <c r="C886" s="369">
        <f t="shared" ref="C886:D886" si="422">C887+C889</f>
        <v>18506.009999999998</v>
      </c>
      <c r="D886" s="369">
        <f t="shared" si="422"/>
        <v>42000</v>
      </c>
      <c r="E886" s="369">
        <f t="shared" ref="E886" si="423">E887+E889</f>
        <v>25000</v>
      </c>
      <c r="F886" s="369">
        <f t="shared" ref="F886:G886" si="424">F887+F889</f>
        <v>25000</v>
      </c>
      <c r="G886" s="369">
        <f t="shared" si="424"/>
        <v>25000</v>
      </c>
    </row>
    <row r="887" spans="1:7" hidden="1" x14ac:dyDescent="0.25">
      <c r="A887" s="152">
        <v>322</v>
      </c>
      <c r="B887" s="153" t="s">
        <v>23</v>
      </c>
      <c r="C887" s="1">
        <f t="shared" ref="C887:G887" si="425">C888</f>
        <v>4497.6899999999996</v>
      </c>
      <c r="D887" s="1">
        <f t="shared" si="425"/>
        <v>10000</v>
      </c>
      <c r="E887" s="1">
        <f t="shared" si="425"/>
        <v>10000</v>
      </c>
      <c r="F887" s="1">
        <f t="shared" si="425"/>
        <v>10000</v>
      </c>
      <c r="G887" s="1">
        <f t="shared" si="425"/>
        <v>10000</v>
      </c>
    </row>
    <row r="888" spans="1:7" hidden="1" x14ac:dyDescent="0.25">
      <c r="A888" s="152">
        <v>32244</v>
      </c>
      <c r="B888" s="153" t="s">
        <v>185</v>
      </c>
      <c r="C888" s="1">
        <v>4497.6899999999996</v>
      </c>
      <c r="D888" s="1">
        <v>10000</v>
      </c>
      <c r="E888" s="1">
        <v>10000</v>
      </c>
      <c r="F888" s="1">
        <v>10000</v>
      </c>
      <c r="G888" s="1">
        <v>10000</v>
      </c>
    </row>
    <row r="889" spans="1:7" hidden="1" x14ac:dyDescent="0.25">
      <c r="A889" s="152">
        <v>323</v>
      </c>
      <c r="B889" s="153" t="s">
        <v>24</v>
      </c>
      <c r="C889" s="1">
        <f t="shared" ref="C889:G889" si="426">C890</f>
        <v>14008.32</v>
      </c>
      <c r="D889" s="1">
        <f t="shared" si="426"/>
        <v>32000</v>
      </c>
      <c r="E889" s="1">
        <f t="shared" si="426"/>
        <v>15000</v>
      </c>
      <c r="F889" s="1">
        <f t="shared" si="426"/>
        <v>15000</v>
      </c>
      <c r="G889" s="1">
        <f t="shared" si="426"/>
        <v>15000</v>
      </c>
    </row>
    <row r="890" spans="1:7" hidden="1" x14ac:dyDescent="0.25">
      <c r="A890" s="152">
        <v>323291</v>
      </c>
      <c r="B890" s="153" t="s">
        <v>83</v>
      </c>
      <c r="C890" s="1">
        <v>14008.32</v>
      </c>
      <c r="D890" s="1">
        <v>32000</v>
      </c>
      <c r="E890" s="1">
        <v>15000</v>
      </c>
      <c r="F890" s="1">
        <v>15000</v>
      </c>
      <c r="G890" s="1">
        <v>15000</v>
      </c>
    </row>
    <row r="891" spans="1:7" x14ac:dyDescent="0.25">
      <c r="A891" s="135"/>
      <c r="B891" s="147"/>
      <c r="C891" s="147"/>
      <c r="D891" s="169"/>
      <c r="E891" s="163"/>
      <c r="F891" s="169"/>
      <c r="G891" s="140"/>
    </row>
    <row r="892" spans="1:7" s="84" customFormat="1" x14ac:dyDescent="0.25">
      <c r="A892" s="81"/>
      <c r="B892" s="85" t="s">
        <v>385</v>
      </c>
      <c r="C892" s="83">
        <f t="shared" ref="C892:E893" si="427">C893</f>
        <v>2500</v>
      </c>
      <c r="D892" s="83">
        <f t="shared" si="427"/>
        <v>12000</v>
      </c>
      <c r="E892" s="183">
        <f t="shared" si="427"/>
        <v>10000</v>
      </c>
      <c r="F892" s="183">
        <f t="shared" ref="F892:G892" si="428">F893</f>
        <v>12000</v>
      </c>
      <c r="G892" s="183">
        <f t="shared" si="428"/>
        <v>12000</v>
      </c>
    </row>
    <row r="893" spans="1:7" s="3" customFormat="1" x14ac:dyDescent="0.25">
      <c r="A893" s="18"/>
      <c r="B893" s="19" t="s">
        <v>136</v>
      </c>
      <c r="C893" s="20">
        <f t="shared" si="427"/>
        <v>2500</v>
      </c>
      <c r="D893" s="20">
        <f t="shared" si="427"/>
        <v>12000</v>
      </c>
      <c r="E893" s="22">
        <f t="shared" si="427"/>
        <v>10000</v>
      </c>
      <c r="F893" s="22">
        <f>F894</f>
        <v>12000</v>
      </c>
      <c r="G893" s="22">
        <f>G894</f>
        <v>12000</v>
      </c>
    </row>
    <row r="894" spans="1:7" s="26" customFormat="1" x14ac:dyDescent="0.25">
      <c r="A894" s="23"/>
      <c r="B894" s="24" t="s">
        <v>554</v>
      </c>
      <c r="C894" s="22">
        <f t="shared" ref="C894:G897" si="429">C895</f>
        <v>2500</v>
      </c>
      <c r="D894" s="22">
        <f t="shared" si="429"/>
        <v>12000</v>
      </c>
      <c r="E894" s="22">
        <f t="shared" si="429"/>
        <v>10000</v>
      </c>
      <c r="F894" s="22">
        <f t="shared" si="429"/>
        <v>12000</v>
      </c>
      <c r="G894" s="22">
        <f t="shared" si="429"/>
        <v>12000</v>
      </c>
    </row>
    <row r="895" spans="1:7" s="26" customFormat="1" x14ac:dyDescent="0.25">
      <c r="A895" s="23">
        <v>3</v>
      </c>
      <c r="B895" s="24" t="s">
        <v>2</v>
      </c>
      <c r="C895" s="22">
        <f t="shared" si="429"/>
        <v>2500</v>
      </c>
      <c r="D895" s="22">
        <f t="shared" si="429"/>
        <v>12000</v>
      </c>
      <c r="E895" s="22">
        <f t="shared" si="429"/>
        <v>10000</v>
      </c>
      <c r="F895" s="22">
        <f t="shared" si="429"/>
        <v>12000</v>
      </c>
      <c r="G895" s="22">
        <f t="shared" si="429"/>
        <v>12000</v>
      </c>
    </row>
    <row r="896" spans="1:7" s="370" customFormat="1" ht="12.6" customHeight="1" x14ac:dyDescent="0.25">
      <c r="A896" s="368">
        <v>32</v>
      </c>
      <c r="B896" s="371" t="s">
        <v>21</v>
      </c>
      <c r="C896" s="369">
        <f t="shared" si="429"/>
        <v>2500</v>
      </c>
      <c r="D896" s="369">
        <f t="shared" si="429"/>
        <v>12000</v>
      </c>
      <c r="E896" s="369">
        <f t="shared" si="429"/>
        <v>10000</v>
      </c>
      <c r="F896" s="369">
        <f t="shared" si="429"/>
        <v>12000</v>
      </c>
      <c r="G896" s="369">
        <f t="shared" si="429"/>
        <v>12000</v>
      </c>
    </row>
    <row r="897" spans="1:7" hidden="1" x14ac:dyDescent="0.25">
      <c r="A897" s="152">
        <v>323</v>
      </c>
      <c r="B897" s="153" t="s">
        <v>24</v>
      </c>
      <c r="C897" s="1">
        <f t="shared" si="429"/>
        <v>2500</v>
      </c>
      <c r="D897" s="1">
        <f t="shared" si="429"/>
        <v>12000</v>
      </c>
      <c r="E897" s="1">
        <f t="shared" si="429"/>
        <v>10000</v>
      </c>
      <c r="F897" s="1">
        <f t="shared" si="429"/>
        <v>12000</v>
      </c>
      <c r="G897" s="1">
        <f t="shared" si="429"/>
        <v>12000</v>
      </c>
    </row>
    <row r="898" spans="1:7" hidden="1" x14ac:dyDescent="0.25">
      <c r="A898" s="152">
        <v>323292</v>
      </c>
      <c r="B898" s="153" t="s">
        <v>104</v>
      </c>
      <c r="C898" s="1">
        <v>2500</v>
      </c>
      <c r="D898" s="1">
        <v>12000</v>
      </c>
      <c r="E898" s="1">
        <v>10000</v>
      </c>
      <c r="F898" s="1">
        <v>12000</v>
      </c>
      <c r="G898" s="1">
        <v>12000</v>
      </c>
    </row>
    <row r="899" spans="1:7" x14ac:dyDescent="0.25">
      <c r="A899" s="135"/>
      <c r="B899" s="147"/>
      <c r="C899" s="147"/>
      <c r="D899" s="169"/>
      <c r="E899" s="163"/>
      <c r="F899" s="169"/>
      <c r="G899" s="140"/>
    </row>
    <row r="900" spans="1:7" s="84" customFormat="1" x14ac:dyDescent="0.25">
      <c r="A900" s="81"/>
      <c r="B900" s="85" t="s">
        <v>386</v>
      </c>
      <c r="C900" s="83">
        <f t="shared" ref="C900:G904" si="430">C901</f>
        <v>875</v>
      </c>
      <c r="D900" s="83">
        <f t="shared" si="430"/>
        <v>10000</v>
      </c>
      <c r="E900" s="183">
        <f t="shared" si="430"/>
        <v>7000</v>
      </c>
      <c r="F900" s="183">
        <f t="shared" si="430"/>
        <v>7000</v>
      </c>
      <c r="G900" s="183">
        <f t="shared" si="430"/>
        <v>7000</v>
      </c>
    </row>
    <row r="901" spans="1:7" s="3" customFormat="1" x14ac:dyDescent="0.25">
      <c r="A901" s="18"/>
      <c r="B901" s="19" t="s">
        <v>136</v>
      </c>
      <c r="C901" s="20">
        <f t="shared" si="430"/>
        <v>875</v>
      </c>
      <c r="D901" s="20">
        <f t="shared" si="430"/>
        <v>10000</v>
      </c>
      <c r="E901" s="22">
        <f t="shared" si="430"/>
        <v>7000</v>
      </c>
      <c r="F901" s="22">
        <f t="shared" si="430"/>
        <v>7000</v>
      </c>
      <c r="G901" s="22">
        <f t="shared" si="430"/>
        <v>7000</v>
      </c>
    </row>
    <row r="902" spans="1:7" s="26" customFormat="1" x14ac:dyDescent="0.25">
      <c r="A902" s="23"/>
      <c r="B902" s="24" t="s">
        <v>555</v>
      </c>
      <c r="C902" s="22">
        <f t="shared" si="430"/>
        <v>875</v>
      </c>
      <c r="D902" s="22">
        <f t="shared" si="430"/>
        <v>10000</v>
      </c>
      <c r="E902" s="22">
        <f t="shared" si="430"/>
        <v>7000</v>
      </c>
      <c r="F902" s="22">
        <f t="shared" si="430"/>
        <v>7000</v>
      </c>
      <c r="G902" s="22">
        <f t="shared" si="430"/>
        <v>7000</v>
      </c>
    </row>
    <row r="903" spans="1:7" s="26" customFormat="1" x14ac:dyDescent="0.25">
      <c r="A903" s="23">
        <v>3</v>
      </c>
      <c r="B903" s="24" t="s">
        <v>2</v>
      </c>
      <c r="C903" s="22">
        <f t="shared" si="430"/>
        <v>875</v>
      </c>
      <c r="D903" s="22">
        <f t="shared" si="430"/>
        <v>10000</v>
      </c>
      <c r="E903" s="22">
        <f t="shared" si="430"/>
        <v>7000</v>
      </c>
      <c r="F903" s="22">
        <f t="shared" si="430"/>
        <v>7000</v>
      </c>
      <c r="G903" s="22">
        <f t="shared" si="430"/>
        <v>7000</v>
      </c>
    </row>
    <row r="904" spans="1:7" s="370" customFormat="1" x14ac:dyDescent="0.25">
      <c r="A904" s="368">
        <v>32</v>
      </c>
      <c r="B904" s="371" t="s">
        <v>21</v>
      </c>
      <c r="C904" s="369">
        <f t="shared" si="430"/>
        <v>875</v>
      </c>
      <c r="D904" s="369">
        <f t="shared" si="430"/>
        <v>10000</v>
      </c>
      <c r="E904" s="369">
        <f t="shared" si="430"/>
        <v>7000</v>
      </c>
      <c r="F904" s="369">
        <f t="shared" si="430"/>
        <v>7000</v>
      </c>
      <c r="G904" s="369">
        <f t="shared" si="430"/>
        <v>7000</v>
      </c>
    </row>
    <row r="905" spans="1:7" ht="13.15" hidden="1" customHeight="1" x14ac:dyDescent="0.25">
      <c r="A905" s="152">
        <v>323</v>
      </c>
      <c r="B905" s="153" t="s">
        <v>24</v>
      </c>
      <c r="C905" s="1">
        <f>C907</f>
        <v>875</v>
      </c>
      <c r="D905" s="1">
        <f t="shared" ref="D905" si="431">D906+D907</f>
        <v>10000</v>
      </c>
      <c r="E905" s="1">
        <f t="shared" ref="E905" si="432">E906+E907</f>
        <v>7000</v>
      </c>
      <c r="F905" s="1">
        <f t="shared" ref="F905:G905" si="433">F906+F907</f>
        <v>7000</v>
      </c>
      <c r="G905" s="1">
        <f t="shared" si="433"/>
        <v>7000</v>
      </c>
    </row>
    <row r="906" spans="1:7" hidden="1" x14ac:dyDescent="0.25">
      <c r="A906" s="152">
        <v>323293</v>
      </c>
      <c r="B906" s="153" t="s">
        <v>149</v>
      </c>
      <c r="C906" s="1">
        <v>0</v>
      </c>
      <c r="D906" s="1">
        <v>3000</v>
      </c>
      <c r="E906" s="1">
        <v>2000</v>
      </c>
      <c r="F906" s="1">
        <v>3000</v>
      </c>
      <c r="G906" s="1">
        <v>3000</v>
      </c>
    </row>
    <row r="907" spans="1:7" hidden="1" x14ac:dyDescent="0.25">
      <c r="A907" s="152">
        <v>323297</v>
      </c>
      <c r="B907" s="153" t="s">
        <v>190</v>
      </c>
      <c r="C907" s="1">
        <v>875</v>
      </c>
      <c r="D907" s="1">
        <v>7000</v>
      </c>
      <c r="E907" s="1">
        <v>5000</v>
      </c>
      <c r="F907" s="1">
        <v>4000</v>
      </c>
      <c r="G907" s="1">
        <v>4000</v>
      </c>
    </row>
    <row r="908" spans="1:7" x14ac:dyDescent="0.25">
      <c r="A908" s="135"/>
      <c r="B908" s="147"/>
      <c r="C908" s="147"/>
      <c r="D908" s="169"/>
      <c r="E908" s="163"/>
      <c r="F908" s="169"/>
      <c r="G908" s="140"/>
    </row>
    <row r="909" spans="1:7" s="84" customFormat="1" x14ac:dyDescent="0.25">
      <c r="A909" s="81"/>
      <c r="B909" s="85" t="s">
        <v>387</v>
      </c>
      <c r="C909" s="83">
        <f t="shared" ref="C909:G912" si="434">C910</f>
        <v>36764.910000000003</v>
      </c>
      <c r="D909" s="83">
        <f t="shared" si="434"/>
        <v>32200</v>
      </c>
      <c r="E909" s="83">
        <f t="shared" si="434"/>
        <v>26200</v>
      </c>
      <c r="F909" s="83">
        <f t="shared" si="434"/>
        <v>31200</v>
      </c>
      <c r="G909" s="83">
        <f t="shared" si="434"/>
        <v>31200</v>
      </c>
    </row>
    <row r="910" spans="1:7" s="3" customFormat="1" x14ac:dyDescent="0.25">
      <c r="A910" s="18"/>
      <c r="B910" s="19" t="s">
        <v>136</v>
      </c>
      <c r="C910" s="20">
        <f t="shared" si="434"/>
        <v>36764.910000000003</v>
      </c>
      <c r="D910" s="20">
        <f t="shared" si="434"/>
        <v>32200</v>
      </c>
      <c r="E910" s="20">
        <f t="shared" si="434"/>
        <v>26200</v>
      </c>
      <c r="F910" s="20">
        <f t="shared" si="434"/>
        <v>31200</v>
      </c>
      <c r="G910" s="20">
        <f t="shared" si="434"/>
        <v>31200</v>
      </c>
    </row>
    <row r="911" spans="1:7" s="26" customFormat="1" x14ac:dyDescent="0.25">
      <c r="A911" s="23"/>
      <c r="B911" s="24" t="s">
        <v>554</v>
      </c>
      <c r="C911" s="22">
        <f t="shared" si="434"/>
        <v>36764.910000000003</v>
      </c>
      <c r="D911" s="22">
        <f t="shared" si="434"/>
        <v>32200</v>
      </c>
      <c r="E911" s="22">
        <f t="shared" si="434"/>
        <v>26200</v>
      </c>
      <c r="F911" s="22">
        <f t="shared" si="434"/>
        <v>31200</v>
      </c>
      <c r="G911" s="22">
        <f t="shared" si="434"/>
        <v>31200</v>
      </c>
    </row>
    <row r="912" spans="1:7" s="26" customFormat="1" x14ac:dyDescent="0.25">
      <c r="A912" s="23">
        <v>3</v>
      </c>
      <c r="B912" s="24" t="s">
        <v>2</v>
      </c>
      <c r="C912" s="22">
        <f t="shared" si="434"/>
        <v>36764.910000000003</v>
      </c>
      <c r="D912" s="22">
        <f t="shared" si="434"/>
        <v>32200</v>
      </c>
      <c r="E912" s="22">
        <f t="shared" si="434"/>
        <v>26200</v>
      </c>
      <c r="F912" s="22">
        <f t="shared" si="434"/>
        <v>31200</v>
      </c>
      <c r="G912" s="22">
        <f t="shared" si="434"/>
        <v>31200</v>
      </c>
    </row>
    <row r="913" spans="1:7" s="370" customFormat="1" x14ac:dyDescent="0.25">
      <c r="A913" s="368">
        <v>32</v>
      </c>
      <c r="B913" s="371" t="s">
        <v>21</v>
      </c>
      <c r="C913" s="369">
        <f>C914+C918</f>
        <v>36764.910000000003</v>
      </c>
      <c r="D913" s="369">
        <f>D914+D918</f>
        <v>32200</v>
      </c>
      <c r="E913" s="369">
        <f t="shared" ref="E913" si="435">E914+E918</f>
        <v>26200</v>
      </c>
      <c r="F913" s="369">
        <f t="shared" ref="F913" si="436">F914+F918</f>
        <v>31200</v>
      </c>
      <c r="G913" s="369">
        <f t="shared" ref="G913" si="437">G914+G918</f>
        <v>31200</v>
      </c>
    </row>
    <row r="914" spans="1:7" hidden="1" x14ac:dyDescent="0.25">
      <c r="A914" s="152">
        <v>322</v>
      </c>
      <c r="B914" s="153" t="s">
        <v>23</v>
      </c>
      <c r="C914" s="1">
        <f>C915+C916</f>
        <v>15898.599999999999</v>
      </c>
      <c r="D914" s="1">
        <f>D916+D917+D915</f>
        <v>11200</v>
      </c>
      <c r="E914" s="1">
        <f>E916+E917+E915</f>
        <v>10200</v>
      </c>
      <c r="F914" s="1">
        <f t="shared" ref="F914:G914" si="438">F916+F917+F915</f>
        <v>10200</v>
      </c>
      <c r="G914" s="1">
        <f t="shared" si="438"/>
        <v>10200</v>
      </c>
    </row>
    <row r="915" spans="1:7" hidden="1" x14ac:dyDescent="0.25">
      <c r="A915" s="152">
        <v>32234</v>
      </c>
      <c r="B915" s="153" t="s">
        <v>113</v>
      </c>
      <c r="C915" s="1">
        <v>1205.3</v>
      </c>
      <c r="D915" s="1">
        <v>1200</v>
      </c>
      <c r="E915" s="1">
        <v>1200</v>
      </c>
      <c r="F915" s="1">
        <v>1200</v>
      </c>
      <c r="G915" s="1">
        <v>1200</v>
      </c>
    </row>
    <row r="916" spans="1:7" hidden="1" x14ac:dyDescent="0.25">
      <c r="A916" s="152">
        <v>32242</v>
      </c>
      <c r="B916" s="153" t="s">
        <v>114</v>
      </c>
      <c r="C916" s="1">
        <v>14693.3</v>
      </c>
      <c r="D916" s="1">
        <v>3000</v>
      </c>
      <c r="E916" s="1">
        <v>2000</v>
      </c>
      <c r="F916" s="1">
        <v>2000</v>
      </c>
      <c r="G916" s="1">
        <v>2000</v>
      </c>
    </row>
    <row r="917" spans="1:7" hidden="1" x14ac:dyDescent="0.25">
      <c r="A917" s="152">
        <v>32244</v>
      </c>
      <c r="B917" s="162" t="s">
        <v>257</v>
      </c>
      <c r="C917" s="1">
        <v>0</v>
      </c>
      <c r="D917" s="1">
        <v>7000</v>
      </c>
      <c r="E917" s="1">
        <v>7000</v>
      </c>
      <c r="F917" s="1">
        <v>7000</v>
      </c>
      <c r="G917" s="1">
        <v>7000</v>
      </c>
    </row>
    <row r="918" spans="1:7" hidden="1" x14ac:dyDescent="0.25">
      <c r="A918" s="152">
        <v>323</v>
      </c>
      <c r="B918" s="153" t="s">
        <v>24</v>
      </c>
      <c r="C918" s="1">
        <f>C919+C920+C921</f>
        <v>20866.310000000001</v>
      </c>
      <c r="D918" s="1">
        <f>D919+D920+D921</f>
        <v>21000</v>
      </c>
      <c r="E918" s="1">
        <f>E919+E920+E921</f>
        <v>16000</v>
      </c>
      <c r="F918" s="1">
        <f t="shared" ref="F918:G918" si="439">F919+F920+F921</f>
        <v>21000</v>
      </c>
      <c r="G918" s="1">
        <f t="shared" si="439"/>
        <v>21000</v>
      </c>
    </row>
    <row r="919" spans="1:7" hidden="1" x14ac:dyDescent="0.25">
      <c r="A919" s="152">
        <v>32322</v>
      </c>
      <c r="B919" s="153" t="s">
        <v>115</v>
      </c>
      <c r="C919" s="1">
        <v>15860.95</v>
      </c>
      <c r="D919" s="1">
        <v>2000</v>
      </c>
      <c r="E919" s="1">
        <v>2000</v>
      </c>
      <c r="F919" s="1">
        <v>2000</v>
      </c>
      <c r="G919" s="1">
        <v>2000</v>
      </c>
    </row>
    <row r="920" spans="1:7" hidden="1" x14ac:dyDescent="0.25">
      <c r="A920" s="152">
        <v>32349</v>
      </c>
      <c r="B920" s="153" t="s">
        <v>486</v>
      </c>
      <c r="C920" s="1">
        <v>0</v>
      </c>
      <c r="D920" s="1">
        <v>15000</v>
      </c>
      <c r="E920" s="1">
        <v>10000</v>
      </c>
      <c r="F920" s="1">
        <v>15000</v>
      </c>
      <c r="G920" s="1">
        <v>15000</v>
      </c>
    </row>
    <row r="921" spans="1:7" hidden="1" x14ac:dyDescent="0.25">
      <c r="A921" s="152">
        <v>32342</v>
      </c>
      <c r="B921" s="153" t="s">
        <v>117</v>
      </c>
      <c r="C921" s="1">
        <v>5005.3599999999997</v>
      </c>
      <c r="D921" s="1">
        <v>4000</v>
      </c>
      <c r="E921" s="1">
        <v>4000</v>
      </c>
      <c r="F921" s="1">
        <v>4000</v>
      </c>
      <c r="G921" s="1">
        <v>4000</v>
      </c>
    </row>
    <row r="922" spans="1:7" x14ac:dyDescent="0.25">
      <c r="A922" s="135"/>
      <c r="B922" s="147"/>
      <c r="C922" s="147"/>
      <c r="D922" s="163"/>
      <c r="E922" s="163"/>
      <c r="F922" s="163"/>
      <c r="G922" s="1"/>
    </row>
    <row r="923" spans="1:7" s="84" customFormat="1" x14ac:dyDescent="0.25">
      <c r="A923" s="81"/>
      <c r="B923" s="85" t="s">
        <v>388</v>
      </c>
      <c r="C923" s="83">
        <f t="shared" ref="C923:G926" si="440">C924</f>
        <v>4191.5</v>
      </c>
      <c r="D923" s="83">
        <f t="shared" si="440"/>
        <v>5000</v>
      </c>
      <c r="E923" s="183">
        <f t="shared" si="440"/>
        <v>14500</v>
      </c>
      <c r="F923" s="183">
        <f t="shared" si="440"/>
        <v>5000</v>
      </c>
      <c r="G923" s="183">
        <f t="shared" si="440"/>
        <v>5000</v>
      </c>
    </row>
    <row r="924" spans="1:7" s="3" customFormat="1" x14ac:dyDescent="0.25">
      <c r="A924" s="18"/>
      <c r="B924" s="71" t="s">
        <v>139</v>
      </c>
      <c r="C924" s="20">
        <f t="shared" si="440"/>
        <v>4191.5</v>
      </c>
      <c r="D924" s="20">
        <f t="shared" si="440"/>
        <v>5000</v>
      </c>
      <c r="E924" s="22">
        <f t="shared" si="440"/>
        <v>14500</v>
      </c>
      <c r="F924" s="22">
        <f t="shared" si="440"/>
        <v>5000</v>
      </c>
      <c r="G924" s="22">
        <f t="shared" si="440"/>
        <v>5000</v>
      </c>
    </row>
    <row r="925" spans="1:7" s="26" customFormat="1" x14ac:dyDescent="0.25">
      <c r="A925" s="23"/>
      <c r="B925" s="24" t="s">
        <v>554</v>
      </c>
      <c r="C925" s="22">
        <f t="shared" si="440"/>
        <v>4191.5</v>
      </c>
      <c r="D925" s="22">
        <f t="shared" si="440"/>
        <v>5000</v>
      </c>
      <c r="E925" s="22">
        <f t="shared" si="440"/>
        <v>14500</v>
      </c>
      <c r="F925" s="22">
        <f t="shared" si="440"/>
        <v>5000</v>
      </c>
      <c r="G925" s="22">
        <f t="shared" si="440"/>
        <v>5000</v>
      </c>
    </row>
    <row r="926" spans="1:7" s="26" customFormat="1" x14ac:dyDescent="0.25">
      <c r="A926" s="23">
        <v>3</v>
      </c>
      <c r="B926" s="24" t="s">
        <v>2</v>
      </c>
      <c r="C926" s="22">
        <f t="shared" si="440"/>
        <v>4191.5</v>
      </c>
      <c r="D926" s="22">
        <f t="shared" si="440"/>
        <v>5000</v>
      </c>
      <c r="E926" s="22">
        <f t="shared" si="440"/>
        <v>14500</v>
      </c>
      <c r="F926" s="22">
        <f t="shared" si="440"/>
        <v>5000</v>
      </c>
      <c r="G926" s="22">
        <f t="shared" si="440"/>
        <v>5000</v>
      </c>
    </row>
    <row r="927" spans="1:7" s="370" customFormat="1" x14ac:dyDescent="0.25">
      <c r="A927" s="368">
        <v>32</v>
      </c>
      <c r="B927" s="371" t="s">
        <v>21</v>
      </c>
      <c r="C927" s="369">
        <f t="shared" ref="C927:G928" si="441">C928</f>
        <v>4191.5</v>
      </c>
      <c r="D927" s="369">
        <f t="shared" si="441"/>
        <v>5000</v>
      </c>
      <c r="E927" s="369">
        <f t="shared" si="441"/>
        <v>14500</v>
      </c>
      <c r="F927" s="369">
        <f t="shared" si="441"/>
        <v>5000</v>
      </c>
      <c r="G927" s="369">
        <f t="shared" si="441"/>
        <v>5000</v>
      </c>
    </row>
    <row r="928" spans="1:7" hidden="1" x14ac:dyDescent="0.25">
      <c r="A928" s="152">
        <v>323</v>
      </c>
      <c r="B928" s="153" t="s">
        <v>24</v>
      </c>
      <c r="C928" s="1">
        <f t="shared" si="441"/>
        <v>4191.5</v>
      </c>
      <c r="D928" s="1">
        <f t="shared" si="441"/>
        <v>5000</v>
      </c>
      <c r="E928" s="1">
        <f t="shared" si="441"/>
        <v>14500</v>
      </c>
      <c r="F928" s="1">
        <f t="shared" si="441"/>
        <v>5000</v>
      </c>
      <c r="G928" s="1">
        <f t="shared" si="441"/>
        <v>5000</v>
      </c>
    </row>
    <row r="929" spans="1:7" ht="14.45" hidden="1" customHeight="1" x14ac:dyDescent="0.25">
      <c r="A929" s="152">
        <v>3234</v>
      </c>
      <c r="B929" s="153" t="s">
        <v>119</v>
      </c>
      <c r="C929" s="163">
        <v>4191.5</v>
      </c>
      <c r="D929" s="163">
        <v>5000</v>
      </c>
      <c r="E929" s="163">
        <v>14500</v>
      </c>
      <c r="F929" s="163">
        <v>5000</v>
      </c>
      <c r="G929" s="163">
        <v>5000</v>
      </c>
    </row>
    <row r="930" spans="1:7" x14ac:dyDescent="0.25">
      <c r="A930" s="135"/>
      <c r="B930" s="16"/>
      <c r="C930" s="16"/>
      <c r="D930" s="169"/>
      <c r="E930" s="163"/>
      <c r="F930" s="169"/>
      <c r="G930" s="140"/>
    </row>
    <row r="931" spans="1:7" s="84" customFormat="1" x14ac:dyDescent="0.25">
      <c r="A931" s="81"/>
      <c r="B931" s="85" t="s">
        <v>389</v>
      </c>
      <c r="C931" s="83">
        <f t="shared" ref="C931:G935" si="442">C932</f>
        <v>0</v>
      </c>
      <c r="D931" s="83">
        <f t="shared" si="442"/>
        <v>1500</v>
      </c>
      <c r="E931" s="83">
        <f t="shared" si="442"/>
        <v>500</v>
      </c>
      <c r="F931" s="83">
        <f t="shared" si="442"/>
        <v>500</v>
      </c>
      <c r="G931" s="83">
        <f t="shared" si="442"/>
        <v>500</v>
      </c>
    </row>
    <row r="932" spans="1:7" s="3" customFormat="1" x14ac:dyDescent="0.25">
      <c r="A932" s="18"/>
      <c r="B932" s="71" t="s">
        <v>139</v>
      </c>
      <c r="C932" s="20">
        <f t="shared" si="442"/>
        <v>0</v>
      </c>
      <c r="D932" s="20">
        <f t="shared" si="442"/>
        <v>1500</v>
      </c>
      <c r="E932" s="20">
        <f t="shared" si="442"/>
        <v>500</v>
      </c>
      <c r="F932" s="20">
        <f t="shared" si="442"/>
        <v>500</v>
      </c>
      <c r="G932" s="20">
        <f t="shared" si="442"/>
        <v>500</v>
      </c>
    </row>
    <row r="933" spans="1:7" s="3" customFormat="1" x14ac:dyDescent="0.25">
      <c r="A933" s="18"/>
      <c r="B933" s="24" t="s">
        <v>554</v>
      </c>
      <c r="C933" s="20">
        <f t="shared" si="442"/>
        <v>0</v>
      </c>
      <c r="D933" s="20">
        <f t="shared" si="442"/>
        <v>1500</v>
      </c>
      <c r="E933" s="20">
        <f t="shared" si="442"/>
        <v>500</v>
      </c>
      <c r="F933" s="20">
        <f t="shared" si="442"/>
        <v>500</v>
      </c>
      <c r="G933" s="20">
        <f t="shared" si="442"/>
        <v>500</v>
      </c>
    </row>
    <row r="934" spans="1:7" s="3" customFormat="1" x14ac:dyDescent="0.25">
      <c r="A934" s="18">
        <v>3</v>
      </c>
      <c r="B934" s="19" t="s">
        <v>2</v>
      </c>
      <c r="C934" s="20">
        <f t="shared" si="442"/>
        <v>0</v>
      </c>
      <c r="D934" s="20">
        <f t="shared" si="442"/>
        <v>1500</v>
      </c>
      <c r="E934" s="20">
        <f t="shared" si="442"/>
        <v>500</v>
      </c>
      <c r="F934" s="20">
        <f t="shared" si="442"/>
        <v>500</v>
      </c>
      <c r="G934" s="20">
        <f t="shared" si="442"/>
        <v>500</v>
      </c>
    </row>
    <row r="935" spans="1:7" s="370" customFormat="1" x14ac:dyDescent="0.25">
      <c r="A935" s="368">
        <v>32</v>
      </c>
      <c r="B935" s="371" t="s">
        <v>21</v>
      </c>
      <c r="C935" s="369">
        <f>C936</f>
        <v>0</v>
      </c>
      <c r="D935" s="369">
        <f t="shared" si="442"/>
        <v>1500</v>
      </c>
      <c r="E935" s="369">
        <f t="shared" si="442"/>
        <v>500</v>
      </c>
      <c r="F935" s="369">
        <f t="shared" si="442"/>
        <v>500</v>
      </c>
      <c r="G935" s="369">
        <f t="shared" si="442"/>
        <v>500</v>
      </c>
    </row>
    <row r="936" spans="1:7" s="138" customFormat="1" hidden="1" x14ac:dyDescent="0.25">
      <c r="A936" s="135">
        <v>323</v>
      </c>
      <c r="B936" s="147" t="s">
        <v>24</v>
      </c>
      <c r="C936" s="140">
        <v>0</v>
      </c>
      <c r="D936" s="140">
        <v>1500</v>
      </c>
      <c r="E936" s="140">
        <v>500</v>
      </c>
      <c r="F936" s="140">
        <v>500</v>
      </c>
      <c r="G936" s="140">
        <v>500</v>
      </c>
    </row>
    <row r="937" spans="1:7" s="138" customFormat="1" x14ac:dyDescent="0.25">
      <c r="C937" s="141"/>
      <c r="D937" s="140"/>
      <c r="E937" s="140"/>
      <c r="F937" s="140"/>
      <c r="G937" s="140"/>
    </row>
    <row r="938" spans="1:7" s="138" customFormat="1" ht="30" x14ac:dyDescent="0.25">
      <c r="A938" s="81"/>
      <c r="B938" s="359" t="s">
        <v>588</v>
      </c>
      <c r="C938" s="83">
        <f>C939</f>
        <v>0</v>
      </c>
      <c r="D938" s="83">
        <f>D939</f>
        <v>0</v>
      </c>
      <c r="E938" s="183">
        <f>E939</f>
        <v>3000</v>
      </c>
      <c r="F938" s="83">
        <f>F939</f>
        <v>0</v>
      </c>
      <c r="G938" s="83">
        <f>G939</f>
        <v>0</v>
      </c>
    </row>
    <row r="939" spans="1:7" s="138" customFormat="1" x14ac:dyDescent="0.25">
      <c r="A939" s="45"/>
      <c r="B939" s="3" t="s">
        <v>589</v>
      </c>
      <c r="C939" s="20">
        <f>C940+C944</f>
        <v>0</v>
      </c>
      <c r="D939" s="20">
        <f>D940+D944</f>
        <v>0</v>
      </c>
      <c r="E939" s="22">
        <f>E940+E944</f>
        <v>3000</v>
      </c>
      <c r="F939" s="20">
        <f>F940+F944</f>
        <v>0</v>
      </c>
      <c r="G939" s="20">
        <f>G940+G944</f>
        <v>0</v>
      </c>
    </row>
    <row r="940" spans="1:7" s="138" customFormat="1" x14ac:dyDescent="0.25">
      <c r="A940" s="45"/>
      <c r="B940" s="24" t="s">
        <v>554</v>
      </c>
      <c r="C940" s="20">
        <f t="shared" ref="C940:G942" si="443">C941</f>
        <v>0</v>
      </c>
      <c r="D940" s="20">
        <f t="shared" si="443"/>
        <v>0</v>
      </c>
      <c r="E940" s="22">
        <f t="shared" si="443"/>
        <v>1800</v>
      </c>
      <c r="F940" s="20">
        <f t="shared" si="443"/>
        <v>0</v>
      </c>
      <c r="G940" s="20">
        <f t="shared" si="443"/>
        <v>0</v>
      </c>
    </row>
    <row r="941" spans="1:7" s="138" customFormat="1" x14ac:dyDescent="0.25">
      <c r="A941" s="18">
        <v>4</v>
      </c>
      <c r="B941" s="360" t="s">
        <v>3</v>
      </c>
      <c r="C941" s="20">
        <f t="shared" si="443"/>
        <v>0</v>
      </c>
      <c r="D941" s="20">
        <f t="shared" si="443"/>
        <v>0</v>
      </c>
      <c r="E941" s="22">
        <f t="shared" si="443"/>
        <v>1800</v>
      </c>
      <c r="F941" s="20">
        <f t="shared" si="443"/>
        <v>0</v>
      </c>
      <c r="G941" s="20">
        <f t="shared" si="443"/>
        <v>0</v>
      </c>
    </row>
    <row r="942" spans="1:7" s="370" customFormat="1" x14ac:dyDescent="0.25">
      <c r="A942" s="368">
        <v>42</v>
      </c>
      <c r="B942" s="375" t="s">
        <v>36</v>
      </c>
      <c r="C942" s="369">
        <v>0</v>
      </c>
      <c r="D942" s="369">
        <f>D943</f>
        <v>0</v>
      </c>
      <c r="E942" s="369">
        <f t="shared" si="443"/>
        <v>1800</v>
      </c>
      <c r="F942" s="369">
        <f t="shared" si="443"/>
        <v>0</v>
      </c>
      <c r="G942" s="369">
        <f t="shared" si="443"/>
        <v>0</v>
      </c>
    </row>
    <row r="943" spans="1:7" s="138" customFormat="1" hidden="1" x14ac:dyDescent="0.25">
      <c r="A943" s="361">
        <v>422</v>
      </c>
      <c r="B943" s="362" t="s">
        <v>590</v>
      </c>
      <c r="C943" s="363">
        <v>0</v>
      </c>
      <c r="D943" s="363">
        <v>0</v>
      </c>
      <c r="E943" s="1">
        <v>1800</v>
      </c>
      <c r="F943" s="363">
        <v>0</v>
      </c>
      <c r="G943" s="363">
        <v>0</v>
      </c>
    </row>
    <row r="944" spans="1:7" s="138" customFormat="1" x14ac:dyDescent="0.25">
      <c r="A944" s="45"/>
      <c r="B944" s="19" t="s">
        <v>552</v>
      </c>
      <c r="C944" s="20">
        <f t="shared" ref="C944:G946" si="444">C945</f>
        <v>0</v>
      </c>
      <c r="D944" s="20">
        <f t="shared" si="444"/>
        <v>0</v>
      </c>
      <c r="E944" s="22">
        <f t="shared" si="444"/>
        <v>1200</v>
      </c>
      <c r="F944" s="20">
        <f t="shared" si="444"/>
        <v>0</v>
      </c>
      <c r="G944" s="20">
        <f t="shared" si="444"/>
        <v>0</v>
      </c>
    </row>
    <row r="945" spans="1:7" s="138" customFormat="1" x14ac:dyDescent="0.25">
      <c r="A945" s="18">
        <v>4</v>
      </c>
      <c r="B945" s="360" t="s">
        <v>3</v>
      </c>
      <c r="C945" s="20">
        <f t="shared" si="444"/>
        <v>0</v>
      </c>
      <c r="D945" s="20">
        <f t="shared" si="444"/>
        <v>0</v>
      </c>
      <c r="E945" s="22">
        <f t="shared" si="444"/>
        <v>1200</v>
      </c>
      <c r="F945" s="20">
        <f t="shared" si="444"/>
        <v>0</v>
      </c>
      <c r="G945" s="20">
        <f t="shared" si="444"/>
        <v>0</v>
      </c>
    </row>
    <row r="946" spans="1:7" s="370" customFormat="1" x14ac:dyDescent="0.25">
      <c r="A946" s="368">
        <v>42</v>
      </c>
      <c r="B946" s="375" t="s">
        <v>36</v>
      </c>
      <c r="C946" s="369">
        <f>C947</f>
        <v>0</v>
      </c>
      <c r="D946" s="369">
        <f t="shared" si="444"/>
        <v>0</v>
      </c>
      <c r="E946" s="369">
        <f t="shared" si="444"/>
        <v>1200</v>
      </c>
      <c r="F946" s="369">
        <f t="shared" si="444"/>
        <v>0</v>
      </c>
      <c r="G946" s="369">
        <f t="shared" si="444"/>
        <v>0</v>
      </c>
    </row>
    <row r="947" spans="1:7" s="138" customFormat="1" hidden="1" x14ac:dyDescent="0.25">
      <c r="A947" s="361">
        <v>422</v>
      </c>
      <c r="B947" s="362" t="s">
        <v>590</v>
      </c>
      <c r="C947" s="363">
        <v>0</v>
      </c>
      <c r="D947" s="363">
        <v>0</v>
      </c>
      <c r="E947" s="1">
        <v>1200</v>
      </c>
      <c r="F947" s="363">
        <v>0</v>
      </c>
      <c r="G947" s="363">
        <v>0</v>
      </c>
    </row>
    <row r="948" spans="1:7" s="138" customFormat="1" x14ac:dyDescent="0.25">
      <c r="C948" s="141"/>
      <c r="D948" s="140"/>
      <c r="E948" s="140"/>
      <c r="F948" s="140"/>
      <c r="G948" s="140"/>
    </row>
    <row r="949" spans="1:7" s="79" customFormat="1" x14ac:dyDescent="0.25">
      <c r="A949" s="77"/>
      <c r="B949" s="78" t="s">
        <v>157</v>
      </c>
      <c r="C949" s="180">
        <f>C950+C969</f>
        <v>101421.65</v>
      </c>
      <c r="D949" s="180">
        <f>D950+D969</f>
        <v>27500</v>
      </c>
      <c r="E949" s="180">
        <f>E950+E969</f>
        <v>134100</v>
      </c>
      <c r="F949" s="180">
        <f>F950+F969</f>
        <v>0</v>
      </c>
      <c r="G949" s="180">
        <f>G950+G969</f>
        <v>0</v>
      </c>
    </row>
    <row r="950" spans="1:7" s="79" customFormat="1" x14ac:dyDescent="0.25">
      <c r="A950" s="77"/>
      <c r="B950" s="78" t="s">
        <v>422</v>
      </c>
      <c r="C950" s="80">
        <f>C951</f>
        <v>101421.65</v>
      </c>
      <c r="D950" s="80">
        <f t="shared" ref="D950:G950" si="445">D951</f>
        <v>10000</v>
      </c>
      <c r="E950" s="180">
        <f t="shared" si="445"/>
        <v>134100</v>
      </c>
      <c r="F950" s="80">
        <f t="shared" si="445"/>
        <v>0</v>
      </c>
      <c r="G950" s="80">
        <f t="shared" si="445"/>
        <v>0</v>
      </c>
    </row>
    <row r="951" spans="1:7" s="3" customFormat="1" x14ac:dyDescent="0.25">
      <c r="A951" s="18"/>
      <c r="B951" s="19" t="s">
        <v>137</v>
      </c>
      <c r="C951" s="20">
        <f>C952+C956+C963</f>
        <v>101421.65</v>
      </c>
      <c r="D951" s="20">
        <f>D952+D956+D963</f>
        <v>10000</v>
      </c>
      <c r="E951" s="20">
        <f>E952+E956+E963+E964</f>
        <v>134100</v>
      </c>
      <c r="F951" s="20">
        <f t="shared" ref="F951:G951" si="446">F952+F956+F963</f>
        <v>0</v>
      </c>
      <c r="G951" s="20">
        <f t="shared" si="446"/>
        <v>0</v>
      </c>
    </row>
    <row r="952" spans="1:7" s="3" customFormat="1" x14ac:dyDescent="0.25">
      <c r="A952" s="18"/>
      <c r="B952" s="19" t="s">
        <v>540</v>
      </c>
      <c r="C952" s="20">
        <f t="shared" ref="C952:G953" si="447">C953</f>
        <v>0</v>
      </c>
      <c r="D952" s="20">
        <f t="shared" si="447"/>
        <v>0</v>
      </c>
      <c r="E952" s="22">
        <f t="shared" si="447"/>
        <v>0</v>
      </c>
      <c r="F952" s="20">
        <f t="shared" si="447"/>
        <v>0</v>
      </c>
      <c r="G952" s="20">
        <f t="shared" si="447"/>
        <v>0</v>
      </c>
    </row>
    <row r="953" spans="1:7" s="3" customFormat="1" x14ac:dyDescent="0.25">
      <c r="A953" s="18">
        <v>3</v>
      </c>
      <c r="B953" s="19" t="s">
        <v>3</v>
      </c>
      <c r="C953" s="20">
        <f t="shared" si="447"/>
        <v>0</v>
      </c>
      <c r="D953" s="20">
        <f t="shared" si="447"/>
        <v>0</v>
      </c>
      <c r="E953" s="22">
        <f t="shared" si="447"/>
        <v>0</v>
      </c>
      <c r="F953" s="20">
        <f t="shared" si="447"/>
        <v>0</v>
      </c>
      <c r="G953" s="20">
        <f t="shared" si="447"/>
        <v>0</v>
      </c>
    </row>
    <row r="954" spans="1:7" s="370" customFormat="1" x14ac:dyDescent="0.25">
      <c r="A954" s="368">
        <v>38</v>
      </c>
      <c r="B954" s="371" t="s">
        <v>36</v>
      </c>
      <c r="C954" s="369">
        <f>C955</f>
        <v>0</v>
      </c>
      <c r="D954" s="369">
        <f>D955</f>
        <v>0</v>
      </c>
      <c r="E954" s="369">
        <f>E955</f>
        <v>0</v>
      </c>
      <c r="F954" s="369">
        <f>F955</f>
        <v>0</v>
      </c>
      <c r="G954" s="369">
        <f>G955</f>
        <v>0</v>
      </c>
    </row>
    <row r="955" spans="1:7" hidden="1" x14ac:dyDescent="0.25">
      <c r="A955" s="135">
        <v>386</v>
      </c>
      <c r="B955" s="147" t="s">
        <v>128</v>
      </c>
      <c r="C955" s="1">
        <v>0</v>
      </c>
      <c r="D955" s="1">
        <v>0</v>
      </c>
      <c r="E955" s="1">
        <v>0</v>
      </c>
      <c r="F955" s="1">
        <v>0</v>
      </c>
      <c r="G955" s="1">
        <v>0</v>
      </c>
    </row>
    <row r="956" spans="1:7" s="3" customFormat="1" x14ac:dyDescent="0.25">
      <c r="A956" s="18"/>
      <c r="B956" s="24" t="s">
        <v>554</v>
      </c>
      <c r="C956" s="20">
        <f t="shared" ref="C956:G958" si="448">C957</f>
        <v>75005.78</v>
      </c>
      <c r="D956" s="20">
        <f t="shared" si="448"/>
        <v>0</v>
      </c>
      <c r="E956" s="22">
        <f t="shared" si="448"/>
        <v>26820</v>
      </c>
      <c r="F956" s="20">
        <f t="shared" si="448"/>
        <v>0</v>
      </c>
      <c r="G956" s="20">
        <f t="shared" si="448"/>
        <v>0</v>
      </c>
    </row>
    <row r="957" spans="1:7" s="3" customFormat="1" x14ac:dyDescent="0.25">
      <c r="A957" s="18">
        <v>3</v>
      </c>
      <c r="B957" s="19" t="s">
        <v>3</v>
      </c>
      <c r="C957" s="20">
        <f t="shared" si="448"/>
        <v>75005.78</v>
      </c>
      <c r="D957" s="20">
        <f t="shared" si="448"/>
        <v>0</v>
      </c>
      <c r="E957" s="22">
        <f t="shared" si="448"/>
        <v>26820</v>
      </c>
      <c r="F957" s="20">
        <f t="shared" si="448"/>
        <v>0</v>
      </c>
      <c r="G957" s="20">
        <f t="shared" si="448"/>
        <v>0</v>
      </c>
    </row>
    <row r="958" spans="1:7" s="370" customFormat="1" x14ac:dyDescent="0.25">
      <c r="A958" s="368">
        <v>38</v>
      </c>
      <c r="B958" s="371" t="s">
        <v>36</v>
      </c>
      <c r="C958" s="369">
        <f t="shared" si="448"/>
        <v>75005.78</v>
      </c>
      <c r="D958" s="369">
        <f t="shared" si="448"/>
        <v>0</v>
      </c>
      <c r="E958" s="369">
        <f t="shared" si="448"/>
        <v>26820</v>
      </c>
      <c r="F958" s="369">
        <f t="shared" si="448"/>
        <v>0</v>
      </c>
      <c r="G958" s="369">
        <f t="shared" si="448"/>
        <v>0</v>
      </c>
    </row>
    <row r="959" spans="1:7" hidden="1" x14ac:dyDescent="0.25">
      <c r="A959" s="135">
        <v>386</v>
      </c>
      <c r="B959" s="147" t="s">
        <v>128</v>
      </c>
      <c r="C959" s="1">
        <v>75005.78</v>
      </c>
      <c r="D959" s="1">
        <v>0</v>
      </c>
      <c r="E959" s="1">
        <v>26820</v>
      </c>
      <c r="F959" s="1">
        <v>0</v>
      </c>
      <c r="G959" s="1">
        <v>0</v>
      </c>
    </row>
    <row r="960" spans="1:7" s="3" customFormat="1" x14ac:dyDescent="0.25">
      <c r="A960" s="18"/>
      <c r="B960" s="19" t="s">
        <v>552</v>
      </c>
      <c r="C960" s="20">
        <f t="shared" ref="C960:G961" si="449">C961</f>
        <v>26415.87</v>
      </c>
      <c r="D960" s="20">
        <f t="shared" si="449"/>
        <v>10000</v>
      </c>
      <c r="E960" s="22">
        <f t="shared" si="449"/>
        <v>40230</v>
      </c>
      <c r="F960" s="20">
        <f t="shared" si="449"/>
        <v>0</v>
      </c>
      <c r="G960" s="20">
        <f t="shared" si="449"/>
        <v>0</v>
      </c>
    </row>
    <row r="961" spans="1:7" s="3" customFormat="1" x14ac:dyDescent="0.25">
      <c r="A961" s="18">
        <v>3</v>
      </c>
      <c r="B961" s="19" t="s">
        <v>3</v>
      </c>
      <c r="C961" s="20">
        <f t="shared" si="449"/>
        <v>26415.87</v>
      </c>
      <c r="D961" s="20">
        <f t="shared" si="449"/>
        <v>10000</v>
      </c>
      <c r="E961" s="22">
        <f t="shared" si="449"/>
        <v>40230</v>
      </c>
      <c r="F961" s="20">
        <f t="shared" si="449"/>
        <v>0</v>
      </c>
      <c r="G961" s="20">
        <f t="shared" si="449"/>
        <v>0</v>
      </c>
    </row>
    <row r="962" spans="1:7" s="370" customFormat="1" x14ac:dyDescent="0.25">
      <c r="A962" s="368">
        <v>38</v>
      </c>
      <c r="B962" s="371" t="s">
        <v>36</v>
      </c>
      <c r="C962" s="369">
        <f t="shared" ref="C962:G962" si="450">C963</f>
        <v>26415.87</v>
      </c>
      <c r="D962" s="369">
        <f t="shared" si="450"/>
        <v>10000</v>
      </c>
      <c r="E962" s="369">
        <f t="shared" si="450"/>
        <v>40230</v>
      </c>
      <c r="F962" s="369">
        <f t="shared" si="450"/>
        <v>0</v>
      </c>
      <c r="G962" s="369">
        <f t="shared" si="450"/>
        <v>0</v>
      </c>
    </row>
    <row r="963" spans="1:7" hidden="1" x14ac:dyDescent="0.25">
      <c r="A963" s="135">
        <v>386</v>
      </c>
      <c r="B963" s="147" t="s">
        <v>85</v>
      </c>
      <c r="C963" s="1">
        <v>26415.87</v>
      </c>
      <c r="D963" s="1">
        <v>10000</v>
      </c>
      <c r="E963" s="1">
        <v>40230</v>
      </c>
      <c r="F963" s="1">
        <v>0</v>
      </c>
      <c r="G963" s="1">
        <v>0</v>
      </c>
    </row>
    <row r="964" spans="1:7" x14ac:dyDescent="0.25">
      <c r="A964" s="18"/>
      <c r="B964" s="19" t="s">
        <v>549</v>
      </c>
      <c r="C964" s="20">
        <f t="shared" ref="C964:C965" si="451">C965</f>
        <v>0</v>
      </c>
      <c r="D964" s="20">
        <f t="shared" ref="D964:D966" si="452">D965</f>
        <v>0</v>
      </c>
      <c r="E964" s="20">
        <f t="shared" ref="E964:E966" si="453">E965</f>
        <v>67050</v>
      </c>
      <c r="F964" s="20">
        <f t="shared" ref="F964:F966" si="454">F965</f>
        <v>0</v>
      </c>
      <c r="G964" s="20">
        <f t="shared" ref="G964:G966" si="455">G965</f>
        <v>0</v>
      </c>
    </row>
    <row r="965" spans="1:7" x14ac:dyDescent="0.25">
      <c r="A965" s="18">
        <v>3</v>
      </c>
      <c r="B965" s="19" t="s">
        <v>3</v>
      </c>
      <c r="C965" s="20">
        <f t="shared" si="451"/>
        <v>0</v>
      </c>
      <c r="D965" s="20">
        <f t="shared" si="452"/>
        <v>0</v>
      </c>
      <c r="E965" s="20">
        <f t="shared" si="453"/>
        <v>67050</v>
      </c>
      <c r="F965" s="20">
        <f t="shared" si="454"/>
        <v>0</v>
      </c>
      <c r="G965" s="20">
        <f t="shared" si="455"/>
        <v>0</v>
      </c>
    </row>
    <row r="966" spans="1:7" s="370" customFormat="1" x14ac:dyDescent="0.25">
      <c r="A966" s="368">
        <v>38</v>
      </c>
      <c r="B966" s="371" t="s">
        <v>36</v>
      </c>
      <c r="C966" s="369">
        <f>C967</f>
        <v>0</v>
      </c>
      <c r="D966" s="369">
        <f t="shared" si="452"/>
        <v>0</v>
      </c>
      <c r="E966" s="369">
        <f t="shared" si="453"/>
        <v>67050</v>
      </c>
      <c r="F966" s="369">
        <f t="shared" si="454"/>
        <v>0</v>
      </c>
      <c r="G966" s="369">
        <f t="shared" si="455"/>
        <v>0</v>
      </c>
    </row>
    <row r="967" spans="1:7" hidden="1" x14ac:dyDescent="0.25">
      <c r="A967" s="135">
        <v>386</v>
      </c>
      <c r="B967" s="147" t="s">
        <v>85</v>
      </c>
      <c r="C967" s="1">
        <v>0</v>
      </c>
      <c r="D967" s="1">
        <v>0</v>
      </c>
      <c r="E967" s="1">
        <v>67050</v>
      </c>
      <c r="F967" s="1">
        <v>0</v>
      </c>
      <c r="G967" s="1">
        <v>0</v>
      </c>
    </row>
    <row r="968" spans="1:7" x14ac:dyDescent="0.25">
      <c r="A968" s="135"/>
      <c r="B968" s="147"/>
      <c r="C968" s="163"/>
      <c r="D968" s="163"/>
      <c r="E968" s="163"/>
      <c r="F968" s="163"/>
      <c r="G968" s="1"/>
    </row>
    <row r="969" spans="1:7" s="79" customFormat="1" x14ac:dyDescent="0.25">
      <c r="A969" s="77"/>
      <c r="B969" s="78" t="s">
        <v>446</v>
      </c>
      <c r="C969" s="80">
        <f>C970</f>
        <v>0</v>
      </c>
      <c r="D969" s="80">
        <f t="shared" ref="D969:G970" si="456">D970</f>
        <v>17500</v>
      </c>
      <c r="E969" s="180">
        <f t="shared" si="456"/>
        <v>0</v>
      </c>
      <c r="F969" s="80">
        <f t="shared" si="456"/>
        <v>0</v>
      </c>
      <c r="G969" s="80">
        <f t="shared" si="456"/>
        <v>0</v>
      </c>
    </row>
    <row r="970" spans="1:7" s="3" customFormat="1" x14ac:dyDescent="0.25">
      <c r="A970" s="18"/>
      <c r="B970" s="19" t="s">
        <v>137</v>
      </c>
      <c r="C970" s="20">
        <f>C971</f>
        <v>0</v>
      </c>
      <c r="D970" s="20">
        <f>D971+D975</f>
        <v>17500</v>
      </c>
      <c r="E970" s="20">
        <f>E971+E976</f>
        <v>0</v>
      </c>
      <c r="F970" s="20">
        <f t="shared" si="456"/>
        <v>0</v>
      </c>
      <c r="G970" s="20">
        <f t="shared" si="456"/>
        <v>0</v>
      </c>
    </row>
    <row r="971" spans="1:7" s="3" customFormat="1" x14ac:dyDescent="0.25">
      <c r="A971" s="18"/>
      <c r="B971" s="19" t="s">
        <v>540</v>
      </c>
      <c r="C971" s="20">
        <f t="shared" ref="C971:G973" si="457">C972</f>
        <v>0</v>
      </c>
      <c r="D971" s="20">
        <f t="shared" si="457"/>
        <v>10000</v>
      </c>
      <c r="E971" s="22">
        <f t="shared" si="457"/>
        <v>0</v>
      </c>
      <c r="F971" s="20">
        <f t="shared" si="457"/>
        <v>0</v>
      </c>
      <c r="G971" s="20">
        <f t="shared" si="457"/>
        <v>0</v>
      </c>
    </row>
    <row r="972" spans="1:7" s="3" customFormat="1" x14ac:dyDescent="0.25">
      <c r="A972" s="18">
        <v>4</v>
      </c>
      <c r="B972" s="19" t="s">
        <v>3</v>
      </c>
      <c r="C972" s="20">
        <f t="shared" si="457"/>
        <v>0</v>
      </c>
      <c r="D972" s="20">
        <f t="shared" si="457"/>
        <v>10000</v>
      </c>
      <c r="E972" s="22">
        <f t="shared" si="457"/>
        <v>0</v>
      </c>
      <c r="F972" s="20">
        <f t="shared" si="457"/>
        <v>0</v>
      </c>
      <c r="G972" s="20">
        <f t="shared" si="457"/>
        <v>0</v>
      </c>
    </row>
    <row r="973" spans="1:7" s="370" customFormat="1" x14ac:dyDescent="0.25">
      <c r="A973" s="368">
        <v>42</v>
      </c>
      <c r="B973" s="371" t="s">
        <v>36</v>
      </c>
      <c r="C973" s="369">
        <f t="shared" si="457"/>
        <v>0</v>
      </c>
      <c r="D973" s="369">
        <f t="shared" si="457"/>
        <v>10000</v>
      </c>
      <c r="E973" s="369">
        <f t="shared" si="457"/>
        <v>0</v>
      </c>
      <c r="F973" s="369">
        <f t="shared" si="457"/>
        <v>0</v>
      </c>
      <c r="G973" s="369">
        <f t="shared" si="457"/>
        <v>0</v>
      </c>
    </row>
    <row r="974" spans="1:7" hidden="1" x14ac:dyDescent="0.25">
      <c r="A974" s="135">
        <v>426</v>
      </c>
      <c r="B974" s="272" t="s">
        <v>439</v>
      </c>
      <c r="C974" s="1">
        <v>0</v>
      </c>
      <c r="D974" s="1">
        <v>10000</v>
      </c>
      <c r="E974" s="1">
        <v>0</v>
      </c>
      <c r="F974" s="1">
        <v>0</v>
      </c>
      <c r="G974" s="1">
        <v>0</v>
      </c>
    </row>
    <row r="975" spans="1:7" x14ac:dyDescent="0.25">
      <c r="A975" s="18"/>
      <c r="B975" s="19" t="s">
        <v>552</v>
      </c>
      <c r="C975" s="20">
        <f t="shared" ref="C975:G977" si="458">C976</f>
        <v>0</v>
      </c>
      <c r="D975" s="20">
        <f t="shared" si="458"/>
        <v>7500</v>
      </c>
      <c r="E975" s="22">
        <f t="shared" si="458"/>
        <v>0</v>
      </c>
      <c r="F975" s="20">
        <f t="shared" si="458"/>
        <v>0</v>
      </c>
      <c r="G975" s="20">
        <f t="shared" si="458"/>
        <v>0</v>
      </c>
    </row>
    <row r="976" spans="1:7" x14ac:dyDescent="0.25">
      <c r="A976" s="18">
        <v>4</v>
      </c>
      <c r="B976" s="19" t="s">
        <v>3</v>
      </c>
      <c r="C976" s="20">
        <f t="shared" si="458"/>
        <v>0</v>
      </c>
      <c r="D976" s="20">
        <f t="shared" si="458"/>
        <v>7500</v>
      </c>
      <c r="E976" s="22">
        <f t="shared" si="458"/>
        <v>0</v>
      </c>
      <c r="F976" s="20">
        <f t="shared" si="458"/>
        <v>0</v>
      </c>
      <c r="G976" s="20">
        <f t="shared" si="458"/>
        <v>0</v>
      </c>
    </row>
    <row r="977" spans="1:7" s="370" customFormat="1" x14ac:dyDescent="0.25">
      <c r="A977" s="368">
        <v>42</v>
      </c>
      <c r="B977" s="371" t="s">
        <v>36</v>
      </c>
      <c r="C977" s="369">
        <f t="shared" si="458"/>
        <v>0</v>
      </c>
      <c r="D977" s="369">
        <f t="shared" si="458"/>
        <v>7500</v>
      </c>
      <c r="E977" s="369">
        <f t="shared" si="458"/>
        <v>0</v>
      </c>
      <c r="F977" s="369">
        <f t="shared" si="458"/>
        <v>0</v>
      </c>
      <c r="G977" s="369">
        <f t="shared" si="458"/>
        <v>0</v>
      </c>
    </row>
    <row r="978" spans="1:7" hidden="1" x14ac:dyDescent="0.25">
      <c r="A978" s="135">
        <v>426</v>
      </c>
      <c r="B978" s="272" t="s">
        <v>439</v>
      </c>
      <c r="C978" s="140">
        <v>0</v>
      </c>
      <c r="D978" s="140">
        <v>7500</v>
      </c>
      <c r="E978" s="1">
        <v>0</v>
      </c>
      <c r="F978" s="140">
        <v>0</v>
      </c>
      <c r="G978" s="140">
        <v>0</v>
      </c>
    </row>
    <row r="979" spans="1:7" x14ac:dyDescent="0.25">
      <c r="A979" s="18"/>
      <c r="B979" s="19"/>
      <c r="C979" s="19"/>
      <c r="D979" s="22"/>
      <c r="E979" s="22"/>
      <c r="F979" s="22"/>
      <c r="G979" s="22"/>
    </row>
    <row r="980" spans="1:7" s="89" customFormat="1" x14ac:dyDescent="0.25">
      <c r="A980" s="86"/>
      <c r="B980" s="87" t="s">
        <v>156</v>
      </c>
      <c r="C980" s="88">
        <f>C999+C984</f>
        <v>0</v>
      </c>
      <c r="D980" s="88">
        <f>D981+D996</f>
        <v>43500</v>
      </c>
      <c r="E980" s="184">
        <f>E981+E996</f>
        <v>13500</v>
      </c>
      <c r="F980" s="88">
        <f>F999+F984</f>
        <v>0</v>
      </c>
      <c r="G980" s="88">
        <f>G999+G984</f>
        <v>0</v>
      </c>
    </row>
    <row r="981" spans="1:7" s="89" customFormat="1" x14ac:dyDescent="0.25">
      <c r="A981" s="86"/>
      <c r="B981" s="90" t="s">
        <v>423</v>
      </c>
      <c r="C981" s="88">
        <f>C982+C997</f>
        <v>0</v>
      </c>
      <c r="D981" s="88">
        <f>D982+D987+D991</f>
        <v>30000</v>
      </c>
      <c r="E981" s="184">
        <f>E982+E987+E991</f>
        <v>0</v>
      </c>
      <c r="F981" s="88">
        <f>F982+F997</f>
        <v>0</v>
      </c>
      <c r="G981" s="88">
        <f>G982+G997</f>
        <v>0</v>
      </c>
    </row>
    <row r="982" spans="1:7" s="3" customFormat="1" x14ac:dyDescent="0.25">
      <c r="A982" s="18"/>
      <c r="B982" s="91" t="s">
        <v>139</v>
      </c>
      <c r="C982" s="20">
        <f t="shared" ref="C982:D985" si="459">C983</f>
        <v>0</v>
      </c>
      <c r="D982" s="20">
        <f>D983</f>
        <v>0</v>
      </c>
      <c r="E982" s="22">
        <v>0</v>
      </c>
      <c r="F982" s="20">
        <f t="shared" ref="E982:G985" si="460">F983</f>
        <v>0</v>
      </c>
      <c r="G982" s="20">
        <f t="shared" si="460"/>
        <v>0</v>
      </c>
    </row>
    <row r="983" spans="1:7" s="3" customFormat="1" x14ac:dyDescent="0.25">
      <c r="A983" s="18"/>
      <c r="B983" s="46" t="s">
        <v>540</v>
      </c>
      <c r="C983" s="20">
        <f t="shared" si="459"/>
        <v>0</v>
      </c>
      <c r="D983" s="20">
        <f t="shared" si="459"/>
        <v>0</v>
      </c>
      <c r="E983" s="22">
        <v>0</v>
      </c>
      <c r="F983" s="20">
        <f t="shared" si="460"/>
        <v>0</v>
      </c>
      <c r="G983" s="20">
        <f t="shared" si="460"/>
        <v>0</v>
      </c>
    </row>
    <row r="984" spans="1:7" s="3" customFormat="1" x14ac:dyDescent="0.25">
      <c r="A984" s="18">
        <v>4</v>
      </c>
      <c r="B984" s="46" t="s">
        <v>3</v>
      </c>
      <c r="C984" s="20">
        <f t="shared" si="459"/>
        <v>0</v>
      </c>
      <c r="D984" s="20">
        <f t="shared" si="459"/>
        <v>0</v>
      </c>
      <c r="E984" s="22">
        <f t="shared" si="460"/>
        <v>0</v>
      </c>
      <c r="F984" s="20">
        <f t="shared" si="460"/>
        <v>0</v>
      </c>
      <c r="G984" s="20">
        <f t="shared" si="460"/>
        <v>0</v>
      </c>
    </row>
    <row r="985" spans="1:7" s="370" customFormat="1" x14ac:dyDescent="0.25">
      <c r="A985" s="368">
        <v>42</v>
      </c>
      <c r="B985" s="374" t="s">
        <v>36</v>
      </c>
      <c r="C985" s="369">
        <f t="shared" si="459"/>
        <v>0</v>
      </c>
      <c r="D985" s="369">
        <f t="shared" si="459"/>
        <v>0</v>
      </c>
      <c r="E985" s="369">
        <f t="shared" si="460"/>
        <v>0</v>
      </c>
      <c r="F985" s="369">
        <f t="shared" si="460"/>
        <v>0</v>
      </c>
      <c r="G985" s="369">
        <f t="shared" si="460"/>
        <v>0</v>
      </c>
    </row>
    <row r="986" spans="1:7" s="138" customFormat="1" hidden="1" x14ac:dyDescent="0.25">
      <c r="A986" s="135">
        <v>421</v>
      </c>
      <c r="B986" s="147" t="s">
        <v>85</v>
      </c>
      <c r="C986" s="140">
        <v>0</v>
      </c>
      <c r="D986" s="140">
        <v>0</v>
      </c>
      <c r="E986" s="1">
        <v>0</v>
      </c>
      <c r="F986" s="140">
        <v>0</v>
      </c>
      <c r="G986" s="140">
        <v>0</v>
      </c>
    </row>
    <row r="987" spans="1:7" s="3" customFormat="1" x14ac:dyDescent="0.25">
      <c r="A987" s="18"/>
      <c r="B987" s="19" t="s">
        <v>549</v>
      </c>
      <c r="C987" s="20">
        <f t="shared" ref="C987:G989" si="461">C988</f>
        <v>0</v>
      </c>
      <c r="D987" s="20">
        <f t="shared" si="461"/>
        <v>0</v>
      </c>
      <c r="E987" s="22">
        <f t="shared" si="461"/>
        <v>0</v>
      </c>
      <c r="F987" s="20">
        <f t="shared" si="461"/>
        <v>0</v>
      </c>
      <c r="G987" s="20">
        <f t="shared" si="461"/>
        <v>0</v>
      </c>
    </row>
    <row r="988" spans="1:7" s="3" customFormat="1" x14ac:dyDescent="0.25">
      <c r="A988" s="18">
        <v>4</v>
      </c>
      <c r="B988" s="19" t="s">
        <v>3</v>
      </c>
      <c r="C988" s="20">
        <f t="shared" si="461"/>
        <v>0</v>
      </c>
      <c r="D988" s="20">
        <f t="shared" si="461"/>
        <v>0</v>
      </c>
      <c r="E988" s="22">
        <f t="shared" si="461"/>
        <v>0</v>
      </c>
      <c r="F988" s="20">
        <f t="shared" si="461"/>
        <v>0</v>
      </c>
      <c r="G988" s="20">
        <f t="shared" si="461"/>
        <v>0</v>
      </c>
    </row>
    <row r="989" spans="1:7" s="370" customFormat="1" x14ac:dyDescent="0.25">
      <c r="A989" s="368">
        <v>42</v>
      </c>
      <c r="B989" s="371" t="s">
        <v>36</v>
      </c>
      <c r="C989" s="369">
        <f t="shared" si="461"/>
        <v>0</v>
      </c>
      <c r="D989" s="369">
        <f t="shared" si="461"/>
        <v>0</v>
      </c>
      <c r="E989" s="369">
        <f t="shared" si="461"/>
        <v>0</v>
      </c>
      <c r="F989" s="369">
        <f t="shared" si="461"/>
        <v>0</v>
      </c>
      <c r="G989" s="369">
        <f t="shared" si="461"/>
        <v>0</v>
      </c>
    </row>
    <row r="990" spans="1:7" s="3" customFormat="1" hidden="1" x14ac:dyDescent="0.25">
      <c r="A990" s="135">
        <v>421</v>
      </c>
      <c r="B990" s="147" t="s">
        <v>85</v>
      </c>
      <c r="C990" s="140">
        <v>0</v>
      </c>
      <c r="D990" s="140">
        <v>0</v>
      </c>
      <c r="E990" s="1">
        <v>0</v>
      </c>
      <c r="F990" s="140">
        <v>0</v>
      </c>
      <c r="G990" s="140">
        <v>0</v>
      </c>
    </row>
    <row r="991" spans="1:7" s="3" customFormat="1" x14ac:dyDescent="0.25">
      <c r="A991" s="18"/>
      <c r="B991" s="46" t="s">
        <v>554</v>
      </c>
      <c r="C991" s="20">
        <f t="shared" ref="C991:G992" si="462">C992</f>
        <v>0</v>
      </c>
      <c r="D991" s="20">
        <f t="shared" si="462"/>
        <v>30000</v>
      </c>
      <c r="E991" s="22">
        <f t="shared" si="462"/>
        <v>0</v>
      </c>
      <c r="F991" s="20">
        <f t="shared" si="462"/>
        <v>0</v>
      </c>
      <c r="G991" s="20">
        <f t="shared" si="462"/>
        <v>0</v>
      </c>
    </row>
    <row r="992" spans="1:7" s="3" customFormat="1" x14ac:dyDescent="0.25">
      <c r="A992" s="18">
        <v>4</v>
      </c>
      <c r="B992" s="46" t="s">
        <v>3</v>
      </c>
      <c r="C992" s="20">
        <f t="shared" si="462"/>
        <v>0</v>
      </c>
      <c r="D992" s="20">
        <f t="shared" si="462"/>
        <v>30000</v>
      </c>
      <c r="E992" s="22">
        <f t="shared" si="462"/>
        <v>0</v>
      </c>
      <c r="F992" s="20">
        <f t="shared" si="462"/>
        <v>0</v>
      </c>
      <c r="G992" s="20">
        <f t="shared" si="462"/>
        <v>0</v>
      </c>
    </row>
    <row r="993" spans="1:7" s="370" customFormat="1" x14ac:dyDescent="0.25">
      <c r="A993" s="368">
        <v>42</v>
      </c>
      <c r="B993" s="374" t="s">
        <v>36</v>
      </c>
      <c r="C993" s="369">
        <f>C994</f>
        <v>0</v>
      </c>
      <c r="D993" s="369">
        <f>D994</f>
        <v>30000</v>
      </c>
      <c r="E993" s="369">
        <f>E994</f>
        <v>0</v>
      </c>
      <c r="F993" s="369">
        <f>F994</f>
        <v>0</v>
      </c>
      <c r="G993" s="369">
        <f>G994</f>
        <v>0</v>
      </c>
    </row>
    <row r="994" spans="1:7" hidden="1" x14ac:dyDescent="0.25">
      <c r="A994" s="135">
        <v>421</v>
      </c>
      <c r="B994" s="147" t="s">
        <v>85</v>
      </c>
      <c r="C994" s="140">
        <v>0</v>
      </c>
      <c r="D994" s="140">
        <v>30000</v>
      </c>
      <c r="E994" s="1">
        <v>0</v>
      </c>
      <c r="F994" s="140">
        <v>0</v>
      </c>
      <c r="G994" s="140">
        <v>0</v>
      </c>
    </row>
    <row r="995" spans="1:7" x14ac:dyDescent="0.25">
      <c r="A995" s="135"/>
      <c r="B995" s="147"/>
      <c r="C995" s="140"/>
      <c r="D995" s="140"/>
      <c r="E995" s="1"/>
      <c r="F995" s="140"/>
      <c r="G995" s="140"/>
    </row>
    <row r="996" spans="1:7" s="89" customFormat="1" ht="27" customHeight="1" x14ac:dyDescent="0.25">
      <c r="A996" s="86"/>
      <c r="B996" s="264" t="s">
        <v>424</v>
      </c>
      <c r="C996" s="88">
        <f t="shared" ref="C996:G996" si="463">C997</f>
        <v>0</v>
      </c>
      <c r="D996" s="88">
        <f t="shared" si="463"/>
        <v>13500</v>
      </c>
      <c r="E996" s="184">
        <f t="shared" si="463"/>
        <v>13500</v>
      </c>
      <c r="F996" s="88">
        <f t="shared" si="463"/>
        <v>0</v>
      </c>
      <c r="G996" s="88">
        <f t="shared" si="463"/>
        <v>0</v>
      </c>
    </row>
    <row r="997" spans="1:7" s="3" customFormat="1" x14ac:dyDescent="0.25">
      <c r="A997" s="18"/>
      <c r="B997" s="71" t="s">
        <v>139</v>
      </c>
      <c r="C997" s="20">
        <f t="shared" ref="C997:G1000" si="464">C998</f>
        <v>0</v>
      </c>
      <c r="D997" s="20">
        <f t="shared" si="464"/>
        <v>13500</v>
      </c>
      <c r="E997" s="22">
        <f t="shared" si="464"/>
        <v>13500</v>
      </c>
      <c r="F997" s="20">
        <f t="shared" si="464"/>
        <v>0</v>
      </c>
      <c r="G997" s="20">
        <f t="shared" si="464"/>
        <v>0</v>
      </c>
    </row>
    <row r="998" spans="1:7" s="3" customFormat="1" x14ac:dyDescent="0.25">
      <c r="A998" s="18" t="s">
        <v>548</v>
      </c>
      <c r="B998" s="19" t="s">
        <v>549</v>
      </c>
      <c r="C998" s="20">
        <f t="shared" si="464"/>
        <v>0</v>
      </c>
      <c r="D998" s="20">
        <f t="shared" si="464"/>
        <v>13500</v>
      </c>
      <c r="E998" s="22">
        <f t="shared" si="464"/>
        <v>13500</v>
      </c>
      <c r="F998" s="20">
        <f t="shared" si="464"/>
        <v>0</v>
      </c>
      <c r="G998" s="20">
        <f t="shared" si="464"/>
        <v>0</v>
      </c>
    </row>
    <row r="999" spans="1:7" s="3" customFormat="1" x14ac:dyDescent="0.25">
      <c r="A999" s="18">
        <v>4</v>
      </c>
      <c r="B999" s="19" t="s">
        <v>3</v>
      </c>
      <c r="C999" s="20">
        <f t="shared" si="464"/>
        <v>0</v>
      </c>
      <c r="D999" s="20">
        <f t="shared" si="464"/>
        <v>13500</v>
      </c>
      <c r="E999" s="22">
        <f t="shared" si="464"/>
        <v>13500</v>
      </c>
      <c r="F999" s="20">
        <f t="shared" si="464"/>
        <v>0</v>
      </c>
      <c r="G999" s="20">
        <f t="shared" si="464"/>
        <v>0</v>
      </c>
    </row>
    <row r="1000" spans="1:7" s="370" customFormat="1" x14ac:dyDescent="0.25">
      <c r="A1000" s="368">
        <v>42</v>
      </c>
      <c r="B1000" s="371" t="s">
        <v>36</v>
      </c>
      <c r="C1000" s="369">
        <f t="shared" si="464"/>
        <v>0</v>
      </c>
      <c r="D1000" s="369">
        <f t="shared" si="464"/>
        <v>13500</v>
      </c>
      <c r="E1000" s="369">
        <f t="shared" si="464"/>
        <v>13500</v>
      </c>
      <c r="F1000" s="369">
        <f t="shared" si="464"/>
        <v>0</v>
      </c>
      <c r="G1000" s="369">
        <f t="shared" si="464"/>
        <v>0</v>
      </c>
    </row>
    <row r="1001" spans="1:7" hidden="1" x14ac:dyDescent="0.25">
      <c r="A1001" s="135">
        <v>426</v>
      </c>
      <c r="B1001" s="173" t="s">
        <v>201</v>
      </c>
      <c r="C1001" s="1">
        <v>0</v>
      </c>
      <c r="D1001" s="1">
        <v>13500</v>
      </c>
      <c r="E1001" s="1">
        <v>13500</v>
      </c>
      <c r="F1001" s="1">
        <v>0</v>
      </c>
      <c r="G1001" s="1">
        <v>0</v>
      </c>
    </row>
    <row r="1002" spans="1:7" x14ac:dyDescent="0.25">
      <c r="A1002" s="135"/>
      <c r="B1002" s="147"/>
      <c r="C1002" s="147"/>
      <c r="D1002" s="169"/>
      <c r="E1002" s="163"/>
      <c r="F1002" s="169"/>
      <c r="G1002" s="140"/>
    </row>
    <row r="1003" spans="1:7" s="64" customFormat="1" x14ac:dyDescent="0.25">
      <c r="A1003" s="62"/>
      <c r="B1003" s="62" t="s">
        <v>242</v>
      </c>
      <c r="C1003" s="63">
        <f>C1004+C1018+C1025</f>
        <v>40850</v>
      </c>
      <c r="D1003" s="63">
        <f>D1004+D1018+D1025+D1011</f>
        <v>86500</v>
      </c>
      <c r="E1003" s="172">
        <f>E1004+E1018+E1025+E1011</f>
        <v>70850</v>
      </c>
      <c r="F1003" s="172">
        <f t="shared" ref="F1003:G1003" si="465">F1004+F1018+F1025+F1011</f>
        <v>40850</v>
      </c>
      <c r="G1003" s="172">
        <f t="shared" si="465"/>
        <v>41100</v>
      </c>
    </row>
    <row r="1004" spans="1:7" s="64" customFormat="1" x14ac:dyDescent="0.25">
      <c r="A1004" s="62"/>
      <c r="B1004" s="65" t="s">
        <v>442</v>
      </c>
      <c r="C1004" s="66">
        <f>C1006</f>
        <v>39850</v>
      </c>
      <c r="D1004" s="66">
        <f>D1006</f>
        <v>40000</v>
      </c>
      <c r="E1004" s="92">
        <f t="shared" ref="E1004:G1005" si="466">E1005</f>
        <v>40000</v>
      </c>
      <c r="F1004" s="66">
        <f t="shared" si="466"/>
        <v>40000</v>
      </c>
      <c r="G1004" s="66">
        <f t="shared" si="466"/>
        <v>40000</v>
      </c>
    </row>
    <row r="1005" spans="1:7" s="3" customFormat="1" x14ac:dyDescent="0.25">
      <c r="A1005" s="18"/>
      <c r="B1005" s="19" t="s">
        <v>140</v>
      </c>
      <c r="C1005" s="20">
        <f>C1006</f>
        <v>39850</v>
      </c>
      <c r="D1005" s="20">
        <f t="shared" ref="D1005" si="467">D1006</f>
        <v>40000</v>
      </c>
      <c r="E1005" s="20">
        <f t="shared" si="466"/>
        <v>40000</v>
      </c>
      <c r="F1005" s="20">
        <f t="shared" si="466"/>
        <v>40000</v>
      </c>
      <c r="G1005" s="20">
        <f t="shared" si="466"/>
        <v>40000</v>
      </c>
    </row>
    <row r="1006" spans="1:7" s="3" customFormat="1" x14ac:dyDescent="0.25">
      <c r="A1006" s="18" t="s">
        <v>548</v>
      </c>
      <c r="B1006" s="19" t="s">
        <v>549</v>
      </c>
      <c r="C1006" s="20">
        <f t="shared" ref="C1006:G1008" si="468">C1007</f>
        <v>39850</v>
      </c>
      <c r="D1006" s="20">
        <f t="shared" si="468"/>
        <v>40000</v>
      </c>
      <c r="E1006" s="22">
        <f t="shared" si="468"/>
        <v>40000</v>
      </c>
      <c r="F1006" s="20">
        <f t="shared" si="468"/>
        <v>40000</v>
      </c>
      <c r="G1006" s="20">
        <f t="shared" si="468"/>
        <v>40000</v>
      </c>
    </row>
    <row r="1007" spans="1:7" s="3" customFormat="1" x14ac:dyDescent="0.25">
      <c r="A1007" s="18">
        <v>3</v>
      </c>
      <c r="B1007" s="19" t="s">
        <v>2</v>
      </c>
      <c r="C1007" s="20">
        <f t="shared" si="468"/>
        <v>39850</v>
      </c>
      <c r="D1007" s="20">
        <f t="shared" si="468"/>
        <v>40000</v>
      </c>
      <c r="E1007" s="22">
        <f t="shared" si="468"/>
        <v>40000</v>
      </c>
      <c r="F1007" s="20">
        <f t="shared" si="468"/>
        <v>40000</v>
      </c>
      <c r="G1007" s="20">
        <f t="shared" si="468"/>
        <v>40000</v>
      </c>
    </row>
    <row r="1008" spans="1:7" s="370" customFormat="1" x14ac:dyDescent="0.25">
      <c r="A1008" s="368">
        <v>38</v>
      </c>
      <c r="B1008" s="371" t="s">
        <v>30</v>
      </c>
      <c r="C1008" s="369">
        <f t="shared" si="468"/>
        <v>39850</v>
      </c>
      <c r="D1008" s="369">
        <f t="shared" si="468"/>
        <v>40000</v>
      </c>
      <c r="E1008" s="369">
        <f t="shared" si="468"/>
        <v>40000</v>
      </c>
      <c r="F1008" s="369">
        <f t="shared" si="468"/>
        <v>40000</v>
      </c>
      <c r="G1008" s="369">
        <f t="shared" si="468"/>
        <v>40000</v>
      </c>
    </row>
    <row r="1009" spans="1:7" hidden="1" x14ac:dyDescent="0.25">
      <c r="A1009" s="135">
        <v>381</v>
      </c>
      <c r="B1009" s="147" t="s">
        <v>80</v>
      </c>
      <c r="C1009" s="1">
        <v>39850</v>
      </c>
      <c r="D1009" s="1">
        <v>40000</v>
      </c>
      <c r="E1009" s="1">
        <v>40000</v>
      </c>
      <c r="F1009" s="1">
        <v>40000</v>
      </c>
      <c r="G1009" s="1">
        <v>40000</v>
      </c>
    </row>
    <row r="1010" spans="1:7" x14ac:dyDescent="0.25">
      <c r="A1010" s="135"/>
      <c r="B1010" s="147"/>
      <c r="C1010" s="163"/>
      <c r="D1010" s="163"/>
      <c r="E1010" s="163"/>
      <c r="F1010" s="163"/>
      <c r="G1010" s="1"/>
    </row>
    <row r="1011" spans="1:7" x14ac:dyDescent="0.25">
      <c r="A1011" s="62"/>
      <c r="B1011" s="65" t="s">
        <v>500</v>
      </c>
      <c r="C1011" s="69">
        <f t="shared" ref="C1011:C1014" si="469">C1012</f>
        <v>0</v>
      </c>
      <c r="D1011" s="69">
        <f t="shared" ref="D1011:D1015" si="470">D1012</f>
        <v>45000</v>
      </c>
      <c r="E1011" s="69">
        <f t="shared" ref="E1011:E1015" si="471">E1012</f>
        <v>30000</v>
      </c>
      <c r="F1011" s="69">
        <f t="shared" ref="F1011:F1015" si="472">F1012</f>
        <v>0</v>
      </c>
      <c r="G1011" s="69">
        <f t="shared" ref="G1011:G1015" si="473">G1012</f>
        <v>0</v>
      </c>
    </row>
    <row r="1012" spans="1:7" x14ac:dyDescent="0.25">
      <c r="A1012" s="18"/>
      <c r="B1012" s="19" t="s">
        <v>140</v>
      </c>
      <c r="C1012" s="49">
        <f t="shared" si="469"/>
        <v>0</v>
      </c>
      <c r="D1012" s="49">
        <f t="shared" si="470"/>
        <v>45000</v>
      </c>
      <c r="E1012" s="49">
        <f t="shared" si="471"/>
        <v>30000</v>
      </c>
      <c r="F1012" s="49">
        <f t="shared" si="472"/>
        <v>0</v>
      </c>
      <c r="G1012" s="49">
        <f t="shared" si="473"/>
        <v>0</v>
      </c>
    </row>
    <row r="1013" spans="1:7" x14ac:dyDescent="0.25">
      <c r="A1013" s="18" t="s">
        <v>548</v>
      </c>
      <c r="B1013" s="19" t="s">
        <v>549</v>
      </c>
      <c r="C1013" s="49">
        <f t="shared" si="469"/>
        <v>0</v>
      </c>
      <c r="D1013" s="49">
        <f t="shared" si="470"/>
        <v>45000</v>
      </c>
      <c r="E1013" s="49">
        <f t="shared" si="471"/>
        <v>30000</v>
      </c>
      <c r="F1013" s="49">
        <f t="shared" si="472"/>
        <v>0</v>
      </c>
      <c r="G1013" s="49">
        <f t="shared" si="473"/>
        <v>0</v>
      </c>
    </row>
    <row r="1014" spans="1:7" x14ac:dyDescent="0.25">
      <c r="A1014" s="18">
        <v>3</v>
      </c>
      <c r="B1014" s="19" t="s">
        <v>2</v>
      </c>
      <c r="C1014" s="49">
        <f t="shared" si="469"/>
        <v>0</v>
      </c>
      <c r="D1014" s="49">
        <f t="shared" si="470"/>
        <v>45000</v>
      </c>
      <c r="E1014" s="49">
        <f t="shared" si="471"/>
        <v>30000</v>
      </c>
      <c r="F1014" s="49">
        <f t="shared" si="472"/>
        <v>0</v>
      </c>
      <c r="G1014" s="49">
        <f t="shared" si="473"/>
        <v>0</v>
      </c>
    </row>
    <row r="1015" spans="1:7" s="370" customFormat="1" x14ac:dyDescent="0.25">
      <c r="A1015" s="368">
        <v>38</v>
      </c>
      <c r="B1015" s="371" t="s">
        <v>30</v>
      </c>
      <c r="C1015" s="372">
        <f>C1016</f>
        <v>0</v>
      </c>
      <c r="D1015" s="372">
        <f t="shared" si="470"/>
        <v>45000</v>
      </c>
      <c r="E1015" s="372">
        <f t="shared" si="471"/>
        <v>30000</v>
      </c>
      <c r="F1015" s="372">
        <f t="shared" si="472"/>
        <v>0</v>
      </c>
      <c r="G1015" s="372">
        <f t="shared" si="473"/>
        <v>0</v>
      </c>
    </row>
    <row r="1016" spans="1:7" hidden="1" x14ac:dyDescent="0.25">
      <c r="A1016" s="135">
        <v>382</v>
      </c>
      <c r="B1016" s="330" t="s">
        <v>501</v>
      </c>
      <c r="C1016" s="163">
        <v>0</v>
      </c>
      <c r="D1016" s="163">
        <v>45000</v>
      </c>
      <c r="E1016" s="163">
        <v>30000</v>
      </c>
      <c r="F1016" s="163">
        <v>0</v>
      </c>
      <c r="G1016" s="163">
        <v>0</v>
      </c>
    </row>
    <row r="1017" spans="1:7" x14ac:dyDescent="0.25">
      <c r="A1017" s="135"/>
      <c r="B1017" s="147"/>
      <c r="C1017" s="163"/>
      <c r="D1017" s="163"/>
      <c r="E1017" s="163"/>
      <c r="F1017" s="163"/>
      <c r="G1017" s="1"/>
    </row>
    <row r="1018" spans="1:7" s="185" customFormat="1" x14ac:dyDescent="0.25">
      <c r="A1018" s="62"/>
      <c r="B1018" s="65" t="s">
        <v>390</v>
      </c>
      <c r="C1018" s="92">
        <f t="shared" ref="C1018:G1018" si="474">C1019</f>
        <v>0</v>
      </c>
      <c r="D1018" s="92">
        <f t="shared" si="474"/>
        <v>500</v>
      </c>
      <c r="E1018" s="92">
        <f t="shared" si="474"/>
        <v>100</v>
      </c>
      <c r="F1018" s="92">
        <f t="shared" si="474"/>
        <v>100</v>
      </c>
      <c r="G1018" s="92">
        <f t="shared" si="474"/>
        <v>100</v>
      </c>
    </row>
    <row r="1019" spans="1:7" s="3" customFormat="1" x14ac:dyDescent="0.25">
      <c r="A1019" s="18"/>
      <c r="B1019" s="19" t="s">
        <v>141</v>
      </c>
      <c r="C1019" s="20">
        <f t="shared" ref="C1019:G1022" si="475">C1020</f>
        <v>0</v>
      </c>
      <c r="D1019" s="20">
        <f t="shared" si="475"/>
        <v>500</v>
      </c>
      <c r="E1019" s="22">
        <f t="shared" si="475"/>
        <v>100</v>
      </c>
      <c r="F1019" s="20">
        <f t="shared" si="475"/>
        <v>100</v>
      </c>
      <c r="G1019" s="20">
        <f t="shared" si="475"/>
        <v>100</v>
      </c>
    </row>
    <row r="1020" spans="1:7" s="3" customFormat="1" x14ac:dyDescent="0.25">
      <c r="A1020" s="18" t="s">
        <v>548</v>
      </c>
      <c r="B1020" s="19" t="s">
        <v>549</v>
      </c>
      <c r="C1020" s="20">
        <f>C1021</f>
        <v>0</v>
      </c>
      <c r="D1020" s="20">
        <f>D1021</f>
        <v>500</v>
      </c>
      <c r="E1020" s="22">
        <f>E1021</f>
        <v>100</v>
      </c>
      <c r="F1020" s="20">
        <f>F1021</f>
        <v>100</v>
      </c>
      <c r="G1020" s="20">
        <f>G1021</f>
        <v>100</v>
      </c>
    </row>
    <row r="1021" spans="1:7" s="3" customFormat="1" x14ac:dyDescent="0.25">
      <c r="A1021" s="18">
        <v>3</v>
      </c>
      <c r="B1021" s="19" t="s">
        <v>2</v>
      </c>
      <c r="C1021" s="20">
        <f>C1022</f>
        <v>0</v>
      </c>
      <c r="D1021" s="20">
        <f t="shared" ref="D1021:G1021" si="476">D1022</f>
        <v>500</v>
      </c>
      <c r="E1021" s="20">
        <f t="shared" si="476"/>
        <v>100</v>
      </c>
      <c r="F1021" s="20">
        <f t="shared" si="476"/>
        <v>100</v>
      </c>
      <c r="G1021" s="20">
        <f t="shared" si="476"/>
        <v>100</v>
      </c>
    </row>
    <row r="1022" spans="1:7" s="370" customFormat="1" x14ac:dyDescent="0.25">
      <c r="A1022" s="368">
        <v>38</v>
      </c>
      <c r="B1022" s="371" t="s">
        <v>30</v>
      </c>
      <c r="C1022" s="369">
        <f t="shared" si="475"/>
        <v>0</v>
      </c>
      <c r="D1022" s="369">
        <f t="shared" si="475"/>
        <v>500</v>
      </c>
      <c r="E1022" s="369">
        <f t="shared" si="475"/>
        <v>100</v>
      </c>
      <c r="F1022" s="369">
        <f t="shared" si="475"/>
        <v>100</v>
      </c>
      <c r="G1022" s="369">
        <f t="shared" si="475"/>
        <v>100</v>
      </c>
    </row>
    <row r="1023" spans="1:7" hidden="1" x14ac:dyDescent="0.25">
      <c r="A1023" s="135">
        <v>381</v>
      </c>
      <c r="B1023" s="147" t="s">
        <v>150</v>
      </c>
      <c r="C1023" s="1">
        <v>0</v>
      </c>
      <c r="D1023" s="1">
        <v>500</v>
      </c>
      <c r="E1023" s="1">
        <v>100</v>
      </c>
      <c r="F1023" s="1">
        <v>100</v>
      </c>
      <c r="G1023" s="1">
        <v>100</v>
      </c>
    </row>
    <row r="1024" spans="1:7" x14ac:dyDescent="0.25">
      <c r="A1024" s="135"/>
      <c r="B1024" s="147"/>
      <c r="C1024" s="147"/>
      <c r="D1024" s="163"/>
      <c r="E1024" s="163"/>
      <c r="F1024" s="163"/>
      <c r="G1024" s="1"/>
    </row>
    <row r="1025" spans="1:7" s="64" customFormat="1" x14ac:dyDescent="0.25">
      <c r="A1025" s="62"/>
      <c r="B1025" s="65" t="s">
        <v>391</v>
      </c>
      <c r="C1025" s="66">
        <f t="shared" ref="C1025:G1025" si="477">C1026</f>
        <v>1000</v>
      </c>
      <c r="D1025" s="66">
        <f t="shared" si="477"/>
        <v>1000</v>
      </c>
      <c r="E1025" s="92">
        <f t="shared" si="477"/>
        <v>750</v>
      </c>
      <c r="F1025" s="66">
        <f t="shared" si="477"/>
        <v>750</v>
      </c>
      <c r="G1025" s="66">
        <f t="shared" si="477"/>
        <v>1000</v>
      </c>
    </row>
    <row r="1026" spans="1:7" s="3" customFormat="1" x14ac:dyDescent="0.25">
      <c r="A1026" s="18"/>
      <c r="B1026" s="19" t="s">
        <v>141</v>
      </c>
      <c r="C1026" s="20">
        <f t="shared" ref="C1026:G1029" si="478">C1027</f>
        <v>1000</v>
      </c>
      <c r="D1026" s="20">
        <f t="shared" si="478"/>
        <v>1000</v>
      </c>
      <c r="E1026" s="22">
        <f t="shared" si="478"/>
        <v>750</v>
      </c>
      <c r="F1026" s="20">
        <f t="shared" si="478"/>
        <v>750</v>
      </c>
      <c r="G1026" s="20">
        <f t="shared" si="478"/>
        <v>1000</v>
      </c>
    </row>
    <row r="1027" spans="1:7" s="3" customFormat="1" x14ac:dyDescent="0.25">
      <c r="A1027" s="18" t="s">
        <v>548</v>
      </c>
      <c r="B1027" s="19" t="s">
        <v>549</v>
      </c>
      <c r="C1027" s="20">
        <f t="shared" si="478"/>
        <v>1000</v>
      </c>
      <c r="D1027" s="20">
        <f t="shared" si="478"/>
        <v>1000</v>
      </c>
      <c r="E1027" s="22">
        <f t="shared" si="478"/>
        <v>750</v>
      </c>
      <c r="F1027" s="20">
        <f t="shared" si="478"/>
        <v>750</v>
      </c>
      <c r="G1027" s="20">
        <f t="shared" si="478"/>
        <v>1000</v>
      </c>
    </row>
    <row r="1028" spans="1:7" s="3" customFormat="1" x14ac:dyDescent="0.25">
      <c r="A1028" s="18">
        <v>3</v>
      </c>
      <c r="B1028" s="19" t="s">
        <v>2</v>
      </c>
      <c r="C1028" s="20">
        <f t="shared" si="478"/>
        <v>1000</v>
      </c>
      <c r="D1028" s="20">
        <f t="shared" si="478"/>
        <v>1000</v>
      </c>
      <c r="E1028" s="22">
        <f t="shared" si="478"/>
        <v>750</v>
      </c>
      <c r="F1028" s="20">
        <f t="shared" si="478"/>
        <v>750</v>
      </c>
      <c r="G1028" s="20">
        <f t="shared" si="478"/>
        <v>1000</v>
      </c>
    </row>
    <row r="1029" spans="1:7" s="370" customFormat="1" x14ac:dyDescent="0.25">
      <c r="A1029" s="368">
        <v>38</v>
      </c>
      <c r="B1029" s="371" t="s">
        <v>30</v>
      </c>
      <c r="C1029" s="369">
        <f t="shared" si="478"/>
        <v>1000</v>
      </c>
      <c r="D1029" s="369">
        <f t="shared" si="478"/>
        <v>1000</v>
      </c>
      <c r="E1029" s="369">
        <f t="shared" si="478"/>
        <v>750</v>
      </c>
      <c r="F1029" s="369">
        <f t="shared" si="478"/>
        <v>750</v>
      </c>
      <c r="G1029" s="369">
        <f t="shared" si="478"/>
        <v>1000</v>
      </c>
    </row>
    <row r="1030" spans="1:7" hidden="1" x14ac:dyDescent="0.25">
      <c r="A1030" s="135">
        <v>381</v>
      </c>
      <c r="B1030" s="147" t="s">
        <v>106</v>
      </c>
      <c r="C1030" s="1">
        <v>1000</v>
      </c>
      <c r="D1030" s="1">
        <v>1000</v>
      </c>
      <c r="E1030" s="1">
        <v>750</v>
      </c>
      <c r="F1030" s="1">
        <v>750</v>
      </c>
      <c r="G1030" s="1">
        <v>1000</v>
      </c>
    </row>
    <row r="1031" spans="1:7" x14ac:dyDescent="0.25">
      <c r="A1031" s="135"/>
      <c r="B1031" s="147"/>
      <c r="C1031" s="147"/>
      <c r="D1031" s="169"/>
      <c r="E1031" s="163"/>
      <c r="F1031" s="169"/>
      <c r="G1031" s="140"/>
    </row>
    <row r="1032" spans="1:7" s="96" customFormat="1" x14ac:dyDescent="0.25">
      <c r="A1032" s="93"/>
      <c r="B1032" s="94" t="s">
        <v>158</v>
      </c>
      <c r="C1032" s="95">
        <f>C1033+C1044</f>
        <v>269784.94</v>
      </c>
      <c r="D1032" s="95">
        <f>D1033+D1044</f>
        <v>52700</v>
      </c>
      <c r="E1032" s="186">
        <f>E1033+E1044</f>
        <v>60000</v>
      </c>
      <c r="F1032" s="95">
        <f>F1033+F1044</f>
        <v>40000</v>
      </c>
      <c r="G1032" s="95">
        <f>G1033+G1044</f>
        <v>38000</v>
      </c>
    </row>
    <row r="1033" spans="1:7" s="96" customFormat="1" x14ac:dyDescent="0.25">
      <c r="A1033" s="93"/>
      <c r="B1033" s="94" t="s">
        <v>392</v>
      </c>
      <c r="C1033" s="95">
        <f t="shared" ref="C1033:G1033" si="479">C1034</f>
        <v>36150</v>
      </c>
      <c r="D1033" s="95">
        <f t="shared" si="479"/>
        <v>40700</v>
      </c>
      <c r="E1033" s="186">
        <f t="shared" si="479"/>
        <v>45000</v>
      </c>
      <c r="F1033" s="95">
        <f t="shared" si="479"/>
        <v>40000</v>
      </c>
      <c r="G1033" s="95">
        <f t="shared" si="479"/>
        <v>38000</v>
      </c>
    </row>
    <row r="1034" spans="1:7" s="3" customFormat="1" x14ac:dyDescent="0.25">
      <c r="A1034" s="18"/>
      <c r="B1034" s="19" t="s">
        <v>142</v>
      </c>
      <c r="C1034" s="20">
        <f t="shared" ref="C1034:G1036" si="480">C1035</f>
        <v>36150</v>
      </c>
      <c r="D1034" s="20">
        <f t="shared" si="480"/>
        <v>40700</v>
      </c>
      <c r="E1034" s="22">
        <f>E1035+E1039</f>
        <v>45000</v>
      </c>
      <c r="F1034" s="20">
        <f t="shared" si="480"/>
        <v>40000</v>
      </c>
      <c r="G1034" s="20">
        <f t="shared" si="480"/>
        <v>38000</v>
      </c>
    </row>
    <row r="1035" spans="1:7" s="3" customFormat="1" x14ac:dyDescent="0.25">
      <c r="A1035" s="18"/>
      <c r="B1035" s="19" t="s">
        <v>540</v>
      </c>
      <c r="C1035" s="20">
        <f t="shared" si="480"/>
        <v>36150</v>
      </c>
      <c r="D1035" s="20">
        <f t="shared" si="480"/>
        <v>40700</v>
      </c>
      <c r="E1035" s="22">
        <f t="shared" si="480"/>
        <v>8993</v>
      </c>
      <c r="F1035" s="20">
        <f t="shared" si="480"/>
        <v>40000</v>
      </c>
      <c r="G1035" s="20">
        <f t="shared" si="480"/>
        <v>38000</v>
      </c>
    </row>
    <row r="1036" spans="1:7" s="3" customFormat="1" x14ac:dyDescent="0.25">
      <c r="A1036" s="18">
        <v>3</v>
      </c>
      <c r="B1036" s="19" t="s">
        <v>2</v>
      </c>
      <c r="C1036" s="20">
        <f t="shared" si="480"/>
        <v>36150</v>
      </c>
      <c r="D1036" s="20">
        <f t="shared" si="480"/>
        <v>40700</v>
      </c>
      <c r="E1036" s="22">
        <f t="shared" si="480"/>
        <v>8993</v>
      </c>
      <c r="F1036" s="20">
        <f t="shared" si="480"/>
        <v>40000</v>
      </c>
      <c r="G1036" s="20">
        <f t="shared" si="480"/>
        <v>38000</v>
      </c>
    </row>
    <row r="1037" spans="1:7" s="370" customFormat="1" x14ac:dyDescent="0.25">
      <c r="A1037" s="368">
        <v>38</v>
      </c>
      <c r="B1037" s="371" t="s">
        <v>30</v>
      </c>
      <c r="C1037" s="369">
        <f>C1038</f>
        <v>36150</v>
      </c>
      <c r="D1037" s="369">
        <f>D1038</f>
        <v>40700</v>
      </c>
      <c r="E1037" s="369">
        <f>E1038</f>
        <v>8993</v>
      </c>
      <c r="F1037" s="369">
        <f>F1038</f>
        <v>40000</v>
      </c>
      <c r="G1037" s="369">
        <f>G1038</f>
        <v>38000</v>
      </c>
    </row>
    <row r="1038" spans="1:7" hidden="1" x14ac:dyDescent="0.25">
      <c r="A1038" s="135">
        <v>381</v>
      </c>
      <c r="B1038" s="147" t="s">
        <v>81</v>
      </c>
      <c r="C1038" s="1">
        <v>36150</v>
      </c>
      <c r="D1038" s="1">
        <v>40700</v>
      </c>
      <c r="E1038" s="1">
        <v>8993</v>
      </c>
      <c r="F1038" s="1">
        <v>40000</v>
      </c>
      <c r="G1038" s="1">
        <v>38000</v>
      </c>
    </row>
    <row r="1039" spans="1:7" x14ac:dyDescent="0.25">
      <c r="A1039" s="18" t="s">
        <v>548</v>
      </c>
      <c r="B1039" s="19" t="s">
        <v>549</v>
      </c>
      <c r="C1039" s="20">
        <f t="shared" ref="C1039:G1040" si="481">C1040</f>
        <v>36150</v>
      </c>
      <c r="D1039" s="20">
        <f t="shared" si="481"/>
        <v>40700</v>
      </c>
      <c r="E1039" s="22">
        <f t="shared" si="481"/>
        <v>36007</v>
      </c>
      <c r="F1039" s="20">
        <f t="shared" si="481"/>
        <v>0</v>
      </c>
      <c r="G1039" s="20">
        <f t="shared" si="481"/>
        <v>0</v>
      </c>
    </row>
    <row r="1040" spans="1:7" x14ac:dyDescent="0.25">
      <c r="A1040" s="18">
        <v>3</v>
      </c>
      <c r="B1040" s="19" t="s">
        <v>2</v>
      </c>
      <c r="C1040" s="20">
        <f t="shared" si="481"/>
        <v>36150</v>
      </c>
      <c r="D1040" s="20">
        <f t="shared" si="481"/>
        <v>40700</v>
      </c>
      <c r="E1040" s="22">
        <f t="shared" si="481"/>
        <v>36007</v>
      </c>
      <c r="F1040" s="20">
        <f t="shared" si="481"/>
        <v>0</v>
      </c>
      <c r="G1040" s="20">
        <f t="shared" si="481"/>
        <v>0</v>
      </c>
    </row>
    <row r="1041" spans="1:7" s="370" customFormat="1" x14ac:dyDescent="0.25">
      <c r="A1041" s="368">
        <v>38</v>
      </c>
      <c r="B1041" s="371" t="s">
        <v>30</v>
      </c>
      <c r="C1041" s="369">
        <f>C1042</f>
        <v>36150</v>
      </c>
      <c r="D1041" s="369">
        <f>D1042</f>
        <v>40700</v>
      </c>
      <c r="E1041" s="369">
        <f>E1042</f>
        <v>36007</v>
      </c>
      <c r="F1041" s="369">
        <f>F1042</f>
        <v>0</v>
      </c>
      <c r="G1041" s="369">
        <f>G1042</f>
        <v>0</v>
      </c>
    </row>
    <row r="1042" spans="1:7" hidden="1" x14ac:dyDescent="0.25">
      <c r="A1042" s="135">
        <v>381</v>
      </c>
      <c r="B1042" s="147" t="s">
        <v>81</v>
      </c>
      <c r="C1042" s="1">
        <v>36150</v>
      </c>
      <c r="D1042" s="1">
        <v>40700</v>
      </c>
      <c r="E1042" s="1">
        <v>36007</v>
      </c>
      <c r="F1042" s="1">
        <v>0</v>
      </c>
      <c r="G1042" s="1">
        <v>0</v>
      </c>
    </row>
    <row r="1043" spans="1:7" x14ac:dyDescent="0.25">
      <c r="A1043" s="187"/>
      <c r="B1043" s="188"/>
      <c r="C1043" s="189"/>
      <c r="D1043" s="189"/>
      <c r="E1043" s="189"/>
      <c r="F1043" s="189"/>
      <c r="G1043" s="1"/>
    </row>
    <row r="1044" spans="1:7" s="96" customFormat="1" x14ac:dyDescent="0.25">
      <c r="A1044" s="93"/>
      <c r="B1044" s="94" t="s">
        <v>207</v>
      </c>
      <c r="C1044" s="97">
        <f>C1045</f>
        <v>233634.94</v>
      </c>
      <c r="D1044" s="97">
        <f>D1045</f>
        <v>12000</v>
      </c>
      <c r="E1044" s="228">
        <f>E1045</f>
        <v>15000</v>
      </c>
      <c r="F1044" s="97">
        <f>F1045</f>
        <v>0</v>
      </c>
      <c r="G1044" s="95">
        <f>G1045</f>
        <v>0</v>
      </c>
    </row>
    <row r="1045" spans="1:7" s="3" customFormat="1" x14ac:dyDescent="0.25">
      <c r="A1045" s="18"/>
      <c r="B1045" s="19" t="s">
        <v>142</v>
      </c>
      <c r="C1045" s="49">
        <f t="shared" ref="C1045:G1047" si="482">C1046</f>
        <v>233634.94</v>
      </c>
      <c r="D1045" s="49">
        <f t="shared" si="482"/>
        <v>12000</v>
      </c>
      <c r="E1045" s="53">
        <f t="shared" si="482"/>
        <v>15000</v>
      </c>
      <c r="F1045" s="49">
        <f t="shared" si="482"/>
        <v>0</v>
      </c>
      <c r="G1045" s="20">
        <f t="shared" si="482"/>
        <v>0</v>
      </c>
    </row>
    <row r="1046" spans="1:7" s="3" customFormat="1" x14ac:dyDescent="0.25">
      <c r="A1046" s="18" t="s">
        <v>548</v>
      </c>
      <c r="B1046" s="19" t="s">
        <v>549</v>
      </c>
      <c r="C1046" s="49">
        <f t="shared" si="482"/>
        <v>233634.94</v>
      </c>
      <c r="D1046" s="49">
        <f t="shared" si="482"/>
        <v>12000</v>
      </c>
      <c r="E1046" s="53">
        <f t="shared" si="482"/>
        <v>15000</v>
      </c>
      <c r="F1046" s="49">
        <f t="shared" si="482"/>
        <v>0</v>
      </c>
      <c r="G1046" s="20">
        <f t="shared" si="482"/>
        <v>0</v>
      </c>
    </row>
    <row r="1047" spans="1:7" s="3" customFormat="1" x14ac:dyDescent="0.25">
      <c r="A1047" s="18">
        <v>3</v>
      </c>
      <c r="B1047" s="19" t="s">
        <v>2</v>
      </c>
      <c r="C1047" s="49">
        <f t="shared" si="482"/>
        <v>233634.94</v>
      </c>
      <c r="D1047" s="49">
        <f t="shared" si="482"/>
        <v>12000</v>
      </c>
      <c r="E1047" s="53">
        <f t="shared" si="482"/>
        <v>15000</v>
      </c>
      <c r="F1047" s="49">
        <f t="shared" si="482"/>
        <v>0</v>
      </c>
      <c r="G1047" s="20">
        <f t="shared" si="482"/>
        <v>0</v>
      </c>
    </row>
    <row r="1048" spans="1:7" s="370" customFormat="1" x14ac:dyDescent="0.25">
      <c r="A1048" s="368">
        <v>38</v>
      </c>
      <c r="B1048" s="371" t="s">
        <v>30</v>
      </c>
      <c r="C1048" s="372">
        <f>C1049</f>
        <v>233634.94</v>
      </c>
      <c r="D1048" s="372">
        <f>D1049</f>
        <v>12000</v>
      </c>
      <c r="E1048" s="372">
        <f>E1049</f>
        <v>15000</v>
      </c>
      <c r="F1048" s="372">
        <f>F1049</f>
        <v>0</v>
      </c>
      <c r="G1048" s="369">
        <f>G1049</f>
        <v>0</v>
      </c>
    </row>
    <row r="1049" spans="1:7" s="138" customFormat="1" hidden="1" x14ac:dyDescent="0.25">
      <c r="A1049" s="135">
        <v>382</v>
      </c>
      <c r="B1049" s="322" t="s">
        <v>483</v>
      </c>
      <c r="C1049" s="169">
        <v>233634.94</v>
      </c>
      <c r="D1049" s="169">
        <v>12000</v>
      </c>
      <c r="E1049" s="163">
        <v>15000</v>
      </c>
      <c r="F1049" s="169">
        <v>0</v>
      </c>
      <c r="G1049" s="140">
        <v>0</v>
      </c>
    </row>
    <row r="1050" spans="1:7" x14ac:dyDescent="0.25">
      <c r="A1050" s="135"/>
      <c r="B1050" s="147"/>
      <c r="C1050" s="147"/>
      <c r="D1050" s="169"/>
      <c r="E1050" s="163"/>
      <c r="F1050" s="169"/>
      <c r="G1050" s="140"/>
    </row>
    <row r="1051" spans="1:7" s="99" customFormat="1" x14ac:dyDescent="0.25">
      <c r="A1051" s="98"/>
      <c r="B1051" s="98" t="s">
        <v>243</v>
      </c>
      <c r="C1051" s="190">
        <f t="shared" ref="C1051:D1051" si="483">C1052+C1059</f>
        <v>16695</v>
      </c>
      <c r="D1051" s="190">
        <f t="shared" si="483"/>
        <v>23000</v>
      </c>
      <c r="E1051" s="190">
        <f>E1052+E1059</f>
        <v>23000</v>
      </c>
      <c r="F1051" s="190">
        <f t="shared" ref="F1051:G1051" si="484">F1052+F1059</f>
        <v>22500</v>
      </c>
      <c r="G1051" s="190">
        <f t="shared" si="484"/>
        <v>22000</v>
      </c>
    </row>
    <row r="1052" spans="1:7" s="99" customFormat="1" x14ac:dyDescent="0.25">
      <c r="A1052" s="98"/>
      <c r="B1052" s="100" t="s">
        <v>393</v>
      </c>
      <c r="C1052" s="101">
        <f t="shared" ref="C1052:G1052" si="485">C1053</f>
        <v>11945</v>
      </c>
      <c r="D1052" s="101">
        <f t="shared" si="485"/>
        <v>15500</v>
      </c>
      <c r="E1052" s="191">
        <f t="shared" si="485"/>
        <v>15500</v>
      </c>
      <c r="F1052" s="101">
        <f t="shared" si="485"/>
        <v>15500</v>
      </c>
      <c r="G1052" s="101">
        <f t="shared" si="485"/>
        <v>15500</v>
      </c>
    </row>
    <row r="1053" spans="1:7" s="3" customFormat="1" x14ac:dyDescent="0.25">
      <c r="A1053" s="18"/>
      <c r="B1053" s="19" t="s">
        <v>143</v>
      </c>
      <c r="C1053" s="20">
        <f t="shared" ref="C1053:G1056" si="486">C1054</f>
        <v>11945</v>
      </c>
      <c r="D1053" s="20">
        <f t="shared" si="486"/>
        <v>15500</v>
      </c>
      <c r="E1053" s="22">
        <f t="shared" si="486"/>
        <v>15500</v>
      </c>
      <c r="F1053" s="20">
        <f t="shared" si="486"/>
        <v>15500</v>
      </c>
      <c r="G1053" s="20">
        <f t="shared" si="486"/>
        <v>15500</v>
      </c>
    </row>
    <row r="1054" spans="1:7" s="3" customFormat="1" x14ac:dyDescent="0.25">
      <c r="A1054" s="18" t="s">
        <v>548</v>
      </c>
      <c r="B1054" s="19" t="s">
        <v>549</v>
      </c>
      <c r="C1054" s="20">
        <f t="shared" si="486"/>
        <v>11945</v>
      </c>
      <c r="D1054" s="20">
        <f t="shared" si="486"/>
        <v>15500</v>
      </c>
      <c r="E1054" s="22">
        <f t="shared" si="486"/>
        <v>15500</v>
      </c>
      <c r="F1054" s="20">
        <f t="shared" si="486"/>
        <v>15500</v>
      </c>
      <c r="G1054" s="20">
        <f t="shared" si="486"/>
        <v>15500</v>
      </c>
    </row>
    <row r="1055" spans="1:7" s="3" customFormat="1" x14ac:dyDescent="0.25">
      <c r="A1055" s="18">
        <v>3</v>
      </c>
      <c r="B1055" s="19" t="s">
        <v>2</v>
      </c>
      <c r="C1055" s="20">
        <f t="shared" si="486"/>
        <v>11945</v>
      </c>
      <c r="D1055" s="20">
        <f t="shared" si="486"/>
        <v>15500</v>
      </c>
      <c r="E1055" s="22">
        <f t="shared" si="486"/>
        <v>15500</v>
      </c>
      <c r="F1055" s="20">
        <f t="shared" si="486"/>
        <v>15500</v>
      </c>
      <c r="G1055" s="20">
        <f t="shared" si="486"/>
        <v>15500</v>
      </c>
    </row>
    <row r="1056" spans="1:7" s="370" customFormat="1" x14ac:dyDescent="0.25">
      <c r="A1056" s="368">
        <v>38</v>
      </c>
      <c r="B1056" s="371" t="s">
        <v>30</v>
      </c>
      <c r="C1056" s="369">
        <f t="shared" si="486"/>
        <v>11945</v>
      </c>
      <c r="D1056" s="369">
        <f t="shared" si="486"/>
        <v>15500</v>
      </c>
      <c r="E1056" s="369">
        <f t="shared" si="486"/>
        <v>15500</v>
      </c>
      <c r="F1056" s="369">
        <f t="shared" si="486"/>
        <v>15500</v>
      </c>
      <c r="G1056" s="369">
        <f t="shared" si="486"/>
        <v>15500</v>
      </c>
    </row>
    <row r="1057" spans="1:7" hidden="1" x14ac:dyDescent="0.25">
      <c r="A1057" s="135">
        <v>381</v>
      </c>
      <c r="B1057" s="147" t="s">
        <v>80</v>
      </c>
      <c r="C1057" s="1">
        <v>11945</v>
      </c>
      <c r="D1057" s="1">
        <v>15500</v>
      </c>
      <c r="E1057" s="1">
        <v>15500</v>
      </c>
      <c r="F1057" s="1">
        <v>15500</v>
      </c>
      <c r="G1057" s="1">
        <v>15500</v>
      </c>
    </row>
    <row r="1058" spans="1:7" x14ac:dyDescent="0.25">
      <c r="A1058" s="135"/>
      <c r="B1058" s="147"/>
      <c r="C1058" s="147"/>
      <c r="D1058" s="169"/>
      <c r="E1058" s="163"/>
      <c r="F1058" s="169"/>
      <c r="G1058" s="140"/>
    </row>
    <row r="1059" spans="1:7" s="99" customFormat="1" x14ac:dyDescent="0.25">
      <c r="A1059" s="98"/>
      <c r="B1059" s="100" t="s">
        <v>394</v>
      </c>
      <c r="C1059" s="101">
        <f t="shared" ref="C1059:G1059" si="487">C1060</f>
        <v>4750</v>
      </c>
      <c r="D1059" s="101">
        <f t="shared" si="487"/>
        <v>7500</v>
      </c>
      <c r="E1059" s="191">
        <f t="shared" si="487"/>
        <v>7500</v>
      </c>
      <c r="F1059" s="191">
        <f t="shared" si="487"/>
        <v>7000</v>
      </c>
      <c r="G1059" s="191">
        <f t="shared" si="487"/>
        <v>6500</v>
      </c>
    </row>
    <row r="1060" spans="1:7" s="3" customFormat="1" x14ac:dyDescent="0.25">
      <c r="A1060" s="18"/>
      <c r="B1060" s="19" t="s">
        <v>251</v>
      </c>
      <c r="C1060" s="20">
        <f t="shared" ref="C1060:G1068" si="488">C1061</f>
        <v>4750</v>
      </c>
      <c r="D1060" s="20">
        <f t="shared" si="488"/>
        <v>7500</v>
      </c>
      <c r="E1060" s="22">
        <f>E1061+E1065</f>
        <v>7500</v>
      </c>
      <c r="F1060" s="22">
        <f t="shared" ref="F1060:G1060" si="489">F1061+F1065</f>
        <v>7000</v>
      </c>
      <c r="G1060" s="22">
        <f t="shared" si="489"/>
        <v>6500</v>
      </c>
    </row>
    <row r="1061" spans="1:7" s="3" customFormat="1" x14ac:dyDescent="0.25">
      <c r="A1061" s="18" t="s">
        <v>548</v>
      </c>
      <c r="B1061" s="19" t="s">
        <v>549</v>
      </c>
      <c r="C1061" s="20">
        <f t="shared" si="488"/>
        <v>4750</v>
      </c>
      <c r="D1061" s="20">
        <f t="shared" si="488"/>
        <v>7500</v>
      </c>
      <c r="E1061" s="22">
        <f>E1062</f>
        <v>7500</v>
      </c>
      <c r="F1061" s="22">
        <f t="shared" ref="F1061:G1061" si="490">F1062</f>
        <v>0</v>
      </c>
      <c r="G1061" s="22">
        <f t="shared" si="490"/>
        <v>0</v>
      </c>
    </row>
    <row r="1062" spans="1:7" s="3" customFormat="1" x14ac:dyDescent="0.25">
      <c r="A1062" s="18">
        <v>3</v>
      </c>
      <c r="B1062" s="19" t="s">
        <v>2</v>
      </c>
      <c r="C1062" s="20">
        <f t="shared" si="488"/>
        <v>4750</v>
      </c>
      <c r="D1062" s="20">
        <f t="shared" si="488"/>
        <v>7500</v>
      </c>
      <c r="E1062" s="22">
        <f t="shared" si="488"/>
        <v>7500</v>
      </c>
      <c r="F1062" s="20">
        <f t="shared" si="488"/>
        <v>0</v>
      </c>
      <c r="G1062" s="20">
        <f t="shared" si="488"/>
        <v>0</v>
      </c>
    </row>
    <row r="1063" spans="1:7" s="3" customFormat="1" x14ac:dyDescent="0.25">
      <c r="A1063" s="18">
        <v>38</v>
      </c>
      <c r="B1063" s="19" t="s">
        <v>30</v>
      </c>
      <c r="C1063" s="20">
        <f t="shared" si="488"/>
        <v>4750</v>
      </c>
      <c r="D1063" s="20">
        <f t="shared" si="488"/>
        <v>7500</v>
      </c>
      <c r="E1063" s="22">
        <f t="shared" si="488"/>
        <v>7500</v>
      </c>
      <c r="F1063" s="20">
        <f t="shared" si="488"/>
        <v>0</v>
      </c>
      <c r="G1063" s="20">
        <f t="shared" si="488"/>
        <v>0</v>
      </c>
    </row>
    <row r="1064" spans="1:7" hidden="1" x14ac:dyDescent="0.25">
      <c r="A1064" s="135">
        <v>381</v>
      </c>
      <c r="B1064" s="147" t="s">
        <v>80</v>
      </c>
      <c r="C1064" s="1">
        <v>4750</v>
      </c>
      <c r="D1064" s="1">
        <v>7500</v>
      </c>
      <c r="E1064" s="1">
        <v>7500</v>
      </c>
      <c r="F1064" s="1">
        <v>0</v>
      </c>
      <c r="G1064" s="1">
        <v>0</v>
      </c>
    </row>
    <row r="1065" spans="1:7" x14ac:dyDescent="0.25">
      <c r="A1065" s="18"/>
      <c r="B1065" s="19" t="s">
        <v>540</v>
      </c>
      <c r="C1065" s="20">
        <f t="shared" si="488"/>
        <v>0</v>
      </c>
      <c r="D1065" s="20">
        <f t="shared" si="488"/>
        <v>0</v>
      </c>
      <c r="E1065" s="22">
        <f t="shared" si="488"/>
        <v>0</v>
      </c>
      <c r="F1065" s="20">
        <f t="shared" si="488"/>
        <v>7000</v>
      </c>
      <c r="G1065" s="20">
        <f t="shared" si="488"/>
        <v>6500</v>
      </c>
    </row>
    <row r="1066" spans="1:7" x14ac:dyDescent="0.25">
      <c r="A1066" s="18">
        <v>3</v>
      </c>
      <c r="B1066" s="19" t="s">
        <v>2</v>
      </c>
      <c r="C1066" s="20">
        <f t="shared" si="488"/>
        <v>0</v>
      </c>
      <c r="D1066" s="20">
        <f t="shared" si="488"/>
        <v>0</v>
      </c>
      <c r="E1066" s="22">
        <f t="shared" si="488"/>
        <v>0</v>
      </c>
      <c r="F1066" s="20">
        <f t="shared" si="488"/>
        <v>7000</v>
      </c>
      <c r="G1066" s="20">
        <f t="shared" si="488"/>
        <v>6500</v>
      </c>
    </row>
    <row r="1067" spans="1:7" s="370" customFormat="1" x14ac:dyDescent="0.25">
      <c r="A1067" s="368">
        <v>38</v>
      </c>
      <c r="B1067" s="371" t="s">
        <v>30</v>
      </c>
      <c r="C1067" s="369">
        <f t="shared" si="488"/>
        <v>0</v>
      </c>
      <c r="D1067" s="369">
        <f t="shared" si="488"/>
        <v>0</v>
      </c>
      <c r="E1067" s="369">
        <f t="shared" si="488"/>
        <v>0</v>
      </c>
      <c r="F1067" s="369">
        <f t="shared" si="488"/>
        <v>7000</v>
      </c>
      <c r="G1067" s="369">
        <f t="shared" si="488"/>
        <v>6500</v>
      </c>
    </row>
    <row r="1068" spans="1:7" hidden="1" x14ac:dyDescent="0.25">
      <c r="A1068" s="135">
        <v>381</v>
      </c>
      <c r="B1068" s="147" t="s">
        <v>80</v>
      </c>
      <c r="C1068" s="355">
        <f t="shared" si="488"/>
        <v>0</v>
      </c>
      <c r="D1068" s="355">
        <f t="shared" si="488"/>
        <v>0</v>
      </c>
      <c r="E1068" s="355">
        <v>0</v>
      </c>
      <c r="F1068" s="355">
        <v>7000</v>
      </c>
      <c r="G1068" s="355">
        <v>6500</v>
      </c>
    </row>
    <row r="1069" spans="1:7" x14ac:dyDescent="0.25">
      <c r="A1069" s="135"/>
      <c r="B1069" s="147"/>
      <c r="C1069" s="1"/>
      <c r="D1069" s="1"/>
      <c r="E1069" s="1"/>
      <c r="F1069" s="1"/>
      <c r="G1069" s="1"/>
    </row>
    <row r="1070" spans="1:7" s="104" customFormat="1" x14ac:dyDescent="0.25">
      <c r="A1070" s="7"/>
      <c r="B1070" s="102" t="s">
        <v>245</v>
      </c>
      <c r="C1070" s="192">
        <f t="shared" ref="C1070:D1070" si="491">C1071</f>
        <v>22695.33</v>
      </c>
      <c r="D1070" s="192">
        <f t="shared" si="491"/>
        <v>54000</v>
      </c>
      <c r="E1070" s="192">
        <f>E1071</f>
        <v>40000</v>
      </c>
      <c r="F1070" s="192">
        <f t="shared" ref="F1070:G1070" si="492">F1071</f>
        <v>20000</v>
      </c>
      <c r="G1070" s="192">
        <f t="shared" si="492"/>
        <v>15000</v>
      </c>
    </row>
    <row r="1071" spans="1:7" s="104" customFormat="1" x14ac:dyDescent="0.25">
      <c r="A1071" s="7"/>
      <c r="B1071" s="102" t="s">
        <v>395</v>
      </c>
      <c r="C1071" s="103">
        <f t="shared" ref="C1071:G1071" si="493">C1072</f>
        <v>22695.33</v>
      </c>
      <c r="D1071" s="103">
        <f t="shared" si="493"/>
        <v>54000</v>
      </c>
      <c r="E1071" s="192">
        <f t="shared" si="493"/>
        <v>40000</v>
      </c>
      <c r="F1071" s="103">
        <f t="shared" si="493"/>
        <v>20000</v>
      </c>
      <c r="G1071" s="103">
        <f t="shared" si="493"/>
        <v>15000</v>
      </c>
    </row>
    <row r="1072" spans="1:7" s="3" customFormat="1" x14ac:dyDescent="0.25">
      <c r="A1072" s="18" t="s">
        <v>548</v>
      </c>
      <c r="B1072" s="19" t="s">
        <v>144</v>
      </c>
      <c r="C1072" s="20">
        <f t="shared" ref="C1072:G1074" si="494">C1073</f>
        <v>22695.33</v>
      </c>
      <c r="D1072" s="20">
        <f t="shared" si="494"/>
        <v>54000</v>
      </c>
      <c r="E1072" s="22">
        <f>E1073+E1077</f>
        <v>40000</v>
      </c>
      <c r="F1072" s="22">
        <f t="shared" ref="F1072:G1072" si="495">F1073+F1077</f>
        <v>20000</v>
      </c>
      <c r="G1072" s="22">
        <f t="shared" si="495"/>
        <v>15000</v>
      </c>
    </row>
    <row r="1073" spans="1:7" s="3" customFormat="1" x14ac:dyDescent="0.25">
      <c r="A1073" s="18"/>
      <c r="B1073" s="19" t="s">
        <v>549</v>
      </c>
      <c r="C1073" s="20">
        <f t="shared" si="494"/>
        <v>22695.33</v>
      </c>
      <c r="D1073" s="20">
        <f t="shared" si="494"/>
        <v>54000</v>
      </c>
      <c r="E1073" s="22">
        <f t="shared" si="494"/>
        <v>39990</v>
      </c>
      <c r="F1073" s="20">
        <f t="shared" si="494"/>
        <v>19990</v>
      </c>
      <c r="G1073" s="20">
        <f t="shared" si="494"/>
        <v>14990</v>
      </c>
    </row>
    <row r="1074" spans="1:7" s="3" customFormat="1" x14ac:dyDescent="0.25">
      <c r="A1074" s="18">
        <v>3</v>
      </c>
      <c r="B1074" s="19" t="s">
        <v>2</v>
      </c>
      <c r="C1074" s="20">
        <f t="shared" si="494"/>
        <v>22695.33</v>
      </c>
      <c r="D1074" s="20">
        <f t="shared" si="494"/>
        <v>54000</v>
      </c>
      <c r="E1074" s="22">
        <f t="shared" si="494"/>
        <v>39990</v>
      </c>
      <c r="F1074" s="20">
        <f t="shared" si="494"/>
        <v>19990</v>
      </c>
      <c r="G1074" s="20">
        <f t="shared" si="494"/>
        <v>14990</v>
      </c>
    </row>
    <row r="1075" spans="1:7" s="370" customFormat="1" x14ac:dyDescent="0.25">
      <c r="A1075" s="368">
        <v>38</v>
      </c>
      <c r="B1075" s="371" t="s">
        <v>30</v>
      </c>
      <c r="C1075" s="369">
        <f>C1076</f>
        <v>22695.33</v>
      </c>
      <c r="D1075" s="369">
        <f>D1076</f>
        <v>54000</v>
      </c>
      <c r="E1075" s="369">
        <f>E1076</f>
        <v>39990</v>
      </c>
      <c r="F1075" s="369">
        <f>F1076</f>
        <v>19990</v>
      </c>
      <c r="G1075" s="369">
        <f>G1076</f>
        <v>14990</v>
      </c>
    </row>
    <row r="1076" spans="1:7" hidden="1" x14ac:dyDescent="0.25">
      <c r="A1076" s="135">
        <v>382</v>
      </c>
      <c r="B1076" s="366" t="s">
        <v>598</v>
      </c>
      <c r="C1076" s="1">
        <v>22695.33</v>
      </c>
      <c r="D1076" s="1">
        <v>54000</v>
      </c>
      <c r="E1076" s="1">
        <v>39990</v>
      </c>
      <c r="F1076" s="1">
        <v>19990</v>
      </c>
      <c r="G1076" s="1">
        <v>14990</v>
      </c>
    </row>
    <row r="1077" spans="1:7" x14ac:dyDescent="0.25">
      <c r="A1077" s="18"/>
      <c r="B1077" s="19" t="s">
        <v>569</v>
      </c>
      <c r="C1077" s="20">
        <f t="shared" ref="C1077:G1078" si="496">C1078</f>
        <v>22695.33</v>
      </c>
      <c r="D1077" s="20">
        <f t="shared" si="496"/>
        <v>54000</v>
      </c>
      <c r="E1077" s="22">
        <f t="shared" si="496"/>
        <v>10</v>
      </c>
      <c r="F1077" s="20">
        <f t="shared" si="496"/>
        <v>10</v>
      </c>
      <c r="G1077" s="20">
        <f t="shared" si="496"/>
        <v>10</v>
      </c>
    </row>
    <row r="1078" spans="1:7" x14ac:dyDescent="0.25">
      <c r="A1078" s="18">
        <v>3</v>
      </c>
      <c r="B1078" s="19" t="s">
        <v>2</v>
      </c>
      <c r="C1078" s="20">
        <f t="shared" si="496"/>
        <v>22695.33</v>
      </c>
      <c r="D1078" s="20">
        <f t="shared" si="496"/>
        <v>54000</v>
      </c>
      <c r="E1078" s="22">
        <f t="shared" si="496"/>
        <v>10</v>
      </c>
      <c r="F1078" s="20">
        <f t="shared" si="496"/>
        <v>10</v>
      </c>
      <c r="G1078" s="20">
        <f t="shared" si="496"/>
        <v>10</v>
      </c>
    </row>
    <row r="1079" spans="1:7" s="370" customFormat="1" x14ac:dyDescent="0.25">
      <c r="A1079" s="368">
        <v>38</v>
      </c>
      <c r="B1079" s="371" t="s">
        <v>30</v>
      </c>
      <c r="C1079" s="369">
        <f>C1080</f>
        <v>22695.33</v>
      </c>
      <c r="D1079" s="369">
        <f>D1080</f>
        <v>54000</v>
      </c>
      <c r="E1079" s="369">
        <f>E1080</f>
        <v>10</v>
      </c>
      <c r="F1079" s="369">
        <f>F1080</f>
        <v>10</v>
      </c>
      <c r="G1079" s="369">
        <f>G1080</f>
        <v>10</v>
      </c>
    </row>
    <row r="1080" spans="1:7" hidden="1" x14ac:dyDescent="0.25">
      <c r="A1080" s="135">
        <v>382</v>
      </c>
      <c r="B1080" s="366" t="s">
        <v>598</v>
      </c>
      <c r="C1080" s="1">
        <v>22695.33</v>
      </c>
      <c r="D1080" s="1">
        <v>54000</v>
      </c>
      <c r="E1080" s="1">
        <v>10</v>
      </c>
      <c r="F1080" s="1">
        <v>10</v>
      </c>
      <c r="G1080" s="1">
        <v>10</v>
      </c>
    </row>
    <row r="1081" spans="1:7" x14ac:dyDescent="0.25">
      <c r="A1081" s="135"/>
      <c r="B1081" s="273"/>
      <c r="C1081" s="163"/>
      <c r="D1081" s="163"/>
      <c r="E1081" s="163"/>
      <c r="F1081" s="163"/>
      <c r="G1081" s="1"/>
    </row>
    <row r="1082" spans="1:7" s="10" customFormat="1" x14ac:dyDescent="0.25">
      <c r="A1082" s="8"/>
      <c r="B1082" s="105" t="s">
        <v>159</v>
      </c>
      <c r="C1082" s="9">
        <f>C1083+C1090+C1097+C1104+C1111+C1118+C1125+C1132</f>
        <v>27970.010000000002</v>
      </c>
      <c r="D1082" s="9">
        <f>D1083+D1090+D1097+D1104+D1111+D1118+D1125+D1132</f>
        <v>31450</v>
      </c>
      <c r="E1082" s="9">
        <f>E1083+E1090+E1097+E1104+E1111+E1118+E1125+E1132</f>
        <v>21750</v>
      </c>
      <c r="F1082" s="9">
        <f>F1083+F1090+F1097+F1104+F1111+F1118+F1125+F1132</f>
        <v>21200</v>
      </c>
      <c r="G1082" s="9">
        <f>G1083+G1090+G1097+G1104+G1111+G1118+G1125+G1132</f>
        <v>20700</v>
      </c>
    </row>
    <row r="1083" spans="1:7" s="10" customFormat="1" x14ac:dyDescent="0.25">
      <c r="A1083" s="8"/>
      <c r="B1083" s="105" t="s">
        <v>396</v>
      </c>
      <c r="C1083" s="9">
        <f>C1084</f>
        <v>2733.56</v>
      </c>
      <c r="D1083" s="9">
        <f>D1084</f>
        <v>3500</v>
      </c>
      <c r="E1083" s="139">
        <f>E1084</f>
        <v>4450</v>
      </c>
      <c r="F1083" s="9">
        <f>F1084</f>
        <v>4000</v>
      </c>
      <c r="G1083" s="9">
        <f>G1084</f>
        <v>4000</v>
      </c>
    </row>
    <row r="1084" spans="1:7" s="3" customFormat="1" x14ac:dyDescent="0.25">
      <c r="A1084" s="18"/>
      <c r="B1084" s="16" t="s">
        <v>246</v>
      </c>
      <c r="C1084" s="20">
        <f t="shared" ref="C1084:G1087" si="497">C1085</f>
        <v>2733.56</v>
      </c>
      <c r="D1084" s="20">
        <f t="shared" si="497"/>
        <v>3500</v>
      </c>
      <c r="E1084" s="22">
        <f t="shared" si="497"/>
        <v>4450</v>
      </c>
      <c r="F1084" s="20">
        <f t="shared" si="497"/>
        <v>4000</v>
      </c>
      <c r="G1084" s="20">
        <f t="shared" si="497"/>
        <v>4000</v>
      </c>
    </row>
    <row r="1085" spans="1:7" s="3" customFormat="1" x14ac:dyDescent="0.25">
      <c r="A1085" s="18" t="s">
        <v>548</v>
      </c>
      <c r="B1085" s="19" t="s">
        <v>549</v>
      </c>
      <c r="C1085" s="20">
        <f t="shared" si="497"/>
        <v>2733.56</v>
      </c>
      <c r="D1085" s="20">
        <f t="shared" si="497"/>
        <v>3500</v>
      </c>
      <c r="E1085" s="22">
        <f t="shared" si="497"/>
        <v>4450</v>
      </c>
      <c r="F1085" s="20">
        <f t="shared" si="497"/>
        <v>4000</v>
      </c>
      <c r="G1085" s="20">
        <f t="shared" si="497"/>
        <v>4000</v>
      </c>
    </row>
    <row r="1086" spans="1:7" s="3" customFormat="1" x14ac:dyDescent="0.25">
      <c r="A1086" s="18">
        <v>3</v>
      </c>
      <c r="B1086" s="19" t="s">
        <v>2</v>
      </c>
      <c r="C1086" s="20">
        <f t="shared" si="497"/>
        <v>2733.56</v>
      </c>
      <c r="D1086" s="20">
        <f t="shared" si="497"/>
        <v>3500</v>
      </c>
      <c r="E1086" s="22">
        <f t="shared" si="497"/>
        <v>4450</v>
      </c>
      <c r="F1086" s="20">
        <f t="shared" si="497"/>
        <v>4000</v>
      </c>
      <c r="G1086" s="20">
        <f t="shared" si="497"/>
        <v>4000</v>
      </c>
    </row>
    <row r="1087" spans="1:7" s="370" customFormat="1" x14ac:dyDescent="0.25">
      <c r="A1087" s="368">
        <v>38</v>
      </c>
      <c r="B1087" s="371" t="s">
        <v>30</v>
      </c>
      <c r="C1087" s="369">
        <f t="shared" si="497"/>
        <v>2733.56</v>
      </c>
      <c r="D1087" s="369">
        <f t="shared" si="497"/>
        <v>3500</v>
      </c>
      <c r="E1087" s="369">
        <f t="shared" si="497"/>
        <v>4450</v>
      </c>
      <c r="F1087" s="369">
        <f t="shared" si="497"/>
        <v>4000</v>
      </c>
      <c r="G1087" s="369">
        <f t="shared" si="497"/>
        <v>4000</v>
      </c>
    </row>
    <row r="1088" spans="1:7" hidden="1" x14ac:dyDescent="0.25">
      <c r="A1088" s="135">
        <v>381</v>
      </c>
      <c r="B1088" s="147" t="s">
        <v>121</v>
      </c>
      <c r="C1088" s="1">
        <v>2733.56</v>
      </c>
      <c r="D1088" s="1">
        <v>3500</v>
      </c>
      <c r="E1088" s="1">
        <v>4450</v>
      </c>
      <c r="F1088" s="1">
        <v>4000</v>
      </c>
      <c r="G1088" s="1">
        <v>4000</v>
      </c>
    </row>
    <row r="1089" spans="1:7" x14ac:dyDescent="0.25">
      <c r="A1089" s="135"/>
      <c r="B1089" s="147"/>
      <c r="C1089" s="147"/>
      <c r="D1089" s="169"/>
      <c r="E1089" s="163"/>
      <c r="F1089" s="169"/>
      <c r="G1089" s="140"/>
    </row>
    <row r="1090" spans="1:7" s="10" customFormat="1" x14ac:dyDescent="0.25">
      <c r="A1090" s="8"/>
      <c r="B1090" s="106" t="s">
        <v>438</v>
      </c>
      <c r="C1090" s="9">
        <f t="shared" ref="C1090:G1090" si="498">C1091</f>
        <v>6570.12</v>
      </c>
      <c r="D1090" s="9">
        <f t="shared" si="498"/>
        <v>7500</v>
      </c>
      <c r="E1090" s="213">
        <f t="shared" si="498"/>
        <v>7500</v>
      </c>
      <c r="F1090" s="9">
        <f t="shared" si="498"/>
        <v>7500</v>
      </c>
      <c r="G1090" s="9">
        <f t="shared" si="498"/>
        <v>7500</v>
      </c>
    </row>
    <row r="1091" spans="1:7" s="3" customFormat="1" x14ac:dyDescent="0.25">
      <c r="A1091" s="18"/>
      <c r="B1091" s="16" t="s">
        <v>145</v>
      </c>
      <c r="C1091" s="20">
        <f t="shared" ref="C1091:G1094" si="499">C1092</f>
        <v>6570.12</v>
      </c>
      <c r="D1091" s="20">
        <f t="shared" si="499"/>
        <v>7500</v>
      </c>
      <c r="E1091" s="208">
        <f t="shared" si="499"/>
        <v>7500</v>
      </c>
      <c r="F1091" s="20">
        <f t="shared" si="499"/>
        <v>7500</v>
      </c>
      <c r="G1091" s="20">
        <f t="shared" si="499"/>
        <v>7500</v>
      </c>
    </row>
    <row r="1092" spans="1:7" s="3" customFormat="1" x14ac:dyDescent="0.25">
      <c r="A1092" s="18" t="s">
        <v>548</v>
      </c>
      <c r="B1092" s="19" t="s">
        <v>549</v>
      </c>
      <c r="C1092" s="20">
        <f t="shared" si="499"/>
        <v>6570.12</v>
      </c>
      <c r="D1092" s="20">
        <f t="shared" si="499"/>
        <v>7500</v>
      </c>
      <c r="E1092" s="208">
        <f t="shared" si="499"/>
        <v>7500</v>
      </c>
      <c r="F1092" s="20">
        <f t="shared" si="499"/>
        <v>7500</v>
      </c>
      <c r="G1092" s="20">
        <f t="shared" si="499"/>
        <v>7500</v>
      </c>
    </row>
    <row r="1093" spans="1:7" s="3" customFormat="1" x14ac:dyDescent="0.25">
      <c r="A1093" s="18">
        <v>3</v>
      </c>
      <c r="B1093" s="19" t="s">
        <v>2</v>
      </c>
      <c r="C1093" s="20">
        <f t="shared" si="499"/>
        <v>6570.12</v>
      </c>
      <c r="D1093" s="20">
        <f t="shared" si="499"/>
        <v>7500</v>
      </c>
      <c r="E1093" s="208">
        <f t="shared" si="499"/>
        <v>7500</v>
      </c>
      <c r="F1093" s="20">
        <f t="shared" si="499"/>
        <v>7500</v>
      </c>
      <c r="G1093" s="20">
        <f t="shared" si="499"/>
        <v>7500</v>
      </c>
    </row>
    <row r="1094" spans="1:7" s="370" customFormat="1" x14ac:dyDescent="0.25">
      <c r="A1094" s="368">
        <v>37</v>
      </c>
      <c r="B1094" s="371" t="s">
        <v>39</v>
      </c>
      <c r="C1094" s="369">
        <f t="shared" si="499"/>
        <v>6570.12</v>
      </c>
      <c r="D1094" s="369">
        <f t="shared" si="499"/>
        <v>7500</v>
      </c>
      <c r="E1094" s="287">
        <f t="shared" si="499"/>
        <v>7500</v>
      </c>
      <c r="F1094" s="369">
        <f t="shared" si="499"/>
        <v>7500</v>
      </c>
      <c r="G1094" s="369">
        <f t="shared" si="499"/>
        <v>7500</v>
      </c>
    </row>
    <row r="1095" spans="1:7" hidden="1" x14ac:dyDescent="0.25">
      <c r="A1095" s="135">
        <v>372</v>
      </c>
      <c r="B1095" s="147" t="s">
        <v>78</v>
      </c>
      <c r="C1095" s="1">
        <v>6570.12</v>
      </c>
      <c r="D1095" s="1">
        <v>7500</v>
      </c>
      <c r="E1095" s="209">
        <v>7500</v>
      </c>
      <c r="F1095" s="1">
        <v>7500</v>
      </c>
      <c r="G1095" s="1">
        <v>7500</v>
      </c>
    </row>
    <row r="1096" spans="1:7" x14ac:dyDescent="0.25">
      <c r="A1096" s="135"/>
      <c r="B1096" s="147"/>
      <c r="C1096" s="147"/>
      <c r="D1096" s="169"/>
      <c r="E1096" s="163"/>
      <c r="F1096" s="169"/>
      <c r="G1096" s="140"/>
    </row>
    <row r="1097" spans="1:7" s="138" customFormat="1" x14ac:dyDescent="0.25">
      <c r="A1097" s="8"/>
      <c r="B1097" s="105" t="s">
        <v>433</v>
      </c>
      <c r="C1097" s="9">
        <f>C1098</f>
        <v>1500</v>
      </c>
      <c r="D1097" s="9">
        <f>D1098</f>
        <v>2250</v>
      </c>
      <c r="E1097" s="213">
        <f>E1098</f>
        <v>2250</v>
      </c>
      <c r="F1097" s="213">
        <f t="shared" ref="F1097:G1097" si="500">F1098</f>
        <v>0</v>
      </c>
      <c r="G1097" s="213">
        <f t="shared" si="500"/>
        <v>0</v>
      </c>
    </row>
    <row r="1098" spans="1:7" s="138" customFormat="1" x14ac:dyDescent="0.25">
      <c r="A1098" s="18"/>
      <c r="B1098" s="16" t="s">
        <v>145</v>
      </c>
      <c r="C1098" s="20">
        <f>C1099</f>
        <v>1500</v>
      </c>
      <c r="D1098" s="20">
        <f>D1102</f>
        <v>2250</v>
      </c>
      <c r="E1098" s="20">
        <f t="shared" ref="E1098:G1098" si="501">E1102</f>
        <v>2250</v>
      </c>
      <c r="F1098" s="20">
        <f t="shared" si="501"/>
        <v>0</v>
      </c>
      <c r="G1098" s="20">
        <f t="shared" si="501"/>
        <v>0</v>
      </c>
    </row>
    <row r="1099" spans="1:7" s="138" customFormat="1" x14ac:dyDescent="0.25">
      <c r="A1099" s="18" t="s">
        <v>548</v>
      </c>
      <c r="B1099" s="19" t="s">
        <v>549</v>
      </c>
      <c r="C1099" s="20">
        <f t="shared" ref="C1099:G1101" si="502">C1100</f>
        <v>1500</v>
      </c>
      <c r="D1099" s="20">
        <f t="shared" si="502"/>
        <v>2250</v>
      </c>
      <c r="E1099" s="208">
        <f t="shared" si="502"/>
        <v>2250</v>
      </c>
      <c r="F1099" s="208">
        <f t="shared" si="502"/>
        <v>0</v>
      </c>
      <c r="G1099" s="208">
        <f t="shared" si="502"/>
        <v>0</v>
      </c>
    </row>
    <row r="1100" spans="1:7" s="138" customFormat="1" x14ac:dyDescent="0.25">
      <c r="A1100" s="18">
        <v>3</v>
      </c>
      <c r="B1100" s="16" t="s">
        <v>2</v>
      </c>
      <c r="C1100" s="20">
        <f t="shared" si="502"/>
        <v>1500</v>
      </c>
      <c r="D1100" s="20">
        <f t="shared" si="502"/>
        <v>2250</v>
      </c>
      <c r="E1100" s="208">
        <f t="shared" si="502"/>
        <v>2250</v>
      </c>
      <c r="F1100" s="208">
        <f t="shared" si="502"/>
        <v>0</v>
      </c>
      <c r="G1100" s="208">
        <f t="shared" si="502"/>
        <v>0</v>
      </c>
    </row>
    <row r="1101" spans="1:7" s="370" customFormat="1" x14ac:dyDescent="0.25">
      <c r="A1101" s="368">
        <v>32</v>
      </c>
      <c r="B1101" s="373" t="s">
        <v>21</v>
      </c>
      <c r="C1101" s="369">
        <f t="shared" si="502"/>
        <v>1500</v>
      </c>
      <c r="D1101" s="369">
        <f t="shared" si="502"/>
        <v>2250</v>
      </c>
      <c r="E1101" s="287">
        <f t="shared" si="502"/>
        <v>2250</v>
      </c>
      <c r="F1101" s="287">
        <f t="shared" si="502"/>
        <v>0</v>
      </c>
      <c r="G1101" s="287">
        <f t="shared" si="502"/>
        <v>0</v>
      </c>
    </row>
    <row r="1102" spans="1:7" s="138" customFormat="1" hidden="1" x14ac:dyDescent="0.25">
      <c r="A1102" s="135">
        <v>321</v>
      </c>
      <c r="B1102" s="173" t="s">
        <v>204</v>
      </c>
      <c r="C1102" s="140">
        <v>1500</v>
      </c>
      <c r="D1102" s="140">
        <v>2250</v>
      </c>
      <c r="E1102" s="209">
        <v>2250</v>
      </c>
      <c r="F1102" s="209">
        <v>0</v>
      </c>
      <c r="G1102" s="209">
        <v>0</v>
      </c>
    </row>
    <row r="1103" spans="1:7" x14ac:dyDescent="0.25">
      <c r="A1103" s="135"/>
      <c r="B1103" s="147"/>
      <c r="C1103" s="147"/>
      <c r="D1103" s="1"/>
      <c r="E1103" s="1"/>
      <c r="F1103" s="1"/>
      <c r="G1103" s="1"/>
    </row>
    <row r="1104" spans="1:7" s="10" customFormat="1" x14ac:dyDescent="0.25">
      <c r="A1104" s="8"/>
      <c r="B1104" s="105" t="s">
        <v>440</v>
      </c>
      <c r="C1104" s="9">
        <f t="shared" ref="C1104:G1104" si="503">C1105</f>
        <v>3840</v>
      </c>
      <c r="D1104" s="9">
        <f t="shared" si="503"/>
        <v>5000</v>
      </c>
      <c r="E1104" s="139">
        <f t="shared" si="503"/>
        <v>5000</v>
      </c>
      <c r="F1104" s="9">
        <f t="shared" si="503"/>
        <v>5000</v>
      </c>
      <c r="G1104" s="9">
        <f t="shared" si="503"/>
        <v>5000</v>
      </c>
    </row>
    <row r="1105" spans="1:84" s="3" customFormat="1" x14ac:dyDescent="0.25">
      <c r="A1105" s="18"/>
      <c r="B1105" s="19" t="s">
        <v>146</v>
      </c>
      <c r="C1105" s="20">
        <f t="shared" ref="C1105:G1108" si="504">C1106</f>
        <v>3840</v>
      </c>
      <c r="D1105" s="20">
        <f t="shared" si="504"/>
        <v>5000</v>
      </c>
      <c r="E1105" s="22">
        <f t="shared" si="504"/>
        <v>5000</v>
      </c>
      <c r="F1105" s="20">
        <f t="shared" si="504"/>
        <v>5000</v>
      </c>
      <c r="G1105" s="20">
        <f t="shared" si="504"/>
        <v>5000</v>
      </c>
    </row>
    <row r="1106" spans="1:84" s="3" customFormat="1" x14ac:dyDescent="0.25">
      <c r="A1106" s="18" t="s">
        <v>548</v>
      </c>
      <c r="B1106" s="19" t="s">
        <v>549</v>
      </c>
      <c r="C1106" s="20">
        <f t="shared" si="504"/>
        <v>3840</v>
      </c>
      <c r="D1106" s="20">
        <f t="shared" si="504"/>
        <v>5000</v>
      </c>
      <c r="E1106" s="22">
        <f t="shared" si="504"/>
        <v>5000</v>
      </c>
      <c r="F1106" s="20">
        <f t="shared" si="504"/>
        <v>5000</v>
      </c>
      <c r="G1106" s="20">
        <f t="shared" si="504"/>
        <v>5000</v>
      </c>
      <c r="H1106" s="3">
        <v>5011</v>
      </c>
    </row>
    <row r="1107" spans="1:84" s="3" customFormat="1" x14ac:dyDescent="0.25">
      <c r="A1107" s="18">
        <v>3</v>
      </c>
      <c r="B1107" s="19" t="s">
        <v>2</v>
      </c>
      <c r="C1107" s="20">
        <f t="shared" si="504"/>
        <v>3840</v>
      </c>
      <c r="D1107" s="20">
        <f t="shared" si="504"/>
        <v>5000</v>
      </c>
      <c r="E1107" s="22">
        <f t="shared" si="504"/>
        <v>5000</v>
      </c>
      <c r="F1107" s="20">
        <f t="shared" si="504"/>
        <v>5000</v>
      </c>
      <c r="G1107" s="20">
        <f t="shared" si="504"/>
        <v>5000</v>
      </c>
    </row>
    <row r="1108" spans="1:84" s="370" customFormat="1" x14ac:dyDescent="0.25">
      <c r="A1108" s="368">
        <v>37</v>
      </c>
      <c r="B1108" s="371" t="s">
        <v>250</v>
      </c>
      <c r="C1108" s="369">
        <f t="shared" si="504"/>
        <v>3840</v>
      </c>
      <c r="D1108" s="369">
        <f t="shared" si="504"/>
        <v>5000</v>
      </c>
      <c r="E1108" s="369">
        <f t="shared" si="504"/>
        <v>5000</v>
      </c>
      <c r="F1108" s="369">
        <f t="shared" si="504"/>
        <v>5000</v>
      </c>
      <c r="G1108" s="369">
        <f t="shared" si="504"/>
        <v>5000</v>
      </c>
    </row>
    <row r="1109" spans="1:84" s="138" customFormat="1" hidden="1" x14ac:dyDescent="0.25">
      <c r="A1109" s="135">
        <v>372</v>
      </c>
      <c r="B1109" s="147" t="s">
        <v>219</v>
      </c>
      <c r="C1109" s="1">
        <v>3840</v>
      </c>
      <c r="D1109" s="1">
        <v>5000</v>
      </c>
      <c r="E1109" s="1">
        <v>5000</v>
      </c>
      <c r="F1109" s="1">
        <v>5000</v>
      </c>
      <c r="G1109" s="1">
        <v>5000</v>
      </c>
      <c r="H1109"/>
      <c r="I1109"/>
      <c r="J1109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  <c r="Y1109"/>
      <c r="Z1109"/>
      <c r="AA1109"/>
      <c r="AB1109"/>
      <c r="AC1109"/>
      <c r="AD1109"/>
      <c r="AE1109"/>
      <c r="AF1109"/>
      <c r="AG1109"/>
      <c r="AH1109"/>
      <c r="AI1109"/>
      <c r="AJ1109"/>
      <c r="AK1109"/>
      <c r="AL1109"/>
      <c r="AM1109"/>
      <c r="AN1109"/>
      <c r="AO1109"/>
      <c r="AP1109"/>
      <c r="AQ1109"/>
      <c r="AR1109"/>
      <c r="AS1109"/>
      <c r="AT1109"/>
      <c r="AU1109"/>
      <c r="AV1109"/>
      <c r="AW1109"/>
      <c r="AX1109"/>
      <c r="AY1109"/>
      <c r="AZ1109"/>
      <c r="BA1109"/>
      <c r="BB1109"/>
      <c r="BC1109"/>
      <c r="BD1109"/>
      <c r="BE1109"/>
      <c r="BF1109"/>
      <c r="BG1109"/>
      <c r="BH1109"/>
      <c r="BI1109"/>
      <c r="BJ1109"/>
      <c r="BK1109"/>
      <c r="BL110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</row>
    <row r="1110" spans="1:84" s="138" customFormat="1" x14ac:dyDescent="0.25">
      <c r="A1110" s="18"/>
      <c r="B1110" s="19"/>
      <c r="C1110" s="19"/>
      <c r="D1110" s="49"/>
      <c r="E1110" s="53"/>
      <c r="F1110" s="49"/>
      <c r="G1110" s="2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  <c r="AB1110"/>
      <c r="AC1110"/>
      <c r="AD1110"/>
      <c r="AE1110"/>
      <c r="AF1110"/>
      <c r="AG1110"/>
      <c r="AH1110"/>
      <c r="AI1110"/>
      <c r="AJ1110"/>
      <c r="AK1110"/>
      <c r="AL1110"/>
      <c r="AM1110"/>
      <c r="AN1110"/>
      <c r="AO1110"/>
      <c r="AP1110"/>
      <c r="AQ1110"/>
      <c r="AR1110"/>
      <c r="AS1110"/>
      <c r="AT1110"/>
      <c r="AU1110"/>
      <c r="AV1110"/>
      <c r="AW1110"/>
      <c r="AX1110"/>
      <c r="AY1110"/>
      <c r="AZ1110"/>
      <c r="BA1110"/>
      <c r="BB1110"/>
      <c r="BC1110"/>
      <c r="BD1110"/>
      <c r="BE1110"/>
      <c r="BF1110"/>
      <c r="BG1110"/>
      <c r="BH1110"/>
      <c r="BI1110"/>
      <c r="BJ1110"/>
      <c r="BK1110"/>
      <c r="BL1110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</row>
    <row r="1111" spans="1:84" s="10" customFormat="1" x14ac:dyDescent="0.25">
      <c r="A1111" s="8"/>
      <c r="B1111" s="105" t="s">
        <v>600</v>
      </c>
      <c r="C1111" s="9">
        <f t="shared" ref="C1111:G1111" si="505">C1112</f>
        <v>1060</v>
      </c>
      <c r="D1111" s="9">
        <f t="shared" si="505"/>
        <v>8000</v>
      </c>
      <c r="E1111" s="139">
        <f t="shared" si="505"/>
        <v>0</v>
      </c>
      <c r="F1111" s="9">
        <f t="shared" si="505"/>
        <v>2000</v>
      </c>
      <c r="G1111" s="9">
        <f t="shared" si="505"/>
        <v>1500</v>
      </c>
    </row>
    <row r="1112" spans="1:84" s="3" customFormat="1" x14ac:dyDescent="0.25">
      <c r="A1112" s="18"/>
      <c r="B1112" s="19" t="s">
        <v>148</v>
      </c>
      <c r="C1112" s="20">
        <f t="shared" ref="C1112:G1115" si="506">C1113</f>
        <v>1060</v>
      </c>
      <c r="D1112" s="20">
        <f t="shared" si="506"/>
        <v>8000</v>
      </c>
      <c r="E1112" s="22">
        <f t="shared" si="506"/>
        <v>0</v>
      </c>
      <c r="F1112" s="20">
        <f t="shared" si="506"/>
        <v>2000</v>
      </c>
      <c r="G1112" s="20">
        <f t="shared" si="506"/>
        <v>1500</v>
      </c>
    </row>
    <row r="1113" spans="1:84" s="3" customFormat="1" x14ac:dyDescent="0.25">
      <c r="A1113" s="18" t="s">
        <v>548</v>
      </c>
      <c r="B1113" s="19" t="s">
        <v>549</v>
      </c>
      <c r="C1113" s="20">
        <f t="shared" si="506"/>
        <v>1060</v>
      </c>
      <c r="D1113" s="20">
        <f t="shared" si="506"/>
        <v>8000</v>
      </c>
      <c r="E1113" s="22">
        <f t="shared" si="506"/>
        <v>0</v>
      </c>
      <c r="F1113" s="20">
        <f t="shared" si="506"/>
        <v>2000</v>
      </c>
      <c r="G1113" s="20">
        <f t="shared" si="506"/>
        <v>1500</v>
      </c>
    </row>
    <row r="1114" spans="1:84" s="3" customFormat="1" x14ac:dyDescent="0.25">
      <c r="A1114" s="18">
        <v>3</v>
      </c>
      <c r="B1114" s="19" t="s">
        <v>2</v>
      </c>
      <c r="C1114" s="20">
        <f t="shared" si="506"/>
        <v>1060</v>
      </c>
      <c r="D1114" s="20">
        <f t="shared" si="506"/>
        <v>8000</v>
      </c>
      <c r="E1114" s="22">
        <f t="shared" si="506"/>
        <v>0</v>
      </c>
      <c r="F1114" s="20">
        <f t="shared" si="506"/>
        <v>2000</v>
      </c>
      <c r="G1114" s="20">
        <f t="shared" si="506"/>
        <v>1500</v>
      </c>
    </row>
    <row r="1115" spans="1:84" s="370" customFormat="1" x14ac:dyDescent="0.25">
      <c r="A1115" s="368">
        <v>37</v>
      </c>
      <c r="B1115" s="371" t="s">
        <v>250</v>
      </c>
      <c r="C1115" s="369">
        <f t="shared" si="506"/>
        <v>1060</v>
      </c>
      <c r="D1115" s="369">
        <f t="shared" si="506"/>
        <v>8000</v>
      </c>
      <c r="E1115" s="369">
        <f t="shared" si="506"/>
        <v>0</v>
      </c>
      <c r="F1115" s="369">
        <f t="shared" si="506"/>
        <v>2000</v>
      </c>
      <c r="G1115" s="369">
        <f t="shared" si="506"/>
        <v>1500</v>
      </c>
    </row>
    <row r="1116" spans="1:84" s="138" customFormat="1" hidden="1" x14ac:dyDescent="0.25">
      <c r="A1116" s="135">
        <v>372</v>
      </c>
      <c r="B1116" s="357" t="s">
        <v>587</v>
      </c>
      <c r="C1116" s="140">
        <v>1060</v>
      </c>
      <c r="D1116" s="140">
        <v>8000</v>
      </c>
      <c r="E1116" s="1">
        <v>0</v>
      </c>
      <c r="F1116" s="140">
        <v>2000</v>
      </c>
      <c r="G1116" s="140">
        <v>1500</v>
      </c>
    </row>
    <row r="1117" spans="1:84" s="138" customFormat="1" x14ac:dyDescent="0.25">
      <c r="A1117" s="135"/>
      <c r="B1117" s="147"/>
      <c r="C1117" s="147"/>
      <c r="D1117" s="169"/>
      <c r="E1117" s="163"/>
      <c r="F1117" s="169"/>
      <c r="G1117" s="140"/>
    </row>
    <row r="1118" spans="1:84" s="138" customFormat="1" x14ac:dyDescent="0.25">
      <c r="A1118" s="193"/>
      <c r="B1118" s="105" t="s">
        <v>530</v>
      </c>
      <c r="C1118" s="107">
        <f t="shared" ref="C1118:G1122" si="507">C1119</f>
        <v>650</v>
      </c>
      <c r="D1118" s="107">
        <f t="shared" si="507"/>
        <v>700</v>
      </c>
      <c r="E1118" s="194">
        <f t="shared" si="507"/>
        <v>700</v>
      </c>
      <c r="F1118" s="107">
        <f t="shared" si="507"/>
        <v>700</v>
      </c>
      <c r="G1118" s="9">
        <f t="shared" si="507"/>
        <v>700</v>
      </c>
    </row>
    <row r="1119" spans="1:84" s="138" customFormat="1" x14ac:dyDescent="0.25">
      <c r="A1119" s="135"/>
      <c r="B1119" s="19" t="s">
        <v>221</v>
      </c>
      <c r="C1119" s="49">
        <f t="shared" si="507"/>
        <v>650</v>
      </c>
      <c r="D1119" s="49">
        <f t="shared" si="507"/>
        <v>700</v>
      </c>
      <c r="E1119" s="53">
        <f t="shared" si="507"/>
        <v>700</v>
      </c>
      <c r="F1119" s="49">
        <f t="shared" si="507"/>
        <v>700</v>
      </c>
      <c r="G1119" s="20">
        <f t="shared" si="507"/>
        <v>700</v>
      </c>
    </row>
    <row r="1120" spans="1:84" s="138" customFormat="1" x14ac:dyDescent="0.25">
      <c r="A1120" s="18" t="s">
        <v>548</v>
      </c>
      <c r="B1120" s="19" t="s">
        <v>549</v>
      </c>
      <c r="C1120" s="49">
        <f t="shared" si="507"/>
        <v>650</v>
      </c>
      <c r="D1120" s="49">
        <f t="shared" si="507"/>
        <v>700</v>
      </c>
      <c r="E1120" s="53">
        <f t="shared" si="507"/>
        <v>700</v>
      </c>
      <c r="F1120" s="49">
        <f t="shared" si="507"/>
        <v>700</v>
      </c>
      <c r="G1120" s="20">
        <f t="shared" si="507"/>
        <v>700</v>
      </c>
    </row>
    <row r="1121" spans="1:7" s="138" customFormat="1" x14ac:dyDescent="0.25">
      <c r="A1121" s="18">
        <v>3</v>
      </c>
      <c r="B1121" s="19" t="s">
        <v>2</v>
      </c>
      <c r="C1121" s="49">
        <f t="shared" si="507"/>
        <v>650</v>
      </c>
      <c r="D1121" s="49">
        <f t="shared" si="507"/>
        <v>700</v>
      </c>
      <c r="E1121" s="53">
        <f t="shared" si="507"/>
        <v>700</v>
      </c>
      <c r="F1121" s="49">
        <f t="shared" si="507"/>
        <v>700</v>
      </c>
      <c r="G1121" s="20">
        <f t="shared" si="507"/>
        <v>700</v>
      </c>
    </row>
    <row r="1122" spans="1:7" s="370" customFormat="1" x14ac:dyDescent="0.25">
      <c r="A1122" s="368">
        <v>37</v>
      </c>
      <c r="B1122" s="371" t="s">
        <v>250</v>
      </c>
      <c r="C1122" s="372">
        <f t="shared" si="507"/>
        <v>650</v>
      </c>
      <c r="D1122" s="372">
        <f t="shared" si="507"/>
        <v>700</v>
      </c>
      <c r="E1122" s="372">
        <f t="shared" si="507"/>
        <v>700</v>
      </c>
      <c r="F1122" s="372">
        <f t="shared" si="507"/>
        <v>700</v>
      </c>
      <c r="G1122" s="369">
        <f t="shared" si="507"/>
        <v>700</v>
      </c>
    </row>
    <row r="1123" spans="1:7" s="138" customFormat="1" hidden="1" x14ac:dyDescent="0.25">
      <c r="A1123" s="135">
        <v>372</v>
      </c>
      <c r="B1123" s="147" t="s">
        <v>78</v>
      </c>
      <c r="C1123" s="169">
        <v>650</v>
      </c>
      <c r="D1123" s="169">
        <v>700</v>
      </c>
      <c r="E1123" s="163">
        <v>700</v>
      </c>
      <c r="F1123" s="169">
        <v>700</v>
      </c>
      <c r="G1123" s="140">
        <v>700</v>
      </c>
    </row>
    <row r="1124" spans="1:7" x14ac:dyDescent="0.25">
      <c r="A1124" s="18"/>
      <c r="B1124" s="19"/>
      <c r="C1124" s="19"/>
      <c r="D1124" s="49"/>
      <c r="E1124" s="53"/>
      <c r="F1124" s="49"/>
      <c r="G1124" s="20"/>
    </row>
    <row r="1125" spans="1:7" s="10" customFormat="1" x14ac:dyDescent="0.25">
      <c r="A1125" s="8"/>
      <c r="B1125" s="105" t="s">
        <v>397</v>
      </c>
      <c r="C1125" s="9">
        <f t="shared" ref="C1125:G1125" si="508">C1126</f>
        <v>10600</v>
      </c>
      <c r="D1125" s="9">
        <f t="shared" si="508"/>
        <v>3000</v>
      </c>
      <c r="E1125" s="139">
        <f t="shared" si="508"/>
        <v>1350</v>
      </c>
      <c r="F1125" s="9">
        <f t="shared" si="508"/>
        <v>1500</v>
      </c>
      <c r="G1125" s="9">
        <f t="shared" si="508"/>
        <v>1500</v>
      </c>
    </row>
    <row r="1126" spans="1:7" s="3" customFormat="1" x14ac:dyDescent="0.25">
      <c r="A1126" s="18"/>
      <c r="B1126" s="19" t="s">
        <v>252</v>
      </c>
      <c r="C1126" s="20">
        <f t="shared" ref="C1126:G1129" si="509">C1127</f>
        <v>10600</v>
      </c>
      <c r="D1126" s="20">
        <f t="shared" si="509"/>
        <v>3000</v>
      </c>
      <c r="E1126" s="22">
        <f t="shared" si="509"/>
        <v>1350</v>
      </c>
      <c r="F1126" s="20">
        <f t="shared" si="509"/>
        <v>1500</v>
      </c>
      <c r="G1126" s="20">
        <f t="shared" si="509"/>
        <v>1500</v>
      </c>
    </row>
    <row r="1127" spans="1:7" s="3" customFormat="1" x14ac:dyDescent="0.25">
      <c r="A1127" s="18" t="s">
        <v>548</v>
      </c>
      <c r="B1127" s="19" t="s">
        <v>549</v>
      </c>
      <c r="C1127" s="20">
        <f t="shared" si="509"/>
        <v>10600</v>
      </c>
      <c r="D1127" s="20">
        <f t="shared" si="509"/>
        <v>3000</v>
      </c>
      <c r="E1127" s="22">
        <f t="shared" si="509"/>
        <v>1350</v>
      </c>
      <c r="F1127" s="20">
        <f t="shared" si="509"/>
        <v>1500</v>
      </c>
      <c r="G1127" s="20">
        <f t="shared" si="509"/>
        <v>1500</v>
      </c>
    </row>
    <row r="1128" spans="1:7" s="3" customFormat="1" x14ac:dyDescent="0.25">
      <c r="A1128" s="18">
        <v>3</v>
      </c>
      <c r="B1128" s="19" t="s">
        <v>2</v>
      </c>
      <c r="C1128" s="20">
        <f t="shared" si="509"/>
        <v>10600</v>
      </c>
      <c r="D1128" s="20">
        <f t="shared" si="509"/>
        <v>3000</v>
      </c>
      <c r="E1128" s="22">
        <f t="shared" si="509"/>
        <v>1350</v>
      </c>
      <c r="F1128" s="20">
        <f t="shared" si="509"/>
        <v>1500</v>
      </c>
      <c r="G1128" s="20">
        <f t="shared" si="509"/>
        <v>1500</v>
      </c>
    </row>
    <row r="1129" spans="1:7" s="370" customFormat="1" x14ac:dyDescent="0.25">
      <c r="A1129" s="368">
        <v>37</v>
      </c>
      <c r="B1129" s="371" t="s">
        <v>247</v>
      </c>
      <c r="C1129" s="369">
        <f t="shared" si="509"/>
        <v>10600</v>
      </c>
      <c r="D1129" s="369">
        <f t="shared" si="509"/>
        <v>3000</v>
      </c>
      <c r="E1129" s="369">
        <f t="shared" si="509"/>
        <v>1350</v>
      </c>
      <c r="F1129" s="369">
        <f t="shared" si="509"/>
        <v>1500</v>
      </c>
      <c r="G1129" s="369">
        <f t="shared" si="509"/>
        <v>1500</v>
      </c>
    </row>
    <row r="1130" spans="1:7" hidden="1" x14ac:dyDescent="0.25">
      <c r="A1130" s="135">
        <v>372</v>
      </c>
      <c r="B1130" s="147" t="s">
        <v>164</v>
      </c>
      <c r="C1130" s="1">
        <v>10600</v>
      </c>
      <c r="D1130" s="1">
        <v>3000</v>
      </c>
      <c r="E1130" s="1">
        <v>1350</v>
      </c>
      <c r="F1130" s="1">
        <v>1500</v>
      </c>
      <c r="G1130" s="1">
        <v>1500</v>
      </c>
    </row>
    <row r="1131" spans="1:7" x14ac:dyDescent="0.25">
      <c r="A1131" s="135"/>
      <c r="B1131" s="147"/>
      <c r="C1131" s="147"/>
      <c r="D1131" s="169"/>
      <c r="E1131" s="163"/>
      <c r="F1131" s="169"/>
      <c r="G1131" s="140"/>
    </row>
    <row r="1132" spans="1:7" s="10" customFormat="1" x14ac:dyDescent="0.25">
      <c r="A1132" s="8"/>
      <c r="B1132" s="105" t="s">
        <v>398</v>
      </c>
      <c r="C1132" s="9">
        <f t="shared" ref="C1132:G1132" si="510">C1133</f>
        <v>1016.33</v>
      </c>
      <c r="D1132" s="9">
        <f t="shared" si="510"/>
        <v>1500</v>
      </c>
      <c r="E1132" s="139">
        <f t="shared" si="510"/>
        <v>500</v>
      </c>
      <c r="F1132" s="9">
        <f t="shared" si="510"/>
        <v>500</v>
      </c>
      <c r="G1132" s="9">
        <f t="shared" si="510"/>
        <v>500</v>
      </c>
    </row>
    <row r="1133" spans="1:7" s="3" customFormat="1" x14ac:dyDescent="0.25">
      <c r="A1133" s="18"/>
      <c r="B1133" s="19" t="s">
        <v>146</v>
      </c>
      <c r="C1133" s="20">
        <f t="shared" ref="C1133:G1136" si="511">C1134</f>
        <v>1016.33</v>
      </c>
      <c r="D1133" s="20">
        <f t="shared" si="511"/>
        <v>1500</v>
      </c>
      <c r="E1133" s="22">
        <f t="shared" si="511"/>
        <v>500</v>
      </c>
      <c r="F1133" s="20">
        <f t="shared" si="511"/>
        <v>500</v>
      </c>
      <c r="G1133" s="20">
        <f t="shared" si="511"/>
        <v>500</v>
      </c>
    </row>
    <row r="1134" spans="1:7" s="3" customFormat="1" x14ac:dyDescent="0.25">
      <c r="A1134" s="18" t="s">
        <v>548</v>
      </c>
      <c r="B1134" s="19" t="s">
        <v>549</v>
      </c>
      <c r="C1134" s="20">
        <f t="shared" si="511"/>
        <v>1016.33</v>
      </c>
      <c r="D1134" s="20">
        <f t="shared" si="511"/>
        <v>1500</v>
      </c>
      <c r="E1134" s="22">
        <f t="shared" si="511"/>
        <v>500</v>
      </c>
      <c r="F1134" s="20">
        <f t="shared" si="511"/>
        <v>500</v>
      </c>
      <c r="G1134" s="20">
        <f t="shared" si="511"/>
        <v>500</v>
      </c>
    </row>
    <row r="1135" spans="1:7" s="3" customFormat="1" x14ac:dyDescent="0.25">
      <c r="A1135" s="18">
        <v>3</v>
      </c>
      <c r="B1135" s="19" t="s">
        <v>2</v>
      </c>
      <c r="C1135" s="20">
        <f t="shared" si="511"/>
        <v>1016.33</v>
      </c>
      <c r="D1135" s="20">
        <f t="shared" si="511"/>
        <v>1500</v>
      </c>
      <c r="E1135" s="22">
        <f t="shared" si="511"/>
        <v>500</v>
      </c>
      <c r="F1135" s="20">
        <f t="shared" si="511"/>
        <v>500</v>
      </c>
      <c r="G1135" s="20">
        <f t="shared" si="511"/>
        <v>500</v>
      </c>
    </row>
    <row r="1136" spans="1:7" s="370" customFormat="1" x14ac:dyDescent="0.25">
      <c r="A1136" s="368">
        <v>37</v>
      </c>
      <c r="B1136" s="371" t="s">
        <v>247</v>
      </c>
      <c r="C1136" s="369">
        <f t="shared" si="511"/>
        <v>1016.33</v>
      </c>
      <c r="D1136" s="369">
        <f t="shared" si="511"/>
        <v>1500</v>
      </c>
      <c r="E1136" s="369">
        <f t="shared" si="511"/>
        <v>500</v>
      </c>
      <c r="F1136" s="369">
        <f t="shared" si="511"/>
        <v>500</v>
      </c>
      <c r="G1136" s="369">
        <f t="shared" si="511"/>
        <v>500</v>
      </c>
    </row>
    <row r="1137" spans="1:7" hidden="1" x14ac:dyDescent="0.25">
      <c r="A1137" s="135">
        <v>372</v>
      </c>
      <c r="B1137" s="147" t="s">
        <v>120</v>
      </c>
      <c r="C1137" s="1">
        <v>1016.33</v>
      </c>
      <c r="D1137" s="1">
        <v>1500</v>
      </c>
      <c r="E1137" s="1">
        <v>500</v>
      </c>
      <c r="F1137" s="1">
        <v>500</v>
      </c>
      <c r="G1137" s="1">
        <v>500</v>
      </c>
    </row>
    <row r="1138" spans="1:7" x14ac:dyDescent="0.25">
      <c r="A1138" s="135"/>
      <c r="B1138" s="147"/>
      <c r="C1138" s="147"/>
      <c r="D1138" s="169"/>
      <c r="E1138" s="163"/>
      <c r="F1138" s="169"/>
      <c r="G1138" s="140"/>
    </row>
    <row r="1139" spans="1:7" s="104" customFormat="1" x14ac:dyDescent="0.25">
      <c r="A1139" s="7"/>
      <c r="B1139" s="102" t="s">
        <v>160</v>
      </c>
      <c r="C1139" s="103">
        <f t="shared" ref="C1139" si="512">C1140+C1147+C1154+C1161+C1168+C1175+C1186+C1194+C1201+C1208+C1216</f>
        <v>157719.22</v>
      </c>
      <c r="D1139" s="103">
        <f>D1140+D1147+D1154+D1161+D1168+D1175+D1186+D1194+D1201+D1208+D1216</f>
        <v>164200</v>
      </c>
      <c r="E1139" s="103">
        <f>E1140+E1147+E1154+E1161+E1168+E1175+E1186+E1194+E1201+E1208+E1216</f>
        <v>106000</v>
      </c>
      <c r="F1139" s="103">
        <f>F1140+F1147+F1154+F1161+F1168+F1175+F1186+F1194+F1201+F1208+F1216</f>
        <v>105700</v>
      </c>
      <c r="G1139" s="103">
        <f t="shared" ref="G1139" si="513">G1140+G1147+G1154+G1161+G1168+G1175+G1186+G1194+G1201+G1208+G1216</f>
        <v>115700</v>
      </c>
    </row>
    <row r="1140" spans="1:7" s="104" customFormat="1" x14ac:dyDescent="0.25">
      <c r="A1140" s="7"/>
      <c r="B1140" s="102" t="s">
        <v>399</v>
      </c>
      <c r="C1140" s="103">
        <f t="shared" ref="C1140:G1140" si="514">C1141</f>
        <v>2250</v>
      </c>
      <c r="D1140" s="103">
        <f t="shared" si="514"/>
        <v>4000</v>
      </c>
      <c r="E1140" s="192">
        <f t="shared" si="514"/>
        <v>3000</v>
      </c>
      <c r="F1140" s="192">
        <f t="shared" si="514"/>
        <v>4000</v>
      </c>
      <c r="G1140" s="192">
        <f t="shared" si="514"/>
        <v>4000</v>
      </c>
    </row>
    <row r="1141" spans="1:7" s="3" customFormat="1" x14ac:dyDescent="0.25">
      <c r="A1141" s="18"/>
      <c r="B1141" s="19" t="s">
        <v>147</v>
      </c>
      <c r="C1141" s="20">
        <f t="shared" ref="C1141:G1144" si="515">C1142</f>
        <v>2250</v>
      </c>
      <c r="D1141" s="20">
        <f t="shared" si="515"/>
        <v>4000</v>
      </c>
      <c r="E1141" s="22">
        <f t="shared" si="515"/>
        <v>3000</v>
      </c>
      <c r="F1141" s="22">
        <f t="shared" si="515"/>
        <v>4000</v>
      </c>
      <c r="G1141" s="22">
        <f t="shared" si="515"/>
        <v>4000</v>
      </c>
    </row>
    <row r="1142" spans="1:7" s="3" customFormat="1" x14ac:dyDescent="0.25">
      <c r="A1142" s="18"/>
      <c r="B1142" s="19" t="s">
        <v>540</v>
      </c>
      <c r="C1142" s="20">
        <f t="shared" si="515"/>
        <v>2250</v>
      </c>
      <c r="D1142" s="20">
        <f t="shared" si="515"/>
        <v>4000</v>
      </c>
      <c r="E1142" s="22">
        <f t="shared" si="515"/>
        <v>3000</v>
      </c>
      <c r="F1142" s="22">
        <f t="shared" si="515"/>
        <v>4000</v>
      </c>
      <c r="G1142" s="22">
        <f t="shared" si="515"/>
        <v>4000</v>
      </c>
    </row>
    <row r="1143" spans="1:7" s="3" customFormat="1" x14ac:dyDescent="0.25">
      <c r="A1143" s="18">
        <v>3</v>
      </c>
      <c r="B1143" s="19" t="s">
        <v>2</v>
      </c>
      <c r="C1143" s="20">
        <f t="shared" si="515"/>
        <v>2250</v>
      </c>
      <c r="D1143" s="20">
        <f t="shared" si="515"/>
        <v>4000</v>
      </c>
      <c r="E1143" s="22">
        <f t="shared" si="515"/>
        <v>3000</v>
      </c>
      <c r="F1143" s="22">
        <f t="shared" si="515"/>
        <v>4000</v>
      </c>
      <c r="G1143" s="22">
        <f t="shared" si="515"/>
        <v>4000</v>
      </c>
    </row>
    <row r="1144" spans="1:7" s="370" customFormat="1" x14ac:dyDescent="0.25">
      <c r="A1144" s="368">
        <v>37</v>
      </c>
      <c r="B1144" s="371" t="s">
        <v>247</v>
      </c>
      <c r="C1144" s="369">
        <f t="shared" si="515"/>
        <v>2250</v>
      </c>
      <c r="D1144" s="369">
        <f t="shared" si="515"/>
        <v>4000</v>
      </c>
      <c r="E1144" s="369">
        <f t="shared" si="515"/>
        <v>3000</v>
      </c>
      <c r="F1144" s="369">
        <f t="shared" si="515"/>
        <v>4000</v>
      </c>
      <c r="G1144" s="369">
        <f t="shared" si="515"/>
        <v>4000</v>
      </c>
    </row>
    <row r="1145" spans="1:7" hidden="1" x14ac:dyDescent="0.25">
      <c r="A1145" s="135">
        <v>372</v>
      </c>
      <c r="B1145" s="357" t="s">
        <v>585</v>
      </c>
      <c r="C1145" s="1">
        <v>2250</v>
      </c>
      <c r="D1145" s="1">
        <v>4000</v>
      </c>
      <c r="E1145" s="1">
        <v>3000</v>
      </c>
      <c r="F1145" s="1">
        <v>4000</v>
      </c>
      <c r="G1145" s="1">
        <v>4000</v>
      </c>
    </row>
    <row r="1146" spans="1:7" x14ac:dyDescent="0.25">
      <c r="A1146" s="135"/>
      <c r="B1146" s="147"/>
      <c r="C1146" s="147"/>
      <c r="D1146" s="169"/>
      <c r="E1146" s="163"/>
      <c r="F1146" s="169"/>
      <c r="G1146" s="140"/>
    </row>
    <row r="1147" spans="1:7" s="104" customFormat="1" x14ac:dyDescent="0.25">
      <c r="A1147" s="7"/>
      <c r="B1147" s="102" t="s">
        <v>400</v>
      </c>
      <c r="C1147" s="103">
        <f t="shared" ref="C1147:G1147" si="516">C1148</f>
        <v>5480</v>
      </c>
      <c r="D1147" s="103">
        <f t="shared" si="516"/>
        <v>6000</v>
      </c>
      <c r="E1147" s="192">
        <f t="shared" si="516"/>
        <v>5000</v>
      </c>
      <c r="F1147" s="192">
        <f t="shared" si="516"/>
        <v>5000</v>
      </c>
      <c r="G1147" s="192">
        <f t="shared" si="516"/>
        <v>5000</v>
      </c>
    </row>
    <row r="1148" spans="1:7" s="3" customFormat="1" x14ac:dyDescent="0.25">
      <c r="A1148" s="18"/>
      <c r="B1148" s="19" t="s">
        <v>147</v>
      </c>
      <c r="C1148" s="20">
        <f t="shared" ref="C1148:G1151" si="517">C1149</f>
        <v>5480</v>
      </c>
      <c r="D1148" s="20">
        <f t="shared" si="517"/>
        <v>6000</v>
      </c>
      <c r="E1148" s="22">
        <f t="shared" si="517"/>
        <v>5000</v>
      </c>
      <c r="F1148" s="22">
        <f t="shared" si="517"/>
        <v>5000</v>
      </c>
      <c r="G1148" s="22">
        <f t="shared" si="517"/>
        <v>5000</v>
      </c>
    </row>
    <row r="1149" spans="1:7" s="3" customFormat="1" x14ac:dyDescent="0.25">
      <c r="A1149" s="18"/>
      <c r="B1149" s="19" t="s">
        <v>540</v>
      </c>
      <c r="C1149" s="20">
        <f t="shared" si="517"/>
        <v>5480</v>
      </c>
      <c r="D1149" s="20">
        <f t="shared" si="517"/>
        <v>6000</v>
      </c>
      <c r="E1149" s="22">
        <f t="shared" si="517"/>
        <v>5000</v>
      </c>
      <c r="F1149" s="22">
        <f t="shared" si="517"/>
        <v>5000</v>
      </c>
      <c r="G1149" s="22">
        <f t="shared" si="517"/>
        <v>5000</v>
      </c>
    </row>
    <row r="1150" spans="1:7" s="3" customFormat="1" x14ac:dyDescent="0.25">
      <c r="A1150" s="18">
        <v>3</v>
      </c>
      <c r="B1150" s="19" t="s">
        <v>2</v>
      </c>
      <c r="C1150" s="20">
        <f t="shared" si="517"/>
        <v>5480</v>
      </c>
      <c r="D1150" s="20">
        <f t="shared" si="517"/>
        <v>6000</v>
      </c>
      <c r="E1150" s="22">
        <f t="shared" si="517"/>
        <v>5000</v>
      </c>
      <c r="F1150" s="22">
        <f t="shared" si="517"/>
        <v>5000</v>
      </c>
      <c r="G1150" s="22">
        <f t="shared" si="517"/>
        <v>5000</v>
      </c>
    </row>
    <row r="1151" spans="1:7" s="370" customFormat="1" x14ac:dyDescent="0.25">
      <c r="A1151" s="368">
        <v>37</v>
      </c>
      <c r="B1151" s="371" t="s">
        <v>247</v>
      </c>
      <c r="C1151" s="369">
        <f t="shared" si="517"/>
        <v>5480</v>
      </c>
      <c r="D1151" s="369">
        <f t="shared" si="517"/>
        <v>6000</v>
      </c>
      <c r="E1151" s="369">
        <f t="shared" si="517"/>
        <v>5000</v>
      </c>
      <c r="F1151" s="369">
        <f t="shared" si="517"/>
        <v>5000</v>
      </c>
      <c r="G1151" s="369">
        <f t="shared" si="517"/>
        <v>5000</v>
      </c>
    </row>
    <row r="1152" spans="1:7" hidden="1" x14ac:dyDescent="0.25">
      <c r="A1152" s="135">
        <v>372</v>
      </c>
      <c r="B1152" s="147" t="s">
        <v>79</v>
      </c>
      <c r="C1152" s="1">
        <v>5480</v>
      </c>
      <c r="D1152" s="1">
        <v>6000</v>
      </c>
      <c r="E1152" s="1">
        <v>5000</v>
      </c>
      <c r="F1152" s="1">
        <v>5000</v>
      </c>
      <c r="G1152" s="1">
        <v>5000</v>
      </c>
    </row>
    <row r="1153" spans="1:7" x14ac:dyDescent="0.25">
      <c r="A1153" s="135"/>
      <c r="B1153" s="147"/>
      <c r="C1153" s="147"/>
      <c r="D1153" s="169"/>
      <c r="E1153" s="163"/>
      <c r="F1153" s="169"/>
      <c r="G1153" s="140"/>
    </row>
    <row r="1154" spans="1:7" s="104" customFormat="1" x14ac:dyDescent="0.25">
      <c r="A1154" s="108"/>
      <c r="B1154" s="109" t="s">
        <v>401</v>
      </c>
      <c r="C1154" s="103">
        <f t="shared" ref="C1154:G1154" si="518">C1155</f>
        <v>8537.82</v>
      </c>
      <c r="D1154" s="103">
        <f t="shared" si="518"/>
        <v>10000</v>
      </c>
      <c r="E1154" s="192">
        <f t="shared" si="518"/>
        <v>8000</v>
      </c>
      <c r="F1154" s="192">
        <f t="shared" si="518"/>
        <v>8000</v>
      </c>
      <c r="G1154" s="192">
        <f t="shared" si="518"/>
        <v>8000</v>
      </c>
    </row>
    <row r="1155" spans="1:7" s="3" customFormat="1" x14ac:dyDescent="0.25">
      <c r="A1155" s="110"/>
      <c r="B1155" s="19" t="s">
        <v>147</v>
      </c>
      <c r="C1155" s="20">
        <f t="shared" ref="C1155:G1158" si="519">C1156</f>
        <v>8537.82</v>
      </c>
      <c r="D1155" s="20">
        <f t="shared" si="519"/>
        <v>10000</v>
      </c>
      <c r="E1155" s="22">
        <f t="shared" si="519"/>
        <v>8000</v>
      </c>
      <c r="F1155" s="22">
        <f t="shared" si="519"/>
        <v>8000</v>
      </c>
      <c r="G1155" s="22">
        <f t="shared" si="519"/>
        <v>8000</v>
      </c>
    </row>
    <row r="1156" spans="1:7" s="3" customFormat="1" x14ac:dyDescent="0.25">
      <c r="A1156" s="18"/>
      <c r="B1156" s="19" t="s">
        <v>540</v>
      </c>
      <c r="C1156" s="20">
        <f t="shared" si="519"/>
        <v>8537.82</v>
      </c>
      <c r="D1156" s="20">
        <f t="shared" si="519"/>
        <v>10000</v>
      </c>
      <c r="E1156" s="22">
        <f t="shared" si="519"/>
        <v>8000</v>
      </c>
      <c r="F1156" s="22">
        <f t="shared" si="519"/>
        <v>8000</v>
      </c>
      <c r="G1156" s="22">
        <f t="shared" si="519"/>
        <v>8000</v>
      </c>
    </row>
    <row r="1157" spans="1:7" s="3" customFormat="1" x14ac:dyDescent="0.25">
      <c r="A1157" s="18">
        <v>3</v>
      </c>
      <c r="B1157" s="19" t="s">
        <v>2</v>
      </c>
      <c r="C1157" s="20">
        <f t="shared" si="519"/>
        <v>8537.82</v>
      </c>
      <c r="D1157" s="20">
        <f t="shared" si="519"/>
        <v>10000</v>
      </c>
      <c r="E1157" s="22">
        <f t="shared" si="519"/>
        <v>8000</v>
      </c>
      <c r="F1157" s="22">
        <f t="shared" si="519"/>
        <v>8000</v>
      </c>
      <c r="G1157" s="22">
        <f t="shared" si="519"/>
        <v>8000</v>
      </c>
    </row>
    <row r="1158" spans="1:7" s="370" customFormat="1" x14ac:dyDescent="0.25">
      <c r="A1158" s="368">
        <v>37</v>
      </c>
      <c r="B1158" s="371" t="s">
        <v>247</v>
      </c>
      <c r="C1158" s="369">
        <f t="shared" si="519"/>
        <v>8537.82</v>
      </c>
      <c r="D1158" s="369">
        <f t="shared" si="519"/>
        <v>10000</v>
      </c>
      <c r="E1158" s="369">
        <f t="shared" si="519"/>
        <v>8000</v>
      </c>
      <c r="F1158" s="369">
        <f t="shared" si="519"/>
        <v>8000</v>
      </c>
      <c r="G1158" s="369">
        <f t="shared" si="519"/>
        <v>8000</v>
      </c>
    </row>
    <row r="1159" spans="1:7" hidden="1" x14ac:dyDescent="0.25">
      <c r="A1159" s="135">
        <v>372</v>
      </c>
      <c r="B1159" s="357" t="s">
        <v>584</v>
      </c>
      <c r="C1159" s="1">
        <v>8537.82</v>
      </c>
      <c r="D1159" s="1">
        <v>10000</v>
      </c>
      <c r="E1159" s="1">
        <v>8000</v>
      </c>
      <c r="F1159" s="1">
        <v>8000</v>
      </c>
      <c r="G1159" s="1">
        <v>8000</v>
      </c>
    </row>
    <row r="1160" spans="1:7" x14ac:dyDescent="0.25">
      <c r="A1160" s="135"/>
      <c r="B1160" s="147"/>
      <c r="C1160" s="147"/>
      <c r="D1160" s="169"/>
      <c r="E1160" s="163"/>
      <c r="F1160" s="169"/>
      <c r="G1160" s="140"/>
    </row>
    <row r="1161" spans="1:7" s="104" customFormat="1" x14ac:dyDescent="0.25">
      <c r="A1161" s="108"/>
      <c r="B1161" s="109" t="s">
        <v>402</v>
      </c>
      <c r="C1161" s="103">
        <f t="shared" ref="C1161:G1161" si="520">C1162</f>
        <v>2972.21</v>
      </c>
      <c r="D1161" s="103">
        <f t="shared" si="520"/>
        <v>3700</v>
      </c>
      <c r="E1161" s="212">
        <f t="shared" si="520"/>
        <v>700</v>
      </c>
      <c r="F1161" s="103">
        <f t="shared" si="520"/>
        <v>700</v>
      </c>
      <c r="G1161" s="103">
        <f t="shared" si="520"/>
        <v>700</v>
      </c>
    </row>
    <row r="1162" spans="1:7" s="3" customFormat="1" x14ac:dyDescent="0.25">
      <c r="A1162" s="110"/>
      <c r="B1162" s="19" t="s">
        <v>147</v>
      </c>
      <c r="C1162" s="20">
        <f t="shared" ref="C1162:G1165" si="521">C1163</f>
        <v>2972.21</v>
      </c>
      <c r="D1162" s="20">
        <f t="shared" si="521"/>
        <v>3700</v>
      </c>
      <c r="E1162" s="208">
        <f t="shared" si="521"/>
        <v>700</v>
      </c>
      <c r="F1162" s="20">
        <f t="shared" si="521"/>
        <v>700</v>
      </c>
      <c r="G1162" s="20">
        <f t="shared" si="521"/>
        <v>700</v>
      </c>
    </row>
    <row r="1163" spans="1:7" s="3" customFormat="1" x14ac:dyDescent="0.25">
      <c r="A1163" s="18"/>
      <c r="B1163" s="19" t="s">
        <v>540</v>
      </c>
      <c r="C1163" s="20">
        <f t="shared" si="521"/>
        <v>2972.21</v>
      </c>
      <c r="D1163" s="20">
        <f t="shared" si="521"/>
        <v>3700</v>
      </c>
      <c r="E1163" s="208">
        <f t="shared" si="521"/>
        <v>700</v>
      </c>
      <c r="F1163" s="20">
        <f t="shared" si="521"/>
        <v>700</v>
      </c>
      <c r="G1163" s="20">
        <f t="shared" si="521"/>
        <v>700</v>
      </c>
    </row>
    <row r="1164" spans="1:7" s="3" customFormat="1" x14ac:dyDescent="0.25">
      <c r="A1164" s="18">
        <v>3</v>
      </c>
      <c r="B1164" s="19" t="s">
        <v>2</v>
      </c>
      <c r="C1164" s="20">
        <f t="shared" si="521"/>
        <v>2972.21</v>
      </c>
      <c r="D1164" s="20">
        <f t="shared" si="521"/>
        <v>3700</v>
      </c>
      <c r="E1164" s="208">
        <f t="shared" si="521"/>
        <v>700</v>
      </c>
      <c r="F1164" s="20">
        <f t="shared" si="521"/>
        <v>700</v>
      </c>
      <c r="G1164" s="20">
        <f t="shared" si="521"/>
        <v>700</v>
      </c>
    </row>
    <row r="1165" spans="1:7" s="370" customFormat="1" x14ac:dyDescent="0.25">
      <c r="A1165" s="368">
        <v>37</v>
      </c>
      <c r="B1165" s="371" t="s">
        <v>248</v>
      </c>
      <c r="C1165" s="369">
        <f t="shared" si="521"/>
        <v>2972.21</v>
      </c>
      <c r="D1165" s="369">
        <f t="shared" si="521"/>
        <v>3700</v>
      </c>
      <c r="E1165" s="287">
        <f t="shared" si="521"/>
        <v>700</v>
      </c>
      <c r="F1165" s="369">
        <f t="shared" si="521"/>
        <v>700</v>
      </c>
      <c r="G1165" s="369">
        <f t="shared" si="521"/>
        <v>700</v>
      </c>
    </row>
    <row r="1166" spans="1:7" hidden="1" x14ac:dyDescent="0.25">
      <c r="A1166" s="135">
        <v>372</v>
      </c>
      <c r="B1166" s="147" t="s">
        <v>120</v>
      </c>
      <c r="C1166" s="1">
        <v>2972.21</v>
      </c>
      <c r="D1166" s="1">
        <v>3700</v>
      </c>
      <c r="E1166" s="209">
        <v>700</v>
      </c>
      <c r="F1166" s="1">
        <v>700</v>
      </c>
      <c r="G1166" s="1">
        <v>700</v>
      </c>
    </row>
    <row r="1167" spans="1:7" x14ac:dyDescent="0.25">
      <c r="A1167" s="135"/>
      <c r="B1167" s="147"/>
      <c r="C1167" s="147"/>
      <c r="D1167" s="169"/>
      <c r="E1167" s="163"/>
      <c r="F1167" s="169"/>
      <c r="G1167" s="140"/>
    </row>
    <row r="1168" spans="1:7" s="104" customFormat="1" x14ac:dyDescent="0.25">
      <c r="A1168" s="7"/>
      <c r="B1168" s="102" t="s">
        <v>403</v>
      </c>
      <c r="C1168" s="103">
        <f t="shared" ref="C1168:G1168" si="522">C1169</f>
        <v>5950</v>
      </c>
      <c r="D1168" s="103">
        <f t="shared" si="522"/>
        <v>6000</v>
      </c>
      <c r="E1168" s="192">
        <f t="shared" si="522"/>
        <v>4300</v>
      </c>
      <c r="F1168" s="103">
        <f t="shared" si="522"/>
        <v>5000</v>
      </c>
      <c r="G1168" s="103">
        <f t="shared" si="522"/>
        <v>5000</v>
      </c>
    </row>
    <row r="1169" spans="1:7" s="3" customFormat="1" x14ac:dyDescent="0.25">
      <c r="A1169" s="18"/>
      <c r="B1169" s="19" t="s">
        <v>147</v>
      </c>
      <c r="C1169" s="20">
        <f t="shared" ref="C1169:G1172" si="523">C1170</f>
        <v>5950</v>
      </c>
      <c r="D1169" s="20">
        <f t="shared" si="523"/>
        <v>6000</v>
      </c>
      <c r="E1169" s="22">
        <f t="shared" si="523"/>
        <v>4300</v>
      </c>
      <c r="F1169" s="20">
        <f t="shared" si="523"/>
        <v>5000</v>
      </c>
      <c r="G1169" s="20">
        <f t="shared" si="523"/>
        <v>5000</v>
      </c>
    </row>
    <row r="1170" spans="1:7" s="3" customFormat="1" x14ac:dyDescent="0.25">
      <c r="A1170" s="18"/>
      <c r="B1170" s="19" t="s">
        <v>540</v>
      </c>
      <c r="C1170" s="20">
        <f t="shared" si="523"/>
        <v>5950</v>
      </c>
      <c r="D1170" s="20">
        <f t="shared" si="523"/>
        <v>6000</v>
      </c>
      <c r="E1170" s="22">
        <f t="shared" si="523"/>
        <v>4300</v>
      </c>
      <c r="F1170" s="20">
        <f t="shared" si="523"/>
        <v>5000</v>
      </c>
      <c r="G1170" s="20">
        <f t="shared" si="523"/>
        <v>5000</v>
      </c>
    </row>
    <row r="1171" spans="1:7" s="3" customFormat="1" x14ac:dyDescent="0.25">
      <c r="A1171" s="18">
        <v>3</v>
      </c>
      <c r="B1171" s="19" t="s">
        <v>2</v>
      </c>
      <c r="C1171" s="20">
        <f t="shared" si="523"/>
        <v>5950</v>
      </c>
      <c r="D1171" s="20">
        <f t="shared" si="523"/>
        <v>6000</v>
      </c>
      <c r="E1171" s="22">
        <f t="shared" si="523"/>
        <v>4300</v>
      </c>
      <c r="F1171" s="20">
        <f t="shared" si="523"/>
        <v>5000</v>
      </c>
      <c r="G1171" s="20">
        <f t="shared" si="523"/>
        <v>5000</v>
      </c>
    </row>
    <row r="1172" spans="1:7" s="370" customFormat="1" x14ac:dyDescent="0.25">
      <c r="A1172" s="368">
        <v>37</v>
      </c>
      <c r="B1172" s="371" t="s">
        <v>248</v>
      </c>
      <c r="C1172" s="369">
        <f t="shared" si="523"/>
        <v>5950</v>
      </c>
      <c r="D1172" s="369">
        <f t="shared" si="523"/>
        <v>6000</v>
      </c>
      <c r="E1172" s="369">
        <f t="shared" si="523"/>
        <v>4300</v>
      </c>
      <c r="F1172" s="369">
        <f t="shared" si="523"/>
        <v>5000</v>
      </c>
      <c r="G1172" s="369">
        <f t="shared" si="523"/>
        <v>5000</v>
      </c>
    </row>
    <row r="1173" spans="1:7" s="138" customFormat="1" hidden="1" x14ac:dyDescent="0.25">
      <c r="A1173" s="135">
        <v>372</v>
      </c>
      <c r="B1173" s="357" t="s">
        <v>583</v>
      </c>
      <c r="C1173" s="140">
        <v>5950</v>
      </c>
      <c r="D1173" s="140">
        <v>6000</v>
      </c>
      <c r="E1173" s="1">
        <v>4300</v>
      </c>
      <c r="F1173" s="140">
        <v>5000</v>
      </c>
      <c r="G1173" s="140">
        <v>5000</v>
      </c>
    </row>
    <row r="1174" spans="1:7" x14ac:dyDescent="0.25">
      <c r="A1174" s="135"/>
      <c r="B1174" s="147"/>
      <c r="C1174" s="147"/>
      <c r="D1174" s="169"/>
      <c r="E1174" s="163"/>
      <c r="F1174" s="169"/>
      <c r="G1174" s="140"/>
    </row>
    <row r="1175" spans="1:7" s="104" customFormat="1" x14ac:dyDescent="0.25">
      <c r="A1175" s="7"/>
      <c r="B1175" s="102" t="s">
        <v>404</v>
      </c>
      <c r="C1175" s="103">
        <f t="shared" ref="C1175:G1175" si="524">C1176</f>
        <v>12830</v>
      </c>
      <c r="D1175" s="103">
        <f t="shared" si="524"/>
        <v>19000</v>
      </c>
      <c r="E1175" s="192">
        <f t="shared" si="524"/>
        <v>17000</v>
      </c>
      <c r="F1175" s="192">
        <f t="shared" si="524"/>
        <v>15000</v>
      </c>
      <c r="G1175" s="192">
        <f t="shared" si="524"/>
        <v>15000</v>
      </c>
    </row>
    <row r="1176" spans="1:7" s="3" customFormat="1" x14ac:dyDescent="0.25">
      <c r="A1176" s="18"/>
      <c r="B1176" s="19" t="s">
        <v>147</v>
      </c>
      <c r="C1176" s="20">
        <f t="shared" ref="C1176:D1176" si="525">C1177+C1181</f>
        <v>12830</v>
      </c>
      <c r="D1176" s="20">
        <f t="shared" si="525"/>
        <v>19000</v>
      </c>
      <c r="E1176" s="22">
        <f t="shared" ref="E1176" si="526">E1177+E1181</f>
        <v>17000</v>
      </c>
      <c r="F1176" s="22">
        <f t="shared" ref="F1176:G1176" si="527">F1177+F1181</f>
        <v>15000</v>
      </c>
      <c r="G1176" s="22">
        <f t="shared" si="527"/>
        <v>15000</v>
      </c>
    </row>
    <row r="1177" spans="1:7" s="3" customFormat="1" x14ac:dyDescent="0.25">
      <c r="A1177" s="18"/>
      <c r="B1177" s="19" t="s">
        <v>540</v>
      </c>
      <c r="C1177" s="20">
        <f t="shared" ref="C1177:G1179" si="528">C1178</f>
        <v>10430</v>
      </c>
      <c r="D1177" s="20">
        <f t="shared" si="528"/>
        <v>17000</v>
      </c>
      <c r="E1177" s="22">
        <f t="shared" si="528"/>
        <v>15000</v>
      </c>
      <c r="F1177" s="22">
        <f t="shared" si="528"/>
        <v>13000</v>
      </c>
      <c r="G1177" s="22">
        <f t="shared" si="528"/>
        <v>13000</v>
      </c>
    </row>
    <row r="1178" spans="1:7" s="3" customFormat="1" x14ac:dyDescent="0.25">
      <c r="A1178" s="18">
        <v>3</v>
      </c>
      <c r="B1178" s="19" t="s">
        <v>2</v>
      </c>
      <c r="C1178" s="20">
        <f t="shared" si="528"/>
        <v>10430</v>
      </c>
      <c r="D1178" s="20">
        <f t="shared" si="528"/>
        <v>17000</v>
      </c>
      <c r="E1178" s="22">
        <f t="shared" si="528"/>
        <v>15000</v>
      </c>
      <c r="F1178" s="22">
        <f t="shared" si="528"/>
        <v>13000</v>
      </c>
      <c r="G1178" s="22">
        <f t="shared" si="528"/>
        <v>13000</v>
      </c>
    </row>
    <row r="1179" spans="1:7" s="370" customFormat="1" x14ac:dyDescent="0.25">
      <c r="A1179" s="368">
        <v>37</v>
      </c>
      <c r="B1179" s="371" t="s">
        <v>248</v>
      </c>
      <c r="C1179" s="369">
        <f t="shared" si="528"/>
        <v>10430</v>
      </c>
      <c r="D1179" s="369">
        <f t="shared" si="528"/>
        <v>17000</v>
      </c>
      <c r="E1179" s="369">
        <f t="shared" si="528"/>
        <v>15000</v>
      </c>
      <c r="F1179" s="369">
        <f t="shared" si="528"/>
        <v>13000</v>
      </c>
      <c r="G1179" s="369">
        <f t="shared" si="528"/>
        <v>13000</v>
      </c>
    </row>
    <row r="1180" spans="1:7" hidden="1" x14ac:dyDescent="0.25">
      <c r="A1180" s="135">
        <v>372</v>
      </c>
      <c r="B1180" s="308" t="s">
        <v>474</v>
      </c>
      <c r="C1180" s="1">
        <v>10430</v>
      </c>
      <c r="D1180" s="1">
        <v>17000</v>
      </c>
      <c r="E1180" s="1">
        <v>15000</v>
      </c>
      <c r="F1180" s="1">
        <v>13000</v>
      </c>
      <c r="G1180" s="1">
        <v>13000</v>
      </c>
    </row>
    <row r="1181" spans="1:7" s="3" customFormat="1" x14ac:dyDescent="0.25">
      <c r="A1181" s="18"/>
      <c r="B1181" s="19" t="s">
        <v>556</v>
      </c>
      <c r="C1181" s="20">
        <f t="shared" ref="C1181:G1183" si="529">C1182</f>
        <v>2400</v>
      </c>
      <c r="D1181" s="20">
        <f t="shared" si="529"/>
        <v>2000</v>
      </c>
      <c r="E1181" s="22">
        <f t="shared" si="529"/>
        <v>2000</v>
      </c>
      <c r="F1181" s="22">
        <f t="shared" si="529"/>
        <v>2000</v>
      </c>
      <c r="G1181" s="22">
        <f t="shared" si="529"/>
        <v>2000</v>
      </c>
    </row>
    <row r="1182" spans="1:7" s="3" customFormat="1" x14ac:dyDescent="0.25">
      <c r="A1182" s="18">
        <v>3</v>
      </c>
      <c r="B1182" s="19" t="s">
        <v>2</v>
      </c>
      <c r="C1182" s="20">
        <f t="shared" si="529"/>
        <v>2400</v>
      </c>
      <c r="D1182" s="20">
        <f t="shared" si="529"/>
        <v>2000</v>
      </c>
      <c r="E1182" s="22">
        <f t="shared" si="529"/>
        <v>2000</v>
      </c>
      <c r="F1182" s="22">
        <f t="shared" si="529"/>
        <v>2000</v>
      </c>
      <c r="G1182" s="22">
        <f t="shared" si="529"/>
        <v>2000</v>
      </c>
    </row>
    <row r="1183" spans="1:7" s="370" customFormat="1" x14ac:dyDescent="0.25">
      <c r="A1183" s="368">
        <v>37</v>
      </c>
      <c r="B1183" s="371" t="s">
        <v>248</v>
      </c>
      <c r="C1183" s="369">
        <f t="shared" si="529"/>
        <v>2400</v>
      </c>
      <c r="D1183" s="369">
        <f t="shared" si="529"/>
        <v>2000</v>
      </c>
      <c r="E1183" s="369">
        <f t="shared" si="529"/>
        <v>2000</v>
      </c>
      <c r="F1183" s="369">
        <f t="shared" si="529"/>
        <v>2000</v>
      </c>
      <c r="G1183" s="369">
        <f t="shared" si="529"/>
        <v>2000</v>
      </c>
    </row>
    <row r="1184" spans="1:7" hidden="1" x14ac:dyDescent="0.25">
      <c r="A1184" s="135">
        <v>372</v>
      </c>
      <c r="B1184" s="147" t="s">
        <v>37</v>
      </c>
      <c r="C1184" s="1">
        <v>2400</v>
      </c>
      <c r="D1184" s="1">
        <v>2000</v>
      </c>
      <c r="E1184" s="1">
        <v>2000</v>
      </c>
      <c r="F1184" s="1">
        <v>2000</v>
      </c>
      <c r="G1184" s="1">
        <v>2000</v>
      </c>
    </row>
    <row r="1185" spans="1:7" x14ac:dyDescent="0.25">
      <c r="A1185" s="135"/>
      <c r="B1185" s="147"/>
      <c r="C1185" s="147"/>
      <c r="D1185" s="169"/>
      <c r="E1185" s="163"/>
      <c r="F1185" s="169"/>
      <c r="G1185" s="140"/>
    </row>
    <row r="1186" spans="1:7" s="104" customFormat="1" x14ac:dyDescent="0.25">
      <c r="A1186" s="7"/>
      <c r="B1186" s="102" t="s">
        <v>405</v>
      </c>
      <c r="C1186" s="103">
        <f>C1187</f>
        <v>1401.25</v>
      </c>
      <c r="D1186" s="103">
        <f>D1187</f>
        <v>1500</v>
      </c>
      <c r="E1186" s="192">
        <f>E1187</f>
        <v>1500</v>
      </c>
      <c r="F1186" s="192">
        <f t="shared" ref="F1186:G1186" si="530">F1187</f>
        <v>1500</v>
      </c>
      <c r="G1186" s="192">
        <f t="shared" si="530"/>
        <v>1500</v>
      </c>
    </row>
    <row r="1187" spans="1:7" s="3" customFormat="1" x14ac:dyDescent="0.25">
      <c r="A1187" s="18"/>
      <c r="B1187" s="19" t="s">
        <v>252</v>
      </c>
      <c r="C1187" s="20">
        <f t="shared" ref="C1187:G1188" si="531">C1188</f>
        <v>1401.25</v>
      </c>
      <c r="D1187" s="20">
        <f t="shared" si="531"/>
        <v>1500</v>
      </c>
      <c r="E1187" s="22">
        <f t="shared" si="531"/>
        <v>1500</v>
      </c>
      <c r="F1187" s="22">
        <f t="shared" si="531"/>
        <v>1500</v>
      </c>
      <c r="G1187" s="22">
        <f t="shared" si="531"/>
        <v>1500</v>
      </c>
    </row>
    <row r="1188" spans="1:7" s="3" customFormat="1" x14ac:dyDescent="0.25">
      <c r="A1188" s="18"/>
      <c r="B1188" s="19" t="s">
        <v>540</v>
      </c>
      <c r="C1188" s="20">
        <f t="shared" si="531"/>
        <v>1401.25</v>
      </c>
      <c r="D1188" s="20">
        <f t="shared" si="531"/>
        <v>1500</v>
      </c>
      <c r="E1188" s="22">
        <f t="shared" si="531"/>
        <v>1500</v>
      </c>
      <c r="F1188" s="22">
        <f t="shared" si="531"/>
        <v>1500</v>
      </c>
      <c r="G1188" s="22">
        <f t="shared" si="531"/>
        <v>1500</v>
      </c>
    </row>
    <row r="1189" spans="1:7" s="3" customFormat="1" x14ac:dyDescent="0.25">
      <c r="A1189" s="18">
        <v>3</v>
      </c>
      <c r="B1189" s="19" t="s">
        <v>2</v>
      </c>
      <c r="C1189" s="20">
        <f>C1190</f>
        <v>1401.25</v>
      </c>
      <c r="D1189" s="20">
        <f>D1190+D1191</f>
        <v>1500</v>
      </c>
      <c r="E1189" s="22">
        <f>E1191+E1190</f>
        <v>1500</v>
      </c>
      <c r="F1189" s="22">
        <f t="shared" ref="F1189:G1189" si="532">F1191+F1190</f>
        <v>1500</v>
      </c>
      <c r="G1189" s="22">
        <f t="shared" si="532"/>
        <v>1500</v>
      </c>
    </row>
    <row r="1190" spans="1:7" s="370" customFormat="1" x14ac:dyDescent="0.25">
      <c r="A1190" s="368">
        <v>32</v>
      </c>
      <c r="B1190" s="371" t="s">
        <v>21</v>
      </c>
      <c r="C1190" s="369">
        <f>C1192</f>
        <v>1401.25</v>
      </c>
      <c r="D1190" s="369">
        <v>0</v>
      </c>
      <c r="E1190" s="369">
        <f>E1192</f>
        <v>1500</v>
      </c>
      <c r="F1190" s="369">
        <f>F1192</f>
        <v>1500</v>
      </c>
      <c r="G1190" s="369">
        <f>G1192</f>
        <v>1500</v>
      </c>
    </row>
    <row r="1191" spans="1:7" s="370" customFormat="1" ht="13.9" customHeight="1" x14ac:dyDescent="0.25">
      <c r="A1191" s="368">
        <v>36</v>
      </c>
      <c r="B1191" s="371" t="s">
        <v>179</v>
      </c>
      <c r="C1191" s="369">
        <v>0</v>
      </c>
      <c r="D1191" s="369">
        <v>1500</v>
      </c>
      <c r="E1191" s="369">
        <v>0</v>
      </c>
      <c r="F1191" s="369">
        <v>0</v>
      </c>
      <c r="G1191" s="369">
        <v>0</v>
      </c>
    </row>
    <row r="1192" spans="1:7" hidden="1" x14ac:dyDescent="0.25">
      <c r="A1192" s="135">
        <v>323</v>
      </c>
      <c r="B1192" s="304" t="s">
        <v>456</v>
      </c>
      <c r="C1192" s="1">
        <v>1401.25</v>
      </c>
      <c r="D1192" s="1">
        <v>0</v>
      </c>
      <c r="E1192" s="1">
        <v>1500</v>
      </c>
      <c r="F1192" s="1">
        <v>1500</v>
      </c>
      <c r="G1192" s="1">
        <v>1500</v>
      </c>
    </row>
    <row r="1193" spans="1:7" x14ac:dyDescent="0.25">
      <c r="A1193" s="135"/>
      <c r="B1193" s="147"/>
      <c r="C1193" s="147"/>
      <c r="D1193" s="169"/>
      <c r="E1193" s="163"/>
      <c r="F1193" s="169"/>
      <c r="G1193" s="140"/>
    </row>
    <row r="1194" spans="1:7" s="104" customFormat="1" x14ac:dyDescent="0.25">
      <c r="A1194" s="7"/>
      <c r="B1194" s="224" t="s">
        <v>443</v>
      </c>
      <c r="C1194" s="103">
        <f t="shared" ref="C1194:G1194" si="533">C1195</f>
        <v>66700.44</v>
      </c>
      <c r="D1194" s="103">
        <f t="shared" si="533"/>
        <v>50000</v>
      </c>
      <c r="E1194" s="192">
        <f t="shared" si="533"/>
        <v>20000</v>
      </c>
      <c r="F1194" s="192">
        <f t="shared" si="533"/>
        <v>20000</v>
      </c>
      <c r="G1194" s="192">
        <f t="shared" si="533"/>
        <v>30000</v>
      </c>
    </row>
    <row r="1195" spans="1:7" s="3" customFormat="1" x14ac:dyDescent="0.25">
      <c r="A1195" s="18"/>
      <c r="B1195" s="225" t="s">
        <v>146</v>
      </c>
      <c r="C1195" s="20">
        <f t="shared" ref="C1195:G1198" si="534">C1196</f>
        <v>66700.44</v>
      </c>
      <c r="D1195" s="20">
        <f t="shared" si="534"/>
        <v>50000</v>
      </c>
      <c r="E1195" s="22">
        <f t="shared" si="534"/>
        <v>20000</v>
      </c>
      <c r="F1195" s="22">
        <f t="shared" si="534"/>
        <v>20000</v>
      </c>
      <c r="G1195" s="22">
        <f t="shared" si="534"/>
        <v>30000</v>
      </c>
    </row>
    <row r="1196" spans="1:7" s="3" customFormat="1" x14ac:dyDescent="0.25">
      <c r="A1196" s="18" t="s">
        <v>548</v>
      </c>
      <c r="B1196" s="19" t="s">
        <v>549</v>
      </c>
      <c r="C1196" s="20">
        <f t="shared" si="534"/>
        <v>66700.44</v>
      </c>
      <c r="D1196" s="20">
        <f t="shared" si="534"/>
        <v>50000</v>
      </c>
      <c r="E1196" s="22">
        <f t="shared" si="534"/>
        <v>20000</v>
      </c>
      <c r="F1196" s="22">
        <f t="shared" si="534"/>
        <v>20000</v>
      </c>
      <c r="G1196" s="22">
        <f t="shared" si="534"/>
        <v>30000</v>
      </c>
    </row>
    <row r="1197" spans="1:7" s="3" customFormat="1" x14ac:dyDescent="0.25">
      <c r="A1197" s="18">
        <v>3</v>
      </c>
      <c r="B1197" s="225" t="s">
        <v>2</v>
      </c>
      <c r="C1197" s="20">
        <f t="shared" si="534"/>
        <v>66700.44</v>
      </c>
      <c r="D1197" s="20">
        <f t="shared" si="534"/>
        <v>50000</v>
      </c>
      <c r="E1197" s="22">
        <f t="shared" si="534"/>
        <v>20000</v>
      </c>
      <c r="F1197" s="22">
        <f t="shared" si="534"/>
        <v>20000</v>
      </c>
      <c r="G1197" s="22">
        <f t="shared" si="534"/>
        <v>30000</v>
      </c>
    </row>
    <row r="1198" spans="1:7" s="370" customFormat="1" x14ac:dyDescent="0.25">
      <c r="A1198" s="368">
        <v>37</v>
      </c>
      <c r="B1198" s="226" t="s">
        <v>250</v>
      </c>
      <c r="C1198" s="369">
        <f t="shared" si="534"/>
        <v>66700.44</v>
      </c>
      <c r="D1198" s="369">
        <f t="shared" si="534"/>
        <v>50000</v>
      </c>
      <c r="E1198" s="369">
        <f>E1199</f>
        <v>20000</v>
      </c>
      <c r="F1198" s="369">
        <f t="shared" si="534"/>
        <v>20000</v>
      </c>
      <c r="G1198" s="369">
        <f t="shared" si="534"/>
        <v>30000</v>
      </c>
    </row>
    <row r="1199" spans="1:7" hidden="1" x14ac:dyDescent="0.25">
      <c r="A1199" s="135">
        <v>372</v>
      </c>
      <c r="B1199" s="226" t="s">
        <v>37</v>
      </c>
      <c r="C1199" s="1">
        <v>66700.44</v>
      </c>
      <c r="D1199" s="1">
        <v>50000</v>
      </c>
      <c r="E1199" s="1">
        <v>20000</v>
      </c>
      <c r="F1199" s="1">
        <v>20000</v>
      </c>
      <c r="G1199" s="1">
        <v>30000</v>
      </c>
    </row>
    <row r="1200" spans="1:7" x14ac:dyDescent="0.25">
      <c r="A1200" s="135"/>
      <c r="B1200" s="205"/>
      <c r="C1200" s="147"/>
      <c r="D1200" s="169"/>
      <c r="E1200" s="163"/>
      <c r="F1200" s="169"/>
      <c r="G1200" s="140"/>
    </row>
    <row r="1201" spans="1:7" s="104" customFormat="1" x14ac:dyDescent="0.25">
      <c r="A1201" s="7"/>
      <c r="B1201" s="102" t="s">
        <v>406</v>
      </c>
      <c r="C1201" s="103">
        <f t="shared" ref="C1201:G1201" si="535">C1202</f>
        <v>7087.5</v>
      </c>
      <c r="D1201" s="103">
        <f t="shared" si="535"/>
        <v>5000</v>
      </c>
      <c r="E1201" s="192">
        <f t="shared" si="535"/>
        <v>5000</v>
      </c>
      <c r="F1201" s="103">
        <f t="shared" si="535"/>
        <v>5000</v>
      </c>
      <c r="G1201" s="103">
        <f t="shared" si="535"/>
        <v>5000</v>
      </c>
    </row>
    <row r="1202" spans="1:7" s="3" customFormat="1" x14ac:dyDescent="0.25">
      <c r="A1202" s="18"/>
      <c r="B1202" s="19" t="s">
        <v>146</v>
      </c>
      <c r="C1202" s="20">
        <f t="shared" ref="C1202:G1205" si="536">C1203</f>
        <v>7087.5</v>
      </c>
      <c r="D1202" s="20">
        <f t="shared" si="536"/>
        <v>5000</v>
      </c>
      <c r="E1202" s="22">
        <f t="shared" si="536"/>
        <v>5000</v>
      </c>
      <c r="F1202" s="20">
        <f t="shared" si="536"/>
        <v>5000</v>
      </c>
      <c r="G1202" s="20">
        <f t="shared" si="536"/>
        <v>5000</v>
      </c>
    </row>
    <row r="1203" spans="1:7" x14ac:dyDescent="0.25">
      <c r="A1203" s="135"/>
      <c r="B1203" s="19" t="s">
        <v>540</v>
      </c>
      <c r="C1203" s="20">
        <f t="shared" si="536"/>
        <v>7087.5</v>
      </c>
      <c r="D1203" s="20">
        <f t="shared" si="536"/>
        <v>5000</v>
      </c>
      <c r="E1203" s="22">
        <f t="shared" si="536"/>
        <v>5000</v>
      </c>
      <c r="F1203" s="20">
        <f t="shared" si="536"/>
        <v>5000</v>
      </c>
      <c r="G1203" s="20">
        <f t="shared" si="536"/>
        <v>5000</v>
      </c>
    </row>
    <row r="1204" spans="1:7" s="3" customFormat="1" x14ac:dyDescent="0.25">
      <c r="A1204" s="18">
        <v>3</v>
      </c>
      <c r="B1204" s="19" t="s">
        <v>2</v>
      </c>
      <c r="C1204" s="20">
        <f t="shared" si="536"/>
        <v>7087.5</v>
      </c>
      <c r="D1204" s="20">
        <f t="shared" si="536"/>
        <v>5000</v>
      </c>
      <c r="E1204" s="22">
        <f t="shared" si="536"/>
        <v>5000</v>
      </c>
      <c r="F1204" s="20">
        <f t="shared" si="536"/>
        <v>5000</v>
      </c>
      <c r="G1204" s="20">
        <f t="shared" si="536"/>
        <v>5000</v>
      </c>
    </row>
    <row r="1205" spans="1:7" s="370" customFormat="1" x14ac:dyDescent="0.25">
      <c r="A1205" s="368">
        <v>37</v>
      </c>
      <c r="B1205" s="371" t="s">
        <v>250</v>
      </c>
      <c r="C1205" s="369">
        <f t="shared" si="536"/>
        <v>7087.5</v>
      </c>
      <c r="D1205" s="369">
        <f t="shared" si="536"/>
        <v>5000</v>
      </c>
      <c r="E1205" s="369">
        <f t="shared" si="536"/>
        <v>5000</v>
      </c>
      <c r="F1205" s="369">
        <f t="shared" si="536"/>
        <v>5000</v>
      </c>
      <c r="G1205" s="369">
        <f t="shared" si="536"/>
        <v>5000</v>
      </c>
    </row>
    <row r="1206" spans="1:7" hidden="1" x14ac:dyDescent="0.25">
      <c r="A1206" s="135">
        <v>372</v>
      </c>
      <c r="B1206" s="147" t="s">
        <v>37</v>
      </c>
      <c r="C1206" s="1">
        <v>7087.5</v>
      </c>
      <c r="D1206" s="1">
        <v>5000</v>
      </c>
      <c r="E1206" s="1">
        <v>5000</v>
      </c>
      <c r="F1206" s="1">
        <v>5000</v>
      </c>
      <c r="G1206" s="1">
        <v>5000</v>
      </c>
    </row>
    <row r="1207" spans="1:7" ht="16.899999999999999" customHeight="1" x14ac:dyDescent="0.25">
      <c r="A1207" s="135"/>
      <c r="B1207" s="147"/>
      <c r="C1207" s="147"/>
      <c r="D1207" s="169"/>
      <c r="E1207" s="163"/>
      <c r="F1207" s="169"/>
      <c r="G1207" s="140"/>
    </row>
    <row r="1208" spans="1:7" s="104" customFormat="1" x14ac:dyDescent="0.25">
      <c r="A1208" s="7"/>
      <c r="B1208" s="102" t="s">
        <v>407</v>
      </c>
      <c r="C1208" s="103">
        <f t="shared" ref="C1208:D1208" si="537">C1211</f>
        <v>44510</v>
      </c>
      <c r="D1208" s="103">
        <f t="shared" si="537"/>
        <v>54000</v>
      </c>
      <c r="E1208" s="192">
        <f t="shared" ref="E1208" si="538">E1211</f>
        <v>41500</v>
      </c>
      <c r="F1208" s="192">
        <f t="shared" ref="F1208:G1208" si="539">F1211</f>
        <v>41500</v>
      </c>
      <c r="G1208" s="192">
        <f t="shared" si="539"/>
        <v>41500</v>
      </c>
    </row>
    <row r="1209" spans="1:7" s="3" customFormat="1" x14ac:dyDescent="0.25">
      <c r="A1209" s="18"/>
      <c r="B1209" s="19" t="s">
        <v>252</v>
      </c>
      <c r="C1209" s="20">
        <f t="shared" ref="C1209:D1209" si="540">C1208</f>
        <v>44510</v>
      </c>
      <c r="D1209" s="20">
        <f t="shared" si="540"/>
        <v>54000</v>
      </c>
      <c r="E1209" s="22">
        <f t="shared" ref="E1209" si="541">E1208</f>
        <v>41500</v>
      </c>
      <c r="F1209" s="22">
        <f t="shared" ref="F1209:G1209" si="542">F1208</f>
        <v>41500</v>
      </c>
      <c r="G1209" s="22">
        <f t="shared" si="542"/>
        <v>41500</v>
      </c>
    </row>
    <row r="1210" spans="1:7" s="3" customFormat="1" x14ac:dyDescent="0.25">
      <c r="A1210" s="18"/>
      <c r="B1210" s="19" t="s">
        <v>540</v>
      </c>
      <c r="C1210" s="20">
        <f t="shared" ref="C1210:G1213" si="543">C1211</f>
        <v>44510</v>
      </c>
      <c r="D1210" s="20">
        <f t="shared" si="543"/>
        <v>54000</v>
      </c>
      <c r="E1210" s="22">
        <f t="shared" si="543"/>
        <v>41500</v>
      </c>
      <c r="F1210" s="22">
        <f t="shared" si="543"/>
        <v>41500</v>
      </c>
      <c r="G1210" s="22">
        <f t="shared" si="543"/>
        <v>41500</v>
      </c>
    </row>
    <row r="1211" spans="1:7" s="3" customFormat="1" x14ac:dyDescent="0.25">
      <c r="A1211" s="18">
        <v>3</v>
      </c>
      <c r="B1211" s="19" t="s">
        <v>2</v>
      </c>
      <c r="C1211" s="20">
        <f t="shared" si="543"/>
        <v>44510</v>
      </c>
      <c r="D1211" s="20">
        <f t="shared" si="543"/>
        <v>54000</v>
      </c>
      <c r="E1211" s="22">
        <f t="shared" si="543"/>
        <v>41500</v>
      </c>
      <c r="F1211" s="22">
        <f t="shared" si="543"/>
        <v>41500</v>
      </c>
      <c r="G1211" s="22">
        <f t="shared" si="543"/>
        <v>41500</v>
      </c>
    </row>
    <row r="1212" spans="1:7" s="370" customFormat="1" x14ac:dyDescent="0.25">
      <c r="A1212" s="368">
        <v>37</v>
      </c>
      <c r="B1212" s="371" t="s">
        <v>248</v>
      </c>
      <c r="C1212" s="369">
        <f t="shared" si="543"/>
        <v>44510</v>
      </c>
      <c r="D1212" s="369">
        <f t="shared" si="543"/>
        <v>54000</v>
      </c>
      <c r="E1212" s="369">
        <f t="shared" si="543"/>
        <v>41500</v>
      </c>
      <c r="F1212" s="369">
        <f t="shared" si="543"/>
        <v>41500</v>
      </c>
      <c r="G1212" s="369">
        <f t="shared" si="543"/>
        <v>41500</v>
      </c>
    </row>
    <row r="1213" spans="1:7" hidden="1" x14ac:dyDescent="0.25">
      <c r="A1213" s="135">
        <v>372</v>
      </c>
      <c r="B1213" s="147" t="s">
        <v>37</v>
      </c>
      <c r="C1213" s="140">
        <f>C1214</f>
        <v>44510</v>
      </c>
      <c r="D1213" s="140">
        <f>D1214</f>
        <v>54000</v>
      </c>
      <c r="E1213" s="1">
        <f>E1214</f>
        <v>41500</v>
      </c>
      <c r="F1213" s="1">
        <f t="shared" si="543"/>
        <v>41500</v>
      </c>
      <c r="G1213" s="1">
        <f t="shared" si="543"/>
        <v>41500</v>
      </c>
    </row>
    <row r="1214" spans="1:7" ht="14.45" hidden="1" customHeight="1" x14ac:dyDescent="0.25">
      <c r="A1214" s="135">
        <v>372129</v>
      </c>
      <c r="B1214" s="357" t="s">
        <v>582</v>
      </c>
      <c r="C1214" s="169">
        <v>44510</v>
      </c>
      <c r="D1214" s="169">
        <v>54000</v>
      </c>
      <c r="E1214" s="163">
        <v>41500</v>
      </c>
      <c r="F1214" s="163">
        <v>41500</v>
      </c>
      <c r="G1214" s="163">
        <v>41500</v>
      </c>
    </row>
    <row r="1215" spans="1:7" ht="14.45" customHeight="1" x14ac:dyDescent="0.25">
      <c r="A1215" s="135"/>
      <c r="B1215" s="322"/>
      <c r="C1215" s="169"/>
      <c r="D1215" s="169"/>
      <c r="E1215" s="163"/>
      <c r="F1215" s="163"/>
      <c r="G1215" s="163"/>
    </row>
    <row r="1216" spans="1:7" ht="27.6" customHeight="1" x14ac:dyDescent="0.25">
      <c r="A1216" s="7"/>
      <c r="B1216" s="336" t="s">
        <v>509</v>
      </c>
      <c r="C1216" s="103">
        <f t="shared" ref="C1216:G1216" si="544">C1219</f>
        <v>0</v>
      </c>
      <c r="D1216" s="103">
        <f t="shared" si="544"/>
        <v>5000</v>
      </c>
      <c r="E1216" s="192">
        <f t="shared" si="544"/>
        <v>0</v>
      </c>
      <c r="F1216" s="192">
        <f t="shared" si="544"/>
        <v>0</v>
      </c>
      <c r="G1216" s="192">
        <f t="shared" si="544"/>
        <v>0</v>
      </c>
    </row>
    <row r="1217" spans="1:8" ht="14.45" customHeight="1" x14ac:dyDescent="0.25">
      <c r="A1217" s="18"/>
      <c r="B1217" s="19" t="s">
        <v>252</v>
      </c>
      <c r="C1217" s="20">
        <f t="shared" ref="C1217:G1217" si="545">C1216</f>
        <v>0</v>
      </c>
      <c r="D1217" s="20">
        <f t="shared" si="545"/>
        <v>5000</v>
      </c>
      <c r="E1217" s="22">
        <f t="shared" si="545"/>
        <v>0</v>
      </c>
      <c r="F1217" s="22">
        <f t="shared" si="545"/>
        <v>0</v>
      </c>
      <c r="G1217" s="22">
        <f t="shared" si="545"/>
        <v>0</v>
      </c>
    </row>
    <row r="1218" spans="1:8" ht="14.45" customHeight="1" x14ac:dyDescent="0.25">
      <c r="A1218" s="18"/>
      <c r="B1218" s="19" t="s">
        <v>540</v>
      </c>
      <c r="C1218" s="20">
        <f t="shared" ref="C1218:G1220" si="546">C1219</f>
        <v>0</v>
      </c>
      <c r="D1218" s="20">
        <f t="shared" si="546"/>
        <v>5000</v>
      </c>
      <c r="E1218" s="22">
        <f t="shared" si="546"/>
        <v>0</v>
      </c>
      <c r="F1218" s="22">
        <f t="shared" si="546"/>
        <v>0</v>
      </c>
      <c r="G1218" s="22">
        <f t="shared" si="546"/>
        <v>0</v>
      </c>
    </row>
    <row r="1219" spans="1:8" ht="14.45" customHeight="1" x14ac:dyDescent="0.25">
      <c r="A1219" s="18">
        <v>3</v>
      </c>
      <c r="B1219" s="19" t="s">
        <v>2</v>
      </c>
      <c r="C1219" s="20">
        <f t="shared" si="546"/>
        <v>0</v>
      </c>
      <c r="D1219" s="20">
        <f t="shared" si="546"/>
        <v>5000</v>
      </c>
      <c r="E1219" s="22">
        <f t="shared" si="546"/>
        <v>0</v>
      </c>
      <c r="F1219" s="22">
        <f t="shared" si="546"/>
        <v>0</v>
      </c>
      <c r="G1219" s="22">
        <f t="shared" si="546"/>
        <v>0</v>
      </c>
    </row>
    <row r="1220" spans="1:8" s="370" customFormat="1" ht="14.45" customHeight="1" x14ac:dyDescent="0.25">
      <c r="A1220" s="368">
        <v>37</v>
      </c>
      <c r="B1220" s="371" t="s">
        <v>248</v>
      </c>
      <c r="C1220" s="369">
        <f t="shared" si="546"/>
        <v>0</v>
      </c>
      <c r="D1220" s="369">
        <f t="shared" si="546"/>
        <v>5000</v>
      </c>
      <c r="E1220" s="369">
        <f t="shared" si="546"/>
        <v>0</v>
      </c>
      <c r="F1220" s="369">
        <f t="shared" si="546"/>
        <v>0</v>
      </c>
      <c r="G1220" s="369">
        <f t="shared" si="546"/>
        <v>0</v>
      </c>
    </row>
    <row r="1221" spans="1:8" ht="14.45" hidden="1" customHeight="1" x14ac:dyDescent="0.25">
      <c r="A1221" s="135">
        <v>372</v>
      </c>
      <c r="B1221" s="147" t="s">
        <v>37</v>
      </c>
      <c r="C1221" s="140">
        <v>0</v>
      </c>
      <c r="D1221" s="140">
        <v>5000</v>
      </c>
      <c r="E1221" s="1">
        <v>0</v>
      </c>
      <c r="F1221" s="1">
        <v>0</v>
      </c>
      <c r="G1221" s="1">
        <v>0</v>
      </c>
    </row>
    <row r="1222" spans="1:8" x14ac:dyDescent="0.25">
      <c r="A1222" s="135"/>
      <c r="B1222" s="322"/>
      <c r="C1222" s="169"/>
      <c r="D1222" s="169"/>
      <c r="E1222" s="163"/>
      <c r="F1222" s="163"/>
      <c r="G1222" s="163"/>
    </row>
    <row r="1223" spans="1:8" s="114" customFormat="1" x14ac:dyDescent="0.25">
      <c r="A1223" s="111"/>
      <c r="B1223" s="112" t="s">
        <v>161</v>
      </c>
      <c r="C1223" s="195">
        <f t="shared" ref="C1223:D1223" si="547">C1224+C1235+C1243</f>
        <v>209942.71</v>
      </c>
      <c r="D1223" s="195">
        <f t="shared" si="547"/>
        <v>613000</v>
      </c>
      <c r="E1223" s="195">
        <f>E1224+E1235+E1243+E1258</f>
        <v>616700</v>
      </c>
      <c r="F1223" s="195">
        <f>F1224+F1235+F1243</f>
        <v>203000</v>
      </c>
      <c r="G1223" s="195">
        <f t="shared" ref="G1223" si="548">G1224+G1235+G1243</f>
        <v>203000</v>
      </c>
    </row>
    <row r="1224" spans="1:8" s="114" customFormat="1" x14ac:dyDescent="0.25">
      <c r="A1224" s="111"/>
      <c r="B1224" s="112" t="s">
        <v>408</v>
      </c>
      <c r="C1224" s="113">
        <f>C1229+C1233</f>
        <v>200442.71</v>
      </c>
      <c r="D1224" s="113">
        <f>D1229+D1233</f>
        <v>280000</v>
      </c>
      <c r="E1224" s="195">
        <f>E1229+E1233</f>
        <v>255000</v>
      </c>
      <c r="F1224" s="195">
        <f t="shared" ref="F1224:G1224" si="549">F1229+F1233</f>
        <v>201000</v>
      </c>
      <c r="G1224" s="195">
        <f t="shared" si="549"/>
        <v>201000</v>
      </c>
    </row>
    <row r="1225" spans="1:8" s="3" customFormat="1" x14ac:dyDescent="0.25">
      <c r="A1225" s="18"/>
      <c r="B1225" s="19" t="s">
        <v>155</v>
      </c>
      <c r="C1225" s="22">
        <f t="shared" ref="C1225:D1225" si="550">C1226+C1230</f>
        <v>200442.71</v>
      </c>
      <c r="D1225" s="22">
        <f t="shared" si="550"/>
        <v>280000</v>
      </c>
      <c r="E1225" s="22">
        <f>E1226+E1230</f>
        <v>255000</v>
      </c>
      <c r="F1225" s="22">
        <f t="shared" ref="F1225:G1225" si="551">F1226+F1230</f>
        <v>201000</v>
      </c>
      <c r="G1225" s="22">
        <f t="shared" si="551"/>
        <v>201000</v>
      </c>
    </row>
    <row r="1226" spans="1:8" s="3" customFormat="1" x14ac:dyDescent="0.25">
      <c r="A1226" s="18" t="s">
        <v>548</v>
      </c>
      <c r="B1226" s="19" t="s">
        <v>549</v>
      </c>
      <c r="C1226" s="20">
        <f t="shared" ref="C1226:G1228" si="552">C1227</f>
        <v>97356.18</v>
      </c>
      <c r="D1226" s="20">
        <f t="shared" si="552"/>
        <v>160000</v>
      </c>
      <c r="E1226" s="22">
        <f t="shared" si="552"/>
        <v>135000</v>
      </c>
      <c r="F1226" s="22">
        <f t="shared" si="552"/>
        <v>81000</v>
      </c>
      <c r="G1226" s="22">
        <f t="shared" si="552"/>
        <v>81000</v>
      </c>
      <c r="H1226" s="3" t="s">
        <v>548</v>
      </c>
    </row>
    <row r="1227" spans="1:8" s="3" customFormat="1" x14ac:dyDescent="0.25">
      <c r="A1227" s="18">
        <v>3</v>
      </c>
      <c r="B1227" s="19" t="s">
        <v>2</v>
      </c>
      <c r="C1227" s="20">
        <f t="shared" si="552"/>
        <v>97356.18</v>
      </c>
      <c r="D1227" s="20">
        <f t="shared" si="552"/>
        <v>160000</v>
      </c>
      <c r="E1227" s="22">
        <f t="shared" si="552"/>
        <v>135000</v>
      </c>
      <c r="F1227" s="22">
        <f t="shared" si="552"/>
        <v>81000</v>
      </c>
      <c r="G1227" s="22">
        <f t="shared" si="552"/>
        <v>81000</v>
      </c>
    </row>
    <row r="1228" spans="1:8" s="370" customFormat="1" x14ac:dyDescent="0.25">
      <c r="A1228" s="368">
        <v>37</v>
      </c>
      <c r="B1228" s="371" t="s">
        <v>248</v>
      </c>
      <c r="C1228" s="369">
        <f>C1229</f>
        <v>97356.18</v>
      </c>
      <c r="D1228" s="369">
        <f>D1229</f>
        <v>160000</v>
      </c>
      <c r="E1228" s="369">
        <f>E1229</f>
        <v>135000</v>
      </c>
      <c r="F1228" s="369">
        <f t="shared" si="552"/>
        <v>81000</v>
      </c>
      <c r="G1228" s="369">
        <f t="shared" si="552"/>
        <v>81000</v>
      </c>
    </row>
    <row r="1229" spans="1:8" hidden="1" x14ac:dyDescent="0.25">
      <c r="A1229" s="135">
        <v>372</v>
      </c>
      <c r="B1229" s="147" t="s">
        <v>107</v>
      </c>
      <c r="C1229" s="1">
        <v>97356.18</v>
      </c>
      <c r="D1229" s="1">
        <v>160000</v>
      </c>
      <c r="E1229" s="1">
        <v>135000</v>
      </c>
      <c r="F1229" s="1">
        <v>81000</v>
      </c>
      <c r="G1229" s="1">
        <v>81000</v>
      </c>
    </row>
    <row r="1230" spans="1:8" s="3" customFormat="1" x14ac:dyDescent="0.25">
      <c r="A1230" s="18"/>
      <c r="B1230" s="19" t="s">
        <v>549</v>
      </c>
      <c r="C1230" s="20">
        <f t="shared" ref="C1230:G1232" si="553">C1231</f>
        <v>103086.53</v>
      </c>
      <c r="D1230" s="20">
        <f t="shared" si="553"/>
        <v>120000</v>
      </c>
      <c r="E1230" s="22">
        <f t="shared" si="553"/>
        <v>120000</v>
      </c>
      <c r="F1230" s="22">
        <f t="shared" si="553"/>
        <v>120000</v>
      </c>
      <c r="G1230" s="22">
        <f t="shared" si="553"/>
        <v>120000</v>
      </c>
      <c r="H1230" s="3" t="s">
        <v>557</v>
      </c>
    </row>
    <row r="1231" spans="1:8" s="3" customFormat="1" x14ac:dyDescent="0.25">
      <c r="A1231" s="18">
        <v>3</v>
      </c>
      <c r="B1231" s="19" t="s">
        <v>2</v>
      </c>
      <c r="C1231" s="20">
        <f t="shared" si="553"/>
        <v>103086.53</v>
      </c>
      <c r="D1231" s="20">
        <f t="shared" si="553"/>
        <v>120000</v>
      </c>
      <c r="E1231" s="22">
        <f t="shared" si="553"/>
        <v>120000</v>
      </c>
      <c r="F1231" s="22">
        <f t="shared" si="553"/>
        <v>120000</v>
      </c>
      <c r="G1231" s="22">
        <f t="shared" si="553"/>
        <v>120000</v>
      </c>
    </row>
    <row r="1232" spans="1:8" s="370" customFormat="1" x14ac:dyDescent="0.25">
      <c r="A1232" s="368">
        <v>37</v>
      </c>
      <c r="B1232" s="371" t="s">
        <v>248</v>
      </c>
      <c r="C1232" s="369">
        <f>C1233</f>
        <v>103086.53</v>
      </c>
      <c r="D1232" s="369">
        <f>D1233</f>
        <v>120000</v>
      </c>
      <c r="E1232" s="369">
        <f>E1233</f>
        <v>120000</v>
      </c>
      <c r="F1232" s="369">
        <f t="shared" si="553"/>
        <v>120000</v>
      </c>
      <c r="G1232" s="369">
        <f t="shared" si="553"/>
        <v>120000</v>
      </c>
    </row>
    <row r="1233" spans="1:8" hidden="1" x14ac:dyDescent="0.25">
      <c r="A1233" s="135">
        <v>372</v>
      </c>
      <c r="B1233" s="147" t="s">
        <v>107</v>
      </c>
      <c r="C1233" s="163">
        <v>103086.53</v>
      </c>
      <c r="D1233" s="163">
        <v>120000</v>
      </c>
      <c r="E1233" s="163">
        <v>120000</v>
      </c>
      <c r="F1233" s="163">
        <v>120000</v>
      </c>
      <c r="G1233" s="163">
        <v>120000</v>
      </c>
    </row>
    <row r="1234" spans="1:8" x14ac:dyDescent="0.25">
      <c r="A1234" s="135"/>
      <c r="B1234" s="147"/>
      <c r="C1234" s="147"/>
      <c r="D1234" s="169"/>
      <c r="E1234" s="163"/>
      <c r="F1234" s="169"/>
      <c r="G1234" s="140"/>
    </row>
    <row r="1235" spans="1:8" s="114" customFormat="1" x14ac:dyDescent="0.25">
      <c r="A1235" s="111"/>
      <c r="B1235" s="112" t="s">
        <v>409</v>
      </c>
      <c r="C1235" s="113">
        <f t="shared" ref="C1235:G1236" si="554">C1236</f>
        <v>2000</v>
      </c>
      <c r="D1235" s="113">
        <f t="shared" si="554"/>
        <v>3000</v>
      </c>
      <c r="E1235" s="195">
        <f t="shared" si="554"/>
        <v>2000</v>
      </c>
      <c r="F1235" s="195">
        <f t="shared" si="554"/>
        <v>2000</v>
      </c>
      <c r="G1235" s="195">
        <f t="shared" si="554"/>
        <v>2000</v>
      </c>
    </row>
    <row r="1236" spans="1:8" s="115" customFormat="1" x14ac:dyDescent="0.25">
      <c r="A1236" s="45"/>
      <c r="B1236" s="46" t="s">
        <v>178</v>
      </c>
      <c r="C1236" s="20">
        <f t="shared" si="554"/>
        <v>2000</v>
      </c>
      <c r="D1236" s="20">
        <f t="shared" si="554"/>
        <v>3000</v>
      </c>
      <c r="E1236" s="22">
        <f t="shared" si="554"/>
        <v>2000</v>
      </c>
      <c r="F1236" s="22">
        <f t="shared" si="554"/>
        <v>2000</v>
      </c>
      <c r="G1236" s="22">
        <f t="shared" si="554"/>
        <v>2000</v>
      </c>
    </row>
    <row r="1237" spans="1:8" s="3" customFormat="1" x14ac:dyDescent="0.25">
      <c r="A1237" s="18"/>
      <c r="B1237" s="19" t="s">
        <v>540</v>
      </c>
      <c r="C1237" s="20">
        <f t="shared" ref="C1237:G1240" si="555">C1238</f>
        <v>2000</v>
      </c>
      <c r="D1237" s="20">
        <f t="shared" si="555"/>
        <v>3000</v>
      </c>
      <c r="E1237" s="22">
        <f t="shared" si="555"/>
        <v>2000</v>
      </c>
      <c r="F1237" s="22">
        <f t="shared" si="555"/>
        <v>2000</v>
      </c>
      <c r="G1237" s="22">
        <f t="shared" si="555"/>
        <v>2000</v>
      </c>
    </row>
    <row r="1238" spans="1:8" s="3" customFormat="1" x14ac:dyDescent="0.25">
      <c r="A1238" s="18">
        <v>3</v>
      </c>
      <c r="B1238" s="19" t="s">
        <v>2</v>
      </c>
      <c r="C1238" s="20">
        <f t="shared" si="555"/>
        <v>2000</v>
      </c>
      <c r="D1238" s="20">
        <f t="shared" si="555"/>
        <v>3000</v>
      </c>
      <c r="E1238" s="22">
        <f t="shared" si="555"/>
        <v>2000</v>
      </c>
      <c r="F1238" s="22">
        <f t="shared" si="555"/>
        <v>2000</v>
      </c>
      <c r="G1238" s="22">
        <f t="shared" si="555"/>
        <v>2000</v>
      </c>
    </row>
    <row r="1239" spans="1:8" s="370" customFormat="1" x14ac:dyDescent="0.25">
      <c r="A1239" s="368">
        <v>36</v>
      </c>
      <c r="B1239" s="371" t="s">
        <v>179</v>
      </c>
      <c r="C1239" s="369">
        <f t="shared" si="555"/>
        <v>2000</v>
      </c>
      <c r="D1239" s="369">
        <f t="shared" si="555"/>
        <v>3000</v>
      </c>
      <c r="E1239" s="369">
        <f t="shared" si="555"/>
        <v>2000</v>
      </c>
      <c r="F1239" s="369">
        <f t="shared" si="555"/>
        <v>2000</v>
      </c>
      <c r="G1239" s="369">
        <f t="shared" si="555"/>
        <v>2000</v>
      </c>
    </row>
    <row r="1240" spans="1:8" hidden="1" x14ac:dyDescent="0.25">
      <c r="A1240" s="135">
        <v>363</v>
      </c>
      <c r="B1240" s="147" t="s">
        <v>180</v>
      </c>
      <c r="C1240" s="140">
        <f>C1241</f>
        <v>2000</v>
      </c>
      <c r="D1240" s="140">
        <f>D1241</f>
        <v>3000</v>
      </c>
      <c r="E1240" s="1">
        <f>E1241</f>
        <v>2000</v>
      </c>
      <c r="F1240" s="1">
        <f t="shared" si="555"/>
        <v>2000</v>
      </c>
      <c r="G1240" s="1">
        <f t="shared" si="555"/>
        <v>2000</v>
      </c>
    </row>
    <row r="1241" spans="1:8" ht="28.9" hidden="1" customHeight="1" x14ac:dyDescent="0.25">
      <c r="A1241" s="135">
        <v>36329</v>
      </c>
      <c r="B1241" s="156" t="s">
        <v>181</v>
      </c>
      <c r="C1241" s="169">
        <v>2000</v>
      </c>
      <c r="D1241" s="169">
        <v>3000</v>
      </c>
      <c r="E1241" s="163">
        <v>2000</v>
      </c>
      <c r="F1241" s="163">
        <v>2000</v>
      </c>
      <c r="G1241" s="163">
        <v>2000</v>
      </c>
    </row>
    <row r="1242" spans="1:8" x14ac:dyDescent="0.25">
      <c r="A1242" s="135"/>
      <c r="B1242" s="156"/>
      <c r="C1242" s="156"/>
      <c r="D1242" s="169"/>
      <c r="E1242" s="163"/>
      <c r="F1242" s="169"/>
      <c r="G1242" s="140"/>
    </row>
    <row r="1243" spans="1:8" s="114" customFormat="1" ht="30" x14ac:dyDescent="0.25">
      <c r="A1243" s="111"/>
      <c r="B1243" s="116" t="s">
        <v>447</v>
      </c>
      <c r="C1243" s="117">
        <f>C1244</f>
        <v>7500</v>
      </c>
      <c r="D1243" s="117">
        <f>D1244</f>
        <v>330000</v>
      </c>
      <c r="E1243" s="196">
        <f>E1244</f>
        <v>330000</v>
      </c>
      <c r="F1243" s="117">
        <f>F1244</f>
        <v>0</v>
      </c>
      <c r="G1243" s="113">
        <f>G1244</f>
        <v>0</v>
      </c>
    </row>
    <row r="1244" spans="1:8" s="3" customFormat="1" x14ac:dyDescent="0.25">
      <c r="A1244" s="18"/>
      <c r="B1244" s="67" t="s">
        <v>155</v>
      </c>
      <c r="C1244" s="49">
        <f>C1245+C1249</f>
        <v>7500</v>
      </c>
      <c r="D1244" s="49">
        <f>D1245+D1249+D1253</f>
        <v>330000</v>
      </c>
      <c r="E1244" s="53">
        <f>E1245+E1249+E1254</f>
        <v>330000</v>
      </c>
      <c r="F1244" s="49">
        <f>F1245+F1249</f>
        <v>0</v>
      </c>
      <c r="G1244" s="20">
        <f>G1245+G1249</f>
        <v>0</v>
      </c>
    </row>
    <row r="1245" spans="1:8" s="3" customFormat="1" x14ac:dyDescent="0.25">
      <c r="A1245" s="18" t="s">
        <v>548</v>
      </c>
      <c r="B1245" s="19" t="s">
        <v>549</v>
      </c>
      <c r="C1245" s="49">
        <f t="shared" ref="C1245:G1246" si="556">C1246</f>
        <v>0</v>
      </c>
      <c r="D1245" s="49">
        <f t="shared" si="556"/>
        <v>0</v>
      </c>
      <c r="E1245" s="53">
        <f t="shared" si="556"/>
        <v>160000</v>
      </c>
      <c r="F1245" s="49">
        <f t="shared" si="556"/>
        <v>0</v>
      </c>
      <c r="G1245" s="20">
        <f t="shared" si="556"/>
        <v>0</v>
      </c>
      <c r="H1245" s="3" t="s">
        <v>579</v>
      </c>
    </row>
    <row r="1246" spans="1:8" s="3" customFormat="1" x14ac:dyDescent="0.25">
      <c r="A1246" s="18">
        <v>4</v>
      </c>
      <c r="B1246" s="19" t="s">
        <v>3</v>
      </c>
      <c r="C1246" s="49">
        <f t="shared" si="556"/>
        <v>0</v>
      </c>
      <c r="D1246" s="49">
        <f t="shared" si="556"/>
        <v>0</v>
      </c>
      <c r="E1246" s="53">
        <f t="shared" si="556"/>
        <v>160000</v>
      </c>
      <c r="F1246" s="49">
        <f t="shared" si="556"/>
        <v>0</v>
      </c>
      <c r="G1246" s="20">
        <f t="shared" si="556"/>
        <v>0</v>
      </c>
      <c r="H1246" s="3" t="s">
        <v>580</v>
      </c>
    </row>
    <row r="1247" spans="1:8" s="370" customFormat="1" x14ac:dyDescent="0.25">
      <c r="A1247" s="368">
        <v>42</v>
      </c>
      <c r="B1247" s="371" t="s">
        <v>36</v>
      </c>
      <c r="C1247" s="372">
        <f>C1248</f>
        <v>0</v>
      </c>
      <c r="D1247" s="372">
        <f>D1248</f>
        <v>0</v>
      </c>
      <c r="E1247" s="372">
        <f>E1248</f>
        <v>160000</v>
      </c>
      <c r="F1247" s="372">
        <f>F1248</f>
        <v>0</v>
      </c>
      <c r="G1247" s="369">
        <f>G1248</f>
        <v>0</v>
      </c>
    </row>
    <row r="1248" spans="1:8" hidden="1" x14ac:dyDescent="0.25">
      <c r="A1248" s="135">
        <v>421</v>
      </c>
      <c r="B1248" s="147" t="s">
        <v>187</v>
      </c>
      <c r="C1248" s="169">
        <v>0</v>
      </c>
      <c r="D1248" s="169">
        <v>0</v>
      </c>
      <c r="E1248" s="163">
        <v>160000</v>
      </c>
      <c r="F1248" s="169">
        <v>0</v>
      </c>
      <c r="G1248" s="140">
        <v>0</v>
      </c>
    </row>
    <row r="1249" spans="1:8" s="3" customFormat="1" x14ac:dyDescent="0.25">
      <c r="A1249" s="18"/>
      <c r="B1249" s="71" t="s">
        <v>553</v>
      </c>
      <c r="C1249" s="49">
        <f t="shared" ref="C1249:G1250" si="557">C1250</f>
        <v>7500</v>
      </c>
      <c r="D1249" s="49">
        <f t="shared" si="557"/>
        <v>170000</v>
      </c>
      <c r="E1249" s="53">
        <f t="shared" si="557"/>
        <v>170000</v>
      </c>
      <c r="F1249" s="49">
        <f t="shared" si="557"/>
        <v>0</v>
      </c>
      <c r="G1249" s="20">
        <f t="shared" si="557"/>
        <v>0</v>
      </c>
      <c r="H1249" s="3">
        <v>56200</v>
      </c>
    </row>
    <row r="1250" spans="1:8" s="3" customFormat="1" x14ac:dyDescent="0.25">
      <c r="A1250" s="18">
        <v>4</v>
      </c>
      <c r="B1250" s="19" t="s">
        <v>3</v>
      </c>
      <c r="C1250" s="49">
        <f t="shared" si="557"/>
        <v>7500</v>
      </c>
      <c r="D1250" s="49">
        <f t="shared" si="557"/>
        <v>170000</v>
      </c>
      <c r="E1250" s="53">
        <f t="shared" si="557"/>
        <v>170000</v>
      </c>
      <c r="F1250" s="49">
        <f t="shared" si="557"/>
        <v>0</v>
      </c>
      <c r="G1250" s="20">
        <f t="shared" si="557"/>
        <v>0</v>
      </c>
    </row>
    <row r="1251" spans="1:8" s="370" customFormat="1" x14ac:dyDescent="0.25">
      <c r="A1251" s="368">
        <v>42</v>
      </c>
      <c r="B1251" s="371" t="s">
        <v>36</v>
      </c>
      <c r="C1251" s="372">
        <f>C1252</f>
        <v>7500</v>
      </c>
      <c r="D1251" s="372">
        <f>D1252</f>
        <v>170000</v>
      </c>
      <c r="E1251" s="372">
        <f>E1252</f>
        <v>170000</v>
      </c>
      <c r="F1251" s="372">
        <f>F1252</f>
        <v>0</v>
      </c>
      <c r="G1251" s="369">
        <f>G1252</f>
        <v>0</v>
      </c>
    </row>
    <row r="1252" spans="1:8" hidden="1" x14ac:dyDescent="0.25">
      <c r="A1252" s="135">
        <v>421</v>
      </c>
      <c r="B1252" s="322" t="s">
        <v>482</v>
      </c>
      <c r="C1252" s="169">
        <v>7500</v>
      </c>
      <c r="D1252" s="169">
        <v>170000</v>
      </c>
      <c r="E1252" s="163">
        <v>170000</v>
      </c>
      <c r="F1252" s="169">
        <v>0</v>
      </c>
      <c r="G1252" s="169">
        <v>0</v>
      </c>
    </row>
    <row r="1253" spans="1:8" x14ac:dyDescent="0.25">
      <c r="A1253" s="18"/>
      <c r="B1253" s="19" t="s">
        <v>551</v>
      </c>
      <c r="C1253" s="49">
        <f>C1254</f>
        <v>0</v>
      </c>
      <c r="D1253" s="49">
        <f t="shared" ref="D1253:G1253" si="558">D1254</f>
        <v>160000</v>
      </c>
      <c r="E1253" s="49">
        <f t="shared" si="558"/>
        <v>0</v>
      </c>
      <c r="F1253" s="49">
        <f t="shared" si="558"/>
        <v>0</v>
      </c>
      <c r="G1253" s="49">
        <f t="shared" si="558"/>
        <v>0</v>
      </c>
    </row>
    <row r="1254" spans="1:8" x14ac:dyDescent="0.25">
      <c r="A1254" s="18">
        <v>4</v>
      </c>
      <c r="B1254" s="19" t="s">
        <v>3</v>
      </c>
      <c r="C1254" s="49">
        <f t="shared" ref="C1254:G1254" si="559">C1255</f>
        <v>0</v>
      </c>
      <c r="D1254" s="49">
        <f t="shared" si="559"/>
        <v>160000</v>
      </c>
      <c r="E1254" s="53">
        <f t="shared" si="559"/>
        <v>0</v>
      </c>
      <c r="F1254" s="49">
        <f t="shared" si="559"/>
        <v>0</v>
      </c>
      <c r="G1254" s="20">
        <f t="shared" si="559"/>
        <v>0</v>
      </c>
    </row>
    <row r="1255" spans="1:8" s="370" customFormat="1" x14ac:dyDescent="0.25">
      <c r="A1255" s="368">
        <v>42</v>
      </c>
      <c r="B1255" s="371" t="s">
        <v>36</v>
      </c>
      <c r="C1255" s="372">
        <f>C1256</f>
        <v>0</v>
      </c>
      <c r="D1255" s="372">
        <f>D1256</f>
        <v>160000</v>
      </c>
      <c r="E1255" s="372">
        <f>E1256</f>
        <v>0</v>
      </c>
      <c r="F1255" s="372">
        <f>F1256</f>
        <v>0</v>
      </c>
      <c r="G1255" s="369">
        <f>G1256</f>
        <v>0</v>
      </c>
    </row>
    <row r="1256" spans="1:8" hidden="1" x14ac:dyDescent="0.25">
      <c r="A1256" s="135">
        <v>421</v>
      </c>
      <c r="B1256" s="147" t="s">
        <v>187</v>
      </c>
      <c r="C1256" s="169">
        <v>0</v>
      </c>
      <c r="D1256" s="169">
        <v>160000</v>
      </c>
      <c r="E1256" s="163">
        <v>0</v>
      </c>
      <c r="F1256" s="169">
        <v>0</v>
      </c>
      <c r="G1256" s="140">
        <v>0</v>
      </c>
    </row>
    <row r="1257" spans="1:8" x14ac:dyDescent="0.25">
      <c r="A1257" s="135"/>
      <c r="B1257" s="147"/>
      <c r="C1257" s="169"/>
      <c r="D1257" s="169"/>
      <c r="E1257" s="163"/>
      <c r="F1257" s="169"/>
      <c r="G1257" s="140"/>
    </row>
    <row r="1258" spans="1:8" x14ac:dyDescent="0.25">
      <c r="A1258" s="111"/>
      <c r="B1258" s="112" t="s">
        <v>581</v>
      </c>
      <c r="C1258" s="117">
        <f>C1259</f>
        <v>0</v>
      </c>
      <c r="D1258" s="117">
        <f t="shared" ref="D1258:G1258" si="560">D1259</f>
        <v>0</v>
      </c>
      <c r="E1258" s="117">
        <f t="shared" si="560"/>
        <v>29700</v>
      </c>
      <c r="F1258" s="117">
        <f t="shared" si="560"/>
        <v>0</v>
      </c>
      <c r="G1258" s="117">
        <f t="shared" si="560"/>
        <v>0</v>
      </c>
    </row>
    <row r="1259" spans="1:8" x14ac:dyDescent="0.25">
      <c r="A1259" s="18"/>
      <c r="B1259" s="19" t="s">
        <v>155</v>
      </c>
      <c r="C1259" s="22">
        <f t="shared" ref="C1259:D1259" si="561">C1260+C1264</f>
        <v>0</v>
      </c>
      <c r="D1259" s="22">
        <f t="shared" si="561"/>
        <v>0</v>
      </c>
      <c r="E1259" s="22">
        <f>E1260+E1264</f>
        <v>29700</v>
      </c>
      <c r="F1259" s="22">
        <f t="shared" ref="F1259:G1259" si="562">F1260+F1264</f>
        <v>0</v>
      </c>
      <c r="G1259" s="22">
        <f t="shared" si="562"/>
        <v>0</v>
      </c>
    </row>
    <row r="1260" spans="1:8" x14ac:dyDescent="0.25">
      <c r="A1260" s="18" t="s">
        <v>548</v>
      </c>
      <c r="B1260" s="19" t="s">
        <v>549</v>
      </c>
      <c r="C1260" s="20">
        <f t="shared" ref="C1260:G1262" si="563">C1261</f>
        <v>0</v>
      </c>
      <c r="D1260" s="20">
        <f t="shared" si="563"/>
        <v>0</v>
      </c>
      <c r="E1260" s="22">
        <f t="shared" si="563"/>
        <v>3000</v>
      </c>
      <c r="F1260" s="22">
        <f t="shared" si="563"/>
        <v>0</v>
      </c>
      <c r="G1260" s="22">
        <f t="shared" si="563"/>
        <v>0</v>
      </c>
    </row>
    <row r="1261" spans="1:8" x14ac:dyDescent="0.25">
      <c r="A1261" s="18">
        <v>3</v>
      </c>
      <c r="B1261" s="19" t="s">
        <v>2</v>
      </c>
      <c r="C1261" s="20">
        <f t="shared" si="563"/>
        <v>0</v>
      </c>
      <c r="D1261" s="20">
        <f t="shared" si="563"/>
        <v>0</v>
      </c>
      <c r="E1261" s="22">
        <f t="shared" si="563"/>
        <v>3000</v>
      </c>
      <c r="F1261" s="22">
        <f t="shared" si="563"/>
        <v>0</v>
      </c>
      <c r="G1261" s="22">
        <f t="shared" si="563"/>
        <v>0</v>
      </c>
    </row>
    <row r="1262" spans="1:8" s="370" customFormat="1" x14ac:dyDescent="0.25">
      <c r="A1262" s="368">
        <v>38</v>
      </c>
      <c r="B1262" s="371" t="s">
        <v>30</v>
      </c>
      <c r="C1262" s="369">
        <f>C1263</f>
        <v>0</v>
      </c>
      <c r="D1262" s="369">
        <f>D1263</f>
        <v>0</v>
      </c>
      <c r="E1262" s="369">
        <f>E1263</f>
        <v>3000</v>
      </c>
      <c r="F1262" s="369">
        <f t="shared" si="563"/>
        <v>0</v>
      </c>
      <c r="G1262" s="369">
        <f t="shared" si="563"/>
        <v>0</v>
      </c>
    </row>
    <row r="1263" spans="1:8" hidden="1" x14ac:dyDescent="0.25">
      <c r="A1263" s="135">
        <v>382</v>
      </c>
      <c r="B1263" s="322" t="s">
        <v>483</v>
      </c>
      <c r="C1263" s="1">
        <v>0</v>
      </c>
      <c r="D1263" s="1">
        <v>0</v>
      </c>
      <c r="E1263" s="1">
        <v>3000</v>
      </c>
      <c r="F1263" s="1">
        <v>0</v>
      </c>
      <c r="G1263" s="1">
        <v>0</v>
      </c>
    </row>
    <row r="1264" spans="1:8" x14ac:dyDescent="0.25">
      <c r="A1264" s="18"/>
      <c r="B1264" s="19" t="s">
        <v>549</v>
      </c>
      <c r="C1264" s="20">
        <f t="shared" ref="C1264:G1266" si="564">C1265</f>
        <v>0</v>
      </c>
      <c r="D1264" s="20">
        <f t="shared" si="564"/>
        <v>0</v>
      </c>
      <c r="E1264" s="22">
        <f t="shared" si="564"/>
        <v>26700</v>
      </c>
      <c r="F1264" s="22">
        <f t="shared" si="564"/>
        <v>0</v>
      </c>
      <c r="G1264" s="22">
        <f t="shared" si="564"/>
        <v>0</v>
      </c>
    </row>
    <row r="1265" spans="1:7" x14ac:dyDescent="0.25">
      <c r="A1265" s="18">
        <v>3</v>
      </c>
      <c r="B1265" s="19" t="s">
        <v>2</v>
      </c>
      <c r="C1265" s="20">
        <f t="shared" si="564"/>
        <v>0</v>
      </c>
      <c r="D1265" s="20">
        <f t="shared" si="564"/>
        <v>0</v>
      </c>
      <c r="E1265" s="22">
        <f t="shared" si="564"/>
        <v>26700</v>
      </c>
      <c r="F1265" s="22">
        <f t="shared" si="564"/>
        <v>0</v>
      </c>
      <c r="G1265" s="22">
        <f t="shared" si="564"/>
        <v>0</v>
      </c>
    </row>
    <row r="1266" spans="1:7" s="370" customFormat="1" x14ac:dyDescent="0.25">
      <c r="A1266" s="368">
        <v>38</v>
      </c>
      <c r="B1266" s="371" t="s">
        <v>30</v>
      </c>
      <c r="C1266" s="369">
        <f>C1267</f>
        <v>0</v>
      </c>
      <c r="D1266" s="369">
        <f>D1267</f>
        <v>0</v>
      </c>
      <c r="E1266" s="369">
        <f>E1267</f>
        <v>26700</v>
      </c>
      <c r="F1266" s="369">
        <f t="shared" si="564"/>
        <v>0</v>
      </c>
      <c r="G1266" s="369">
        <f t="shared" si="564"/>
        <v>0</v>
      </c>
    </row>
    <row r="1267" spans="1:7" hidden="1" x14ac:dyDescent="0.25">
      <c r="A1267" s="135">
        <v>382</v>
      </c>
      <c r="B1267" s="322" t="s">
        <v>483</v>
      </c>
      <c r="C1267" s="163">
        <v>0</v>
      </c>
      <c r="D1267" s="163">
        <v>0</v>
      </c>
      <c r="E1267" s="163">
        <v>26700</v>
      </c>
      <c r="F1267" s="163">
        <v>0</v>
      </c>
      <c r="G1267" s="163">
        <v>0</v>
      </c>
    </row>
    <row r="1268" spans="1:7" x14ac:dyDescent="0.25">
      <c r="A1268" s="135"/>
      <c r="B1268" s="147"/>
      <c r="C1268" s="169"/>
      <c r="D1268" s="169"/>
      <c r="E1268" s="163"/>
      <c r="F1268" s="169"/>
      <c r="G1268" s="140"/>
    </row>
    <row r="1269" spans="1:7" s="89" customFormat="1" ht="15" customHeight="1" x14ac:dyDescent="0.25">
      <c r="A1269" s="86"/>
      <c r="B1269" s="87" t="s">
        <v>162</v>
      </c>
      <c r="C1269" s="118">
        <f t="shared" ref="C1269:G1274" si="565">C1270</f>
        <v>19268.45</v>
      </c>
      <c r="D1269" s="118">
        <f t="shared" si="565"/>
        <v>13000</v>
      </c>
      <c r="E1269" s="197">
        <f>E1270</f>
        <v>3000</v>
      </c>
      <c r="F1269" s="197">
        <f t="shared" si="565"/>
        <v>5000</v>
      </c>
      <c r="G1269" s="184">
        <f t="shared" si="565"/>
        <v>5000</v>
      </c>
    </row>
    <row r="1270" spans="1:7" s="89" customFormat="1" x14ac:dyDescent="0.25">
      <c r="A1270" s="86"/>
      <c r="B1270" s="87" t="s">
        <v>410</v>
      </c>
      <c r="C1270" s="118">
        <f t="shared" si="565"/>
        <v>19268.45</v>
      </c>
      <c r="D1270" s="118">
        <f t="shared" si="565"/>
        <v>13000</v>
      </c>
      <c r="E1270" s="197">
        <f t="shared" si="565"/>
        <v>3000</v>
      </c>
      <c r="F1270" s="197">
        <f t="shared" si="565"/>
        <v>5000</v>
      </c>
      <c r="G1270" s="184">
        <f t="shared" si="565"/>
        <v>5000</v>
      </c>
    </row>
    <row r="1271" spans="1:7" s="3" customFormat="1" x14ac:dyDescent="0.25">
      <c r="A1271" s="18"/>
      <c r="B1271" s="19" t="s">
        <v>138</v>
      </c>
      <c r="C1271" s="49">
        <f t="shared" si="565"/>
        <v>19268.45</v>
      </c>
      <c r="D1271" s="49">
        <f t="shared" si="565"/>
        <v>13000</v>
      </c>
      <c r="E1271" s="53">
        <f t="shared" si="565"/>
        <v>3000</v>
      </c>
      <c r="F1271" s="53">
        <f t="shared" si="565"/>
        <v>5000</v>
      </c>
      <c r="G1271" s="22">
        <f t="shared" si="565"/>
        <v>5000</v>
      </c>
    </row>
    <row r="1272" spans="1:7" s="3" customFormat="1" x14ac:dyDescent="0.25">
      <c r="A1272" s="18"/>
      <c r="B1272" s="24" t="s">
        <v>554</v>
      </c>
      <c r="C1272" s="49">
        <f t="shared" si="565"/>
        <v>19268.45</v>
      </c>
      <c r="D1272" s="49">
        <f t="shared" si="565"/>
        <v>13000</v>
      </c>
      <c r="E1272" s="53">
        <f t="shared" si="565"/>
        <v>3000</v>
      </c>
      <c r="F1272" s="53">
        <f t="shared" si="565"/>
        <v>5000</v>
      </c>
      <c r="G1272" s="22">
        <f t="shared" si="565"/>
        <v>5000</v>
      </c>
    </row>
    <row r="1273" spans="1:7" s="3" customFormat="1" x14ac:dyDescent="0.25">
      <c r="A1273" s="18">
        <v>3</v>
      </c>
      <c r="B1273" s="19" t="s">
        <v>2</v>
      </c>
      <c r="C1273" s="49">
        <f t="shared" si="565"/>
        <v>19268.45</v>
      </c>
      <c r="D1273" s="49">
        <f t="shared" si="565"/>
        <v>13000</v>
      </c>
      <c r="E1273" s="53">
        <f t="shared" si="565"/>
        <v>3000</v>
      </c>
      <c r="F1273" s="53">
        <f t="shared" si="565"/>
        <v>5000</v>
      </c>
      <c r="G1273" s="22">
        <f t="shared" si="565"/>
        <v>5000</v>
      </c>
    </row>
    <row r="1274" spans="1:7" s="3" customFormat="1" x14ac:dyDescent="0.25">
      <c r="A1274" s="368">
        <v>35</v>
      </c>
      <c r="B1274" s="19" t="s">
        <v>175</v>
      </c>
      <c r="C1274" s="49">
        <f t="shared" ref="C1274:E1275" si="566">C1275</f>
        <v>19268.45</v>
      </c>
      <c r="D1274" s="49">
        <f t="shared" si="566"/>
        <v>13000</v>
      </c>
      <c r="E1274" s="53">
        <f t="shared" si="566"/>
        <v>3000</v>
      </c>
      <c r="F1274" s="53">
        <f t="shared" si="565"/>
        <v>5000</v>
      </c>
      <c r="G1274" s="22">
        <f t="shared" si="565"/>
        <v>5000</v>
      </c>
    </row>
    <row r="1275" spans="1:7" s="138" customFormat="1" ht="14.45" hidden="1" customHeight="1" x14ac:dyDescent="0.25">
      <c r="A1275" s="198">
        <f t="shared" ref="A1275:B1275" si="567">A1284</f>
        <v>352</v>
      </c>
      <c r="B1275" s="199" t="str">
        <f t="shared" si="567"/>
        <v>Subvencije trgovačkim društvima, zadrugama poljoprivrednicima i obrtnicima izvan javnog sektora</v>
      </c>
      <c r="C1275" s="140">
        <f t="shared" si="566"/>
        <v>19268.45</v>
      </c>
      <c r="D1275" s="140">
        <f t="shared" si="566"/>
        <v>13000</v>
      </c>
      <c r="E1275" s="1">
        <f t="shared" si="566"/>
        <v>3000</v>
      </c>
      <c r="F1275" s="1">
        <f>F1276</f>
        <v>5000</v>
      </c>
      <c r="G1275" s="1">
        <f>G1276</f>
        <v>5000</v>
      </c>
    </row>
    <row r="1276" spans="1:7" ht="14.45" hidden="1" customHeight="1" x14ac:dyDescent="0.25">
      <c r="A1276" s="135">
        <v>35232</v>
      </c>
      <c r="B1276" s="223" t="s">
        <v>323</v>
      </c>
      <c r="C1276" s="169">
        <v>19268.45</v>
      </c>
      <c r="D1276" s="169">
        <v>13000</v>
      </c>
      <c r="E1276" s="163">
        <v>3000</v>
      </c>
      <c r="F1276" s="163">
        <v>5000</v>
      </c>
      <c r="G1276" s="163">
        <v>5000</v>
      </c>
    </row>
    <row r="1277" spans="1:7" x14ac:dyDescent="0.25">
      <c r="A1277" s="138"/>
      <c r="B1277" s="135"/>
      <c r="C1277" s="135"/>
      <c r="D1277" s="140"/>
      <c r="E1277" s="1"/>
      <c r="F1277" s="140"/>
      <c r="G1277" s="140"/>
    </row>
    <row r="1278" spans="1:7" s="122" customFormat="1" x14ac:dyDescent="0.25">
      <c r="A1278" s="119"/>
      <c r="B1278" s="120" t="s">
        <v>173</v>
      </c>
      <c r="C1278" s="121">
        <f t="shared" ref="C1278:G1279" si="568">C1279</f>
        <v>3262.95</v>
      </c>
      <c r="D1278" s="121">
        <f t="shared" si="568"/>
        <v>3000</v>
      </c>
      <c r="E1278" s="200">
        <f t="shared" si="568"/>
        <v>2000</v>
      </c>
      <c r="F1278" s="200">
        <f t="shared" si="568"/>
        <v>3000</v>
      </c>
      <c r="G1278" s="200">
        <f t="shared" si="568"/>
        <v>3000</v>
      </c>
    </row>
    <row r="1279" spans="1:7" s="122" customFormat="1" x14ac:dyDescent="0.25">
      <c r="A1279" s="119"/>
      <c r="B1279" s="120" t="s">
        <v>411</v>
      </c>
      <c r="C1279" s="121">
        <f t="shared" si="568"/>
        <v>3262.95</v>
      </c>
      <c r="D1279" s="121">
        <f t="shared" si="568"/>
        <v>3000</v>
      </c>
      <c r="E1279" s="200">
        <f t="shared" si="568"/>
        <v>2000</v>
      </c>
      <c r="F1279" s="200">
        <f t="shared" si="568"/>
        <v>3000</v>
      </c>
      <c r="G1279" s="200">
        <f t="shared" si="568"/>
        <v>3000</v>
      </c>
    </row>
    <row r="1280" spans="1:7" s="3" customFormat="1" x14ac:dyDescent="0.25">
      <c r="A1280" s="18"/>
      <c r="B1280" s="19" t="s">
        <v>174</v>
      </c>
      <c r="C1280" s="20">
        <f t="shared" ref="C1280:G1282" si="569">C1281</f>
        <v>3262.95</v>
      </c>
      <c r="D1280" s="20">
        <f t="shared" si="569"/>
        <v>3000</v>
      </c>
      <c r="E1280" s="22">
        <f t="shared" si="569"/>
        <v>2000</v>
      </c>
      <c r="F1280" s="22">
        <f t="shared" si="569"/>
        <v>3000</v>
      </c>
      <c r="G1280" s="22">
        <f t="shared" si="569"/>
        <v>3000</v>
      </c>
    </row>
    <row r="1281" spans="1:7" s="3" customFormat="1" x14ac:dyDescent="0.25">
      <c r="A1281" s="18"/>
      <c r="B1281" s="24" t="s">
        <v>554</v>
      </c>
      <c r="C1281" s="20">
        <f t="shared" si="569"/>
        <v>3262.95</v>
      </c>
      <c r="D1281" s="20">
        <f t="shared" si="569"/>
        <v>3000</v>
      </c>
      <c r="E1281" s="22">
        <f t="shared" si="569"/>
        <v>2000</v>
      </c>
      <c r="F1281" s="22">
        <f t="shared" si="569"/>
        <v>3000</v>
      </c>
      <c r="G1281" s="22">
        <f t="shared" si="569"/>
        <v>3000</v>
      </c>
    </row>
    <row r="1282" spans="1:7" s="3" customFormat="1" x14ac:dyDescent="0.25">
      <c r="A1282" s="18">
        <v>3</v>
      </c>
      <c r="B1282" s="19" t="s">
        <v>2</v>
      </c>
      <c r="C1282" s="20">
        <f t="shared" si="569"/>
        <v>3262.95</v>
      </c>
      <c r="D1282" s="20">
        <f t="shared" si="569"/>
        <v>3000</v>
      </c>
      <c r="E1282" s="22">
        <f t="shared" si="569"/>
        <v>2000</v>
      </c>
      <c r="F1282" s="22">
        <f t="shared" si="569"/>
        <v>3000</v>
      </c>
      <c r="G1282" s="22">
        <f t="shared" si="569"/>
        <v>3000</v>
      </c>
    </row>
    <row r="1283" spans="1:7" s="370" customFormat="1" x14ac:dyDescent="0.25">
      <c r="A1283" s="368">
        <v>35</v>
      </c>
      <c r="B1283" s="371" t="s">
        <v>153</v>
      </c>
      <c r="C1283" s="369">
        <f t="shared" ref="C1283:G1284" si="570">C1284</f>
        <v>3262.95</v>
      </c>
      <c r="D1283" s="369">
        <f t="shared" si="570"/>
        <v>3000</v>
      </c>
      <c r="E1283" s="369">
        <f t="shared" si="570"/>
        <v>2000</v>
      </c>
      <c r="F1283" s="369">
        <f t="shared" si="570"/>
        <v>3000</v>
      </c>
      <c r="G1283" s="369">
        <f t="shared" si="570"/>
        <v>3000</v>
      </c>
    </row>
    <row r="1284" spans="1:7" ht="14.45" hidden="1" customHeight="1" x14ac:dyDescent="0.25">
      <c r="A1284" s="201">
        <v>352</v>
      </c>
      <c r="B1284" s="202" t="s">
        <v>176</v>
      </c>
      <c r="C1284" s="140">
        <f t="shared" si="570"/>
        <v>3262.95</v>
      </c>
      <c r="D1284" s="140">
        <f t="shared" si="570"/>
        <v>3000</v>
      </c>
      <c r="E1284" s="1">
        <f t="shared" si="570"/>
        <v>2000</v>
      </c>
      <c r="F1284" s="1">
        <f t="shared" si="570"/>
        <v>3000</v>
      </c>
      <c r="G1284" s="1">
        <f t="shared" si="570"/>
        <v>3000</v>
      </c>
    </row>
    <row r="1285" spans="1:7" ht="14.25" hidden="1" customHeight="1" x14ac:dyDescent="0.25">
      <c r="A1285" s="135">
        <v>35231</v>
      </c>
      <c r="B1285" s="135" t="s">
        <v>177</v>
      </c>
      <c r="C1285" s="1">
        <v>3262.95</v>
      </c>
      <c r="D1285" s="1">
        <v>3000</v>
      </c>
      <c r="E1285" s="1">
        <v>2000</v>
      </c>
      <c r="F1285" s="1">
        <v>3000</v>
      </c>
      <c r="G1285" s="1">
        <v>3000</v>
      </c>
    </row>
    <row r="1286" spans="1:7" ht="14.25" customHeight="1" x14ac:dyDescent="0.25">
      <c r="A1286" s="135"/>
      <c r="B1286" s="135"/>
      <c r="C1286" s="135"/>
      <c r="D1286" s="1"/>
      <c r="E1286" s="1"/>
      <c r="F1286" s="1"/>
      <c r="G1286" s="1"/>
    </row>
    <row r="1287" spans="1:7" s="3" customFormat="1" ht="13.9" customHeight="1" x14ac:dyDescent="0.25">
      <c r="A1287" s="123"/>
      <c r="B1287" s="124" t="s">
        <v>224</v>
      </c>
      <c r="C1287" s="125">
        <f>C1288+C1299</f>
        <v>27494.29</v>
      </c>
      <c r="D1287" s="125">
        <f>D1288+D1299</f>
        <v>23100</v>
      </c>
      <c r="E1287" s="125">
        <f>E1288+E1299</f>
        <v>20300</v>
      </c>
      <c r="F1287" s="125">
        <f t="shared" ref="F1287:G1287" si="571">F1288+F1299</f>
        <v>22300</v>
      </c>
      <c r="G1287" s="125">
        <f t="shared" si="571"/>
        <v>20300</v>
      </c>
    </row>
    <row r="1288" spans="1:7" ht="15.6" customHeight="1" x14ac:dyDescent="0.25">
      <c r="A1288" s="123"/>
      <c r="B1288" s="124" t="s">
        <v>412</v>
      </c>
      <c r="C1288" s="125">
        <f>C1289</f>
        <v>5544.88</v>
      </c>
      <c r="D1288" s="125">
        <f t="shared" ref="D1288:G1288" si="572">D1289</f>
        <v>6100</v>
      </c>
      <c r="E1288" s="125">
        <f t="shared" si="572"/>
        <v>5300</v>
      </c>
      <c r="F1288" s="125">
        <f t="shared" si="572"/>
        <v>5300</v>
      </c>
      <c r="G1288" s="125">
        <f t="shared" si="572"/>
        <v>5300</v>
      </c>
    </row>
    <row r="1289" spans="1:7" ht="13.9" customHeight="1" x14ac:dyDescent="0.25">
      <c r="A1289" s="18"/>
      <c r="B1289" s="19" t="s">
        <v>249</v>
      </c>
      <c r="C1289" s="20">
        <f>C1293+C1297</f>
        <v>5544.88</v>
      </c>
      <c r="D1289" s="20">
        <f t="shared" ref="D1289:G1289" si="573">D1293+D1297</f>
        <v>6100</v>
      </c>
      <c r="E1289" s="20">
        <f t="shared" si="573"/>
        <v>5300</v>
      </c>
      <c r="F1289" s="20">
        <f t="shared" si="573"/>
        <v>5300</v>
      </c>
      <c r="G1289" s="20">
        <f t="shared" si="573"/>
        <v>5300</v>
      </c>
    </row>
    <row r="1290" spans="1:7" x14ac:dyDescent="0.25">
      <c r="A1290" s="23"/>
      <c r="B1290" s="24" t="s">
        <v>554</v>
      </c>
      <c r="C1290" s="22">
        <f>C1291</f>
        <v>4394.88</v>
      </c>
      <c r="D1290" s="22">
        <f>D1291</f>
        <v>4800</v>
      </c>
      <c r="E1290" s="22">
        <f>E1291</f>
        <v>4000</v>
      </c>
      <c r="F1290" s="22">
        <f t="shared" ref="F1290:G1290" si="574">F1291</f>
        <v>4000</v>
      </c>
      <c r="G1290" s="22">
        <f t="shared" si="574"/>
        <v>4000</v>
      </c>
    </row>
    <row r="1291" spans="1:7" x14ac:dyDescent="0.25">
      <c r="A1291" s="23">
        <v>3</v>
      </c>
      <c r="B1291" s="24" t="s">
        <v>2</v>
      </c>
      <c r="C1291" s="22">
        <f t="shared" ref="C1291:G1292" si="575">C1292</f>
        <v>4394.88</v>
      </c>
      <c r="D1291" s="22">
        <f t="shared" si="575"/>
        <v>4800</v>
      </c>
      <c r="E1291" s="22">
        <f t="shared" si="575"/>
        <v>4000</v>
      </c>
      <c r="F1291" s="22">
        <f t="shared" si="575"/>
        <v>4000</v>
      </c>
      <c r="G1291" s="22">
        <f t="shared" si="575"/>
        <v>4000</v>
      </c>
    </row>
    <row r="1292" spans="1:7" s="370" customFormat="1" x14ac:dyDescent="0.25">
      <c r="A1292" s="368">
        <v>32</v>
      </c>
      <c r="B1292" s="371" t="s">
        <v>21</v>
      </c>
      <c r="C1292" s="369">
        <f t="shared" si="575"/>
        <v>4394.88</v>
      </c>
      <c r="D1292" s="369">
        <f t="shared" si="575"/>
        <v>4800</v>
      </c>
      <c r="E1292" s="369">
        <f t="shared" si="575"/>
        <v>4000</v>
      </c>
      <c r="F1292" s="369">
        <f t="shared" si="575"/>
        <v>4000</v>
      </c>
      <c r="G1292" s="369">
        <f t="shared" si="575"/>
        <v>4000</v>
      </c>
    </row>
    <row r="1293" spans="1:7" hidden="1" x14ac:dyDescent="0.25">
      <c r="A1293" s="152">
        <v>323</v>
      </c>
      <c r="B1293" s="153" t="s">
        <v>331</v>
      </c>
      <c r="C1293" s="1">
        <v>4394.88</v>
      </c>
      <c r="D1293" s="1">
        <v>4800</v>
      </c>
      <c r="E1293" s="1">
        <v>4000</v>
      </c>
      <c r="F1293" s="1">
        <v>4000</v>
      </c>
      <c r="G1293" s="1">
        <v>4000</v>
      </c>
    </row>
    <row r="1294" spans="1:7" x14ac:dyDescent="0.25">
      <c r="A1294" s="23"/>
      <c r="B1294" s="24" t="s">
        <v>552</v>
      </c>
      <c r="C1294" s="22">
        <f t="shared" ref="C1294:G1296" si="576">C1295</f>
        <v>1150</v>
      </c>
      <c r="D1294" s="22">
        <f t="shared" si="576"/>
        <v>1300</v>
      </c>
      <c r="E1294" s="22">
        <f t="shared" si="576"/>
        <v>1300</v>
      </c>
      <c r="F1294" s="22">
        <f t="shared" si="576"/>
        <v>1300</v>
      </c>
      <c r="G1294" s="22">
        <f t="shared" si="576"/>
        <v>1300</v>
      </c>
    </row>
    <row r="1295" spans="1:7" x14ac:dyDescent="0.25">
      <c r="A1295" s="23">
        <v>3</v>
      </c>
      <c r="B1295" s="24" t="s">
        <v>2</v>
      </c>
      <c r="C1295" s="22">
        <f t="shared" si="576"/>
        <v>1150</v>
      </c>
      <c r="D1295" s="22">
        <f t="shared" si="576"/>
        <v>1300</v>
      </c>
      <c r="E1295" s="22">
        <f t="shared" si="576"/>
        <v>1300</v>
      </c>
      <c r="F1295" s="22">
        <f t="shared" si="576"/>
        <v>1300</v>
      </c>
      <c r="G1295" s="22">
        <f t="shared" si="576"/>
        <v>1300</v>
      </c>
    </row>
    <row r="1296" spans="1:7" s="370" customFormat="1" x14ac:dyDescent="0.25">
      <c r="A1296" s="368">
        <v>32</v>
      </c>
      <c r="B1296" s="371" t="s">
        <v>21</v>
      </c>
      <c r="C1296" s="369">
        <f t="shared" si="576"/>
        <v>1150</v>
      </c>
      <c r="D1296" s="369">
        <f t="shared" si="576"/>
        <v>1300</v>
      </c>
      <c r="E1296" s="369">
        <f t="shared" si="576"/>
        <v>1300</v>
      </c>
      <c r="F1296" s="369">
        <f t="shared" si="576"/>
        <v>1300</v>
      </c>
      <c r="G1296" s="369">
        <f t="shared" si="576"/>
        <v>1300</v>
      </c>
    </row>
    <row r="1297" spans="1:7" ht="15" hidden="1" customHeight="1" x14ac:dyDescent="0.25">
      <c r="A1297" s="152">
        <v>323</v>
      </c>
      <c r="B1297" s="153" t="s">
        <v>332</v>
      </c>
      <c r="C1297" s="1">
        <v>1150</v>
      </c>
      <c r="D1297" s="1">
        <v>1300</v>
      </c>
      <c r="E1297" s="1">
        <v>1300</v>
      </c>
      <c r="F1297" s="1">
        <v>1300</v>
      </c>
      <c r="G1297" s="1">
        <v>1300</v>
      </c>
    </row>
    <row r="1298" spans="1:7" ht="15" customHeight="1" x14ac:dyDescent="0.25">
      <c r="A1298" s="18"/>
      <c r="B1298" s="19"/>
      <c r="C1298" s="19"/>
      <c r="D1298" s="49"/>
      <c r="E1298" s="53"/>
      <c r="F1298" s="49"/>
      <c r="G1298" s="20"/>
    </row>
    <row r="1299" spans="1:7" x14ac:dyDescent="0.25">
      <c r="A1299" s="123"/>
      <c r="B1299" s="124" t="s">
        <v>413</v>
      </c>
      <c r="C1299" s="125">
        <f t="shared" ref="C1299:G1303" si="577">C1300</f>
        <v>21949.41</v>
      </c>
      <c r="D1299" s="125">
        <f t="shared" si="577"/>
        <v>17000</v>
      </c>
      <c r="E1299" s="203">
        <f t="shared" si="577"/>
        <v>15000</v>
      </c>
      <c r="F1299" s="125">
        <f t="shared" si="577"/>
        <v>17000</v>
      </c>
      <c r="G1299" s="125">
        <f t="shared" si="577"/>
        <v>15000</v>
      </c>
    </row>
    <row r="1300" spans="1:7" x14ac:dyDescent="0.25">
      <c r="A1300" s="18"/>
      <c r="B1300" s="19" t="s">
        <v>249</v>
      </c>
      <c r="C1300" s="20">
        <f t="shared" si="577"/>
        <v>21949.41</v>
      </c>
      <c r="D1300" s="20">
        <f t="shared" si="577"/>
        <v>17000</v>
      </c>
      <c r="E1300" s="22">
        <f t="shared" si="577"/>
        <v>15000</v>
      </c>
      <c r="F1300" s="20">
        <f t="shared" si="577"/>
        <v>17000</v>
      </c>
      <c r="G1300" s="20">
        <f t="shared" si="577"/>
        <v>15000</v>
      </c>
    </row>
    <row r="1301" spans="1:7" x14ac:dyDescent="0.25">
      <c r="A1301" s="23"/>
      <c r="B1301" s="24" t="s">
        <v>554</v>
      </c>
      <c r="C1301" s="22">
        <f t="shared" si="577"/>
        <v>21949.41</v>
      </c>
      <c r="D1301" s="22">
        <f t="shared" si="577"/>
        <v>17000</v>
      </c>
      <c r="E1301" s="22">
        <f t="shared" si="577"/>
        <v>15000</v>
      </c>
      <c r="F1301" s="22">
        <f t="shared" si="577"/>
        <v>17000</v>
      </c>
      <c r="G1301" s="22">
        <f t="shared" si="577"/>
        <v>15000</v>
      </c>
    </row>
    <row r="1302" spans="1:7" x14ac:dyDescent="0.25">
      <c r="A1302" s="23">
        <v>3</v>
      </c>
      <c r="B1302" s="24" t="s">
        <v>2</v>
      </c>
      <c r="C1302" s="22">
        <f t="shared" si="577"/>
        <v>21949.41</v>
      </c>
      <c r="D1302" s="22">
        <f t="shared" si="577"/>
        <v>17000</v>
      </c>
      <c r="E1302" s="22">
        <f t="shared" si="577"/>
        <v>15000</v>
      </c>
      <c r="F1302" s="22">
        <f t="shared" si="577"/>
        <v>17000</v>
      </c>
      <c r="G1302" s="22">
        <f t="shared" si="577"/>
        <v>15000</v>
      </c>
    </row>
    <row r="1303" spans="1:7" s="370" customFormat="1" x14ac:dyDescent="0.25">
      <c r="A1303" s="368">
        <v>32</v>
      </c>
      <c r="B1303" s="371" t="s">
        <v>21</v>
      </c>
      <c r="C1303" s="369">
        <f t="shared" si="577"/>
        <v>21949.41</v>
      </c>
      <c r="D1303" s="369">
        <f t="shared" si="577"/>
        <v>17000</v>
      </c>
      <c r="E1303" s="369">
        <f t="shared" si="577"/>
        <v>15000</v>
      </c>
      <c r="F1303" s="369">
        <f t="shared" si="577"/>
        <v>17000</v>
      </c>
      <c r="G1303" s="369">
        <f t="shared" si="577"/>
        <v>15000</v>
      </c>
    </row>
    <row r="1304" spans="1:7" hidden="1" x14ac:dyDescent="0.25">
      <c r="A1304" s="152">
        <v>323</v>
      </c>
      <c r="B1304" s="153" t="s">
        <v>82</v>
      </c>
      <c r="C1304" s="1">
        <v>21949.41</v>
      </c>
      <c r="D1304" s="1">
        <v>17000</v>
      </c>
      <c r="E1304" s="1">
        <v>15000</v>
      </c>
      <c r="F1304" s="1">
        <v>17000</v>
      </c>
      <c r="G1304" s="1">
        <v>15000</v>
      </c>
    </row>
    <row r="1305" spans="1:7" x14ac:dyDescent="0.25">
      <c r="A1305" s="152"/>
      <c r="B1305" s="153"/>
      <c r="C1305" s="163"/>
      <c r="D1305" s="163"/>
      <c r="E1305" s="163"/>
      <c r="F1305" s="163"/>
      <c r="G1305" s="1"/>
    </row>
    <row r="1306" spans="1:7" s="270" customFormat="1" x14ac:dyDescent="0.25">
      <c r="A1306" s="269"/>
      <c r="B1306" s="269" t="s">
        <v>591</v>
      </c>
      <c r="C1306" s="212">
        <f t="shared" ref="C1306:D1306" si="578">C1307</f>
        <v>0</v>
      </c>
      <c r="D1306" s="212">
        <f t="shared" si="578"/>
        <v>40000</v>
      </c>
      <c r="E1306" s="212">
        <f>E1307</f>
        <v>28000</v>
      </c>
      <c r="F1306" s="212">
        <f t="shared" ref="F1306:G1306" si="579">F1307</f>
        <v>0</v>
      </c>
      <c r="G1306" s="212">
        <f t="shared" si="579"/>
        <v>0</v>
      </c>
    </row>
    <row r="1307" spans="1:7" s="270" customFormat="1" x14ac:dyDescent="0.25">
      <c r="A1307" s="269"/>
      <c r="B1307" s="269" t="s">
        <v>434</v>
      </c>
      <c r="C1307" s="212">
        <f t="shared" ref="C1307:G1311" si="580">C1308</f>
        <v>0</v>
      </c>
      <c r="D1307" s="212">
        <f t="shared" si="580"/>
        <v>40000</v>
      </c>
      <c r="E1307" s="212">
        <f t="shared" si="580"/>
        <v>28000</v>
      </c>
      <c r="F1307" s="212">
        <f t="shared" si="580"/>
        <v>0</v>
      </c>
      <c r="G1307" s="212">
        <f t="shared" si="580"/>
        <v>0</v>
      </c>
    </row>
    <row r="1308" spans="1:7" x14ac:dyDescent="0.25">
      <c r="A1308" s="18"/>
      <c r="B1308" s="18" t="s">
        <v>244</v>
      </c>
      <c r="C1308" s="20">
        <f t="shared" si="580"/>
        <v>0</v>
      </c>
      <c r="D1308" s="20">
        <f t="shared" si="580"/>
        <v>40000</v>
      </c>
      <c r="E1308" s="22">
        <f>E1309</f>
        <v>28000</v>
      </c>
      <c r="F1308" s="22">
        <f t="shared" si="580"/>
        <v>0</v>
      </c>
      <c r="G1308" s="22">
        <f t="shared" si="580"/>
        <v>0</v>
      </c>
    </row>
    <row r="1309" spans="1:7" x14ac:dyDescent="0.25">
      <c r="A1309" s="18"/>
      <c r="B1309" s="18" t="s">
        <v>553</v>
      </c>
      <c r="C1309" s="20">
        <f t="shared" si="580"/>
        <v>0</v>
      </c>
      <c r="D1309" s="20">
        <f t="shared" si="580"/>
        <v>40000</v>
      </c>
      <c r="E1309" s="22">
        <f t="shared" si="580"/>
        <v>28000</v>
      </c>
      <c r="F1309" s="22">
        <f t="shared" si="580"/>
        <v>0</v>
      </c>
      <c r="G1309" s="22">
        <f t="shared" si="580"/>
        <v>0</v>
      </c>
    </row>
    <row r="1310" spans="1:7" x14ac:dyDescent="0.25">
      <c r="A1310" s="18">
        <v>3</v>
      </c>
      <c r="B1310" s="18" t="s">
        <v>436</v>
      </c>
      <c r="C1310" s="20">
        <f t="shared" si="580"/>
        <v>0</v>
      </c>
      <c r="D1310" s="20">
        <f t="shared" si="580"/>
        <v>40000</v>
      </c>
      <c r="E1310" s="22">
        <f t="shared" si="580"/>
        <v>28000</v>
      </c>
      <c r="F1310" s="22">
        <f t="shared" si="580"/>
        <v>0</v>
      </c>
      <c r="G1310" s="22">
        <f t="shared" si="580"/>
        <v>0</v>
      </c>
    </row>
    <row r="1311" spans="1:7" s="370" customFormat="1" x14ac:dyDescent="0.25">
      <c r="A1311" s="368">
        <v>38</v>
      </c>
      <c r="B1311" s="368" t="s">
        <v>435</v>
      </c>
      <c r="C1311" s="369">
        <f t="shared" si="580"/>
        <v>0</v>
      </c>
      <c r="D1311" s="369">
        <f t="shared" si="580"/>
        <v>40000</v>
      </c>
      <c r="E1311" s="369">
        <f t="shared" si="580"/>
        <v>28000</v>
      </c>
      <c r="F1311" s="369">
        <v>0</v>
      </c>
      <c r="G1311" s="369">
        <f t="shared" si="580"/>
        <v>0</v>
      </c>
    </row>
    <row r="1312" spans="1:7" hidden="1" x14ac:dyDescent="0.25">
      <c r="A1312" s="135">
        <v>386</v>
      </c>
      <c r="B1312" s="271" t="s">
        <v>437</v>
      </c>
      <c r="C1312" s="140">
        <v>0</v>
      </c>
      <c r="D1312" s="140">
        <v>40000</v>
      </c>
      <c r="E1312" s="1">
        <v>28000</v>
      </c>
      <c r="F1312" s="1">
        <v>0</v>
      </c>
      <c r="G1312" s="1">
        <v>0</v>
      </c>
    </row>
    <row r="1313" spans="1:7" ht="16.5" customHeight="1" x14ac:dyDescent="0.25"/>
    <row r="1314" spans="1:7" x14ac:dyDescent="0.25">
      <c r="B1314" s="3" t="s">
        <v>225</v>
      </c>
      <c r="C1314" s="3"/>
    </row>
    <row r="1315" spans="1:7" x14ac:dyDescent="0.25">
      <c r="B1315" s="3"/>
      <c r="C1315" s="3"/>
    </row>
    <row r="1316" spans="1:7" x14ac:dyDescent="0.25">
      <c r="A1316" s="405" t="s">
        <v>431</v>
      </c>
      <c r="B1316" s="405"/>
      <c r="C1316" s="405"/>
      <c r="D1316" s="405"/>
      <c r="E1316" s="405"/>
      <c r="F1316" s="405"/>
      <c r="G1316" s="405"/>
    </row>
    <row r="1317" spans="1:7" s="3" customFormat="1" x14ac:dyDescent="0.25">
      <c r="A1317" s="3" t="s">
        <v>425</v>
      </c>
      <c r="D1317" s="126"/>
      <c r="E1317" s="204"/>
      <c r="F1317" s="126"/>
      <c r="G1317" s="126"/>
    </row>
    <row r="1318" spans="1:7" x14ac:dyDescent="0.25">
      <c r="B1318" t="s">
        <v>521</v>
      </c>
    </row>
    <row r="1320" spans="1:7" x14ac:dyDescent="0.25">
      <c r="B1320" s="5" t="s">
        <v>240</v>
      </c>
      <c r="C1320" s="5"/>
    </row>
    <row r="1322" spans="1:7" x14ac:dyDescent="0.25">
      <c r="B1322" s="3" t="s">
        <v>605</v>
      </c>
      <c r="C1322" s="3"/>
    </row>
    <row r="1323" spans="1:7" x14ac:dyDescent="0.25">
      <c r="B1323" s="3" t="s">
        <v>606</v>
      </c>
      <c r="C1323" s="3"/>
    </row>
    <row r="1324" spans="1:7" x14ac:dyDescent="0.25">
      <c r="B1324" s="3" t="s">
        <v>607</v>
      </c>
      <c r="C1324" s="3"/>
    </row>
    <row r="1325" spans="1:7" x14ac:dyDescent="0.25">
      <c r="A1325" t="s">
        <v>253</v>
      </c>
      <c r="C1325" s="415" t="s">
        <v>454</v>
      </c>
      <c r="D1325" s="415"/>
      <c r="E1325" s="415"/>
      <c r="F1325" s="415"/>
      <c r="G1325" s="415"/>
    </row>
    <row r="1326" spans="1:7" x14ac:dyDescent="0.25">
      <c r="C1326" s="414" t="s">
        <v>502</v>
      </c>
      <c r="D1326" s="414"/>
      <c r="E1326" s="414"/>
      <c r="F1326" s="414"/>
      <c r="G1326" s="414"/>
    </row>
  </sheetData>
  <mergeCells count="31">
    <mergeCell ref="A319:B319"/>
    <mergeCell ref="B306:G306"/>
    <mergeCell ref="A323:G323"/>
    <mergeCell ref="A1316:G1316"/>
    <mergeCell ref="C1326:G1326"/>
    <mergeCell ref="C1325:G1325"/>
    <mergeCell ref="A313:B313"/>
    <mergeCell ref="A315:B315"/>
    <mergeCell ref="A316:B316"/>
    <mergeCell ref="A317:B317"/>
    <mergeCell ref="A318:B318"/>
    <mergeCell ref="A308:B308"/>
    <mergeCell ref="A309:B309"/>
    <mergeCell ref="A310:B310"/>
    <mergeCell ref="A311:B311"/>
    <mergeCell ref="A312:B312"/>
    <mergeCell ref="A314:B314"/>
    <mergeCell ref="A1:G1"/>
    <mergeCell ref="A5:G5"/>
    <mergeCell ref="A6:G6"/>
    <mergeCell ref="B291:G291"/>
    <mergeCell ref="A10:G10"/>
    <mergeCell ref="A47:G47"/>
    <mergeCell ref="B249:G249"/>
    <mergeCell ref="B206:G206"/>
    <mergeCell ref="A247:G247"/>
    <mergeCell ref="A204:G204"/>
    <mergeCell ref="A46:G46"/>
    <mergeCell ref="B9:G9"/>
    <mergeCell ref="A289:G289"/>
    <mergeCell ref="A2:G2"/>
  </mergeCells>
  <pageMargins left="0.25" right="0.25" top="0.75" bottom="0.75" header="0.3" footer="0.3"/>
  <pageSetup paperSize="9" scale="95" fitToHeight="0" orientation="landscape" r:id="rId1"/>
  <headerFooter>
    <oddFooter>&amp;CStranica &amp;P</oddFooter>
  </headerFooter>
  <rowBreaks count="24" manualBreakCount="24">
    <brk id="29" max="6" man="1"/>
    <brk id="44" max="6" man="1"/>
    <brk id="207" max="6" man="1"/>
    <brk id="242" max="6" man="1"/>
    <brk id="304" max="6" man="1"/>
    <brk id="335" max="6" man="1"/>
    <brk id="532" max="6" man="1"/>
    <brk id="574" max="6" man="1"/>
    <brk id="698" max="6" man="1"/>
    <brk id="741" max="6" man="1"/>
    <brk id="771" max="6" man="1"/>
    <brk id="809" max="6" man="1"/>
    <brk id="878" max="6" man="1"/>
    <brk id="930" max="6" man="1"/>
    <brk id="979" max="6" man="1"/>
    <brk id="1015" max="6" man="1"/>
    <brk id="1044" max="6" man="1"/>
    <brk id="1090" max="6" man="1"/>
    <brk id="1123" max="6" man="1"/>
    <brk id="1160" max="6" man="1"/>
    <brk id="1198" max="6" man="1"/>
    <brk id="1234" max="6" man="1"/>
    <brk id="1276" max="6" man="1"/>
    <brk id="1327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M3"/>
  <sheetViews>
    <sheetView workbookViewId="0">
      <selection activeCell="L34" sqref="L34"/>
    </sheetView>
  </sheetViews>
  <sheetFormatPr defaultColWidth="8.85546875" defaultRowHeight="15" x14ac:dyDescent="0.25"/>
  <cols>
    <col min="1" max="2" width="8.85546875" style="2"/>
    <col min="3" max="3" width="10.42578125" style="2" bestFit="1" customWidth="1"/>
    <col min="4" max="4" width="8.85546875" style="2"/>
    <col min="5" max="5" width="9.42578125" style="2" bestFit="1" customWidth="1"/>
    <col min="6" max="6" width="8.85546875" style="2"/>
    <col min="7" max="8" width="9.42578125" style="2" bestFit="1" customWidth="1"/>
    <col min="9" max="15" width="8.85546875" style="2"/>
    <col min="16" max="16" width="10.42578125" style="2" bestFit="1" customWidth="1"/>
    <col min="17" max="19" width="8.85546875" style="2"/>
    <col min="20" max="20" width="16.140625" style="2" customWidth="1"/>
    <col min="21" max="16384" width="8.85546875" style="2"/>
  </cols>
  <sheetData>
    <row r="3" spans="13:13" x14ac:dyDescent="0.25">
      <c r="M3" s="14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Radni listovi</vt:lpstr>
      </vt:variant>
      <vt:variant>
        <vt:i4>2</vt:i4>
      </vt:variant>
      <vt:variant>
        <vt:lpstr>Grafikoni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Grafikon1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2025-12-17T11:10:38Z</dcterms:modified>
</cp:coreProperties>
</file>