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List1!$A$1:$G$1530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3" i="1" l="1"/>
  <c r="G290" i="1" l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6" i="1"/>
  <c r="G308" i="1"/>
  <c r="G309" i="1"/>
  <c r="G310" i="1"/>
  <c r="G311" i="1"/>
  <c r="G312" i="1"/>
  <c r="G313" i="1"/>
  <c r="G314" i="1"/>
  <c r="G315" i="1"/>
  <c r="G316" i="1"/>
  <c r="G319" i="1"/>
  <c r="G320" i="1"/>
  <c r="G321" i="1"/>
  <c r="G322" i="1"/>
  <c r="G323" i="1"/>
  <c r="G324" i="1"/>
  <c r="F290" i="1"/>
  <c r="F291" i="1"/>
  <c r="F292" i="1"/>
  <c r="F295" i="1"/>
  <c r="F296" i="1"/>
  <c r="F299" i="1"/>
  <c r="F300" i="1"/>
  <c r="F301" i="1"/>
  <c r="F302" i="1"/>
  <c r="F303" i="1"/>
  <c r="F304" i="1"/>
  <c r="F306" i="1"/>
  <c r="F307" i="1"/>
  <c r="F308" i="1"/>
  <c r="F309" i="1"/>
  <c r="F310" i="1"/>
  <c r="F311" i="1"/>
  <c r="F312" i="1"/>
  <c r="F313" i="1"/>
  <c r="F314" i="1"/>
  <c r="F315" i="1"/>
  <c r="F316" i="1"/>
  <c r="F319" i="1"/>
  <c r="F320" i="1"/>
  <c r="F321" i="1"/>
  <c r="F322" i="1"/>
  <c r="F323" i="1"/>
  <c r="F324" i="1"/>
  <c r="G256" i="1"/>
  <c r="G257" i="1"/>
  <c r="G258" i="1"/>
  <c r="G259" i="1"/>
  <c r="G260" i="1"/>
  <c r="G261" i="1"/>
  <c r="G262" i="1"/>
  <c r="G265" i="1"/>
  <c r="G266" i="1"/>
  <c r="G267" i="1"/>
  <c r="G268" i="1"/>
  <c r="G270" i="1"/>
  <c r="G271" i="1"/>
  <c r="G272" i="1"/>
  <c r="G273" i="1"/>
  <c r="G274" i="1"/>
  <c r="G275" i="1"/>
  <c r="G276" i="1"/>
  <c r="G279" i="1"/>
  <c r="G280" i="1"/>
  <c r="G281" i="1"/>
  <c r="G282" i="1"/>
  <c r="F256" i="1"/>
  <c r="F257" i="1"/>
  <c r="F258" i="1"/>
  <c r="F259" i="1"/>
  <c r="F260" i="1"/>
  <c r="F261" i="1"/>
  <c r="F262" i="1"/>
  <c r="F267" i="1"/>
  <c r="F268" i="1"/>
  <c r="F270" i="1"/>
  <c r="F271" i="1"/>
  <c r="F272" i="1"/>
  <c r="F273" i="1"/>
  <c r="F274" i="1"/>
  <c r="F275" i="1"/>
  <c r="F276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4" i="1"/>
  <c r="G195" i="1"/>
  <c r="G196" i="1"/>
  <c r="G200" i="1"/>
  <c r="G201" i="1"/>
  <c r="G202" i="1"/>
  <c r="G203" i="1"/>
  <c r="G205" i="1"/>
  <c r="G206" i="1"/>
  <c r="G207" i="1"/>
  <c r="G208" i="1"/>
  <c r="G209" i="1"/>
  <c r="G210" i="1"/>
  <c r="G213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9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2" i="1"/>
  <c r="F183" i="1"/>
  <c r="F184" i="1"/>
  <c r="F185" i="1"/>
  <c r="F186" i="1"/>
  <c r="F187" i="1"/>
  <c r="F188" i="1"/>
  <c r="F189" i="1"/>
  <c r="F195" i="1"/>
  <c r="F196" i="1"/>
  <c r="F197" i="1"/>
  <c r="F199" i="1"/>
  <c r="F200" i="1"/>
  <c r="F201" i="1"/>
  <c r="F203" i="1"/>
  <c r="F204" i="1"/>
  <c r="F205" i="1"/>
  <c r="F207" i="1"/>
  <c r="F208" i="1"/>
  <c r="F209" i="1"/>
  <c r="F210" i="1"/>
  <c r="F213" i="1"/>
  <c r="F214" i="1"/>
  <c r="F215" i="1"/>
  <c r="F216" i="1"/>
  <c r="F217" i="1"/>
  <c r="F218" i="1"/>
  <c r="F221" i="1"/>
  <c r="F222" i="1"/>
  <c r="F223" i="1"/>
  <c r="F224" i="1"/>
  <c r="F226" i="1"/>
  <c r="F231" i="1"/>
  <c r="F233" i="1"/>
  <c r="F237" i="1"/>
  <c r="F238" i="1"/>
  <c r="F239" i="1"/>
  <c r="F240" i="1"/>
  <c r="F241" i="1"/>
  <c r="F242" i="1"/>
  <c r="F243" i="1"/>
  <c r="F244" i="1"/>
  <c r="F247" i="1"/>
  <c r="F249" i="1"/>
  <c r="G14" i="1"/>
  <c r="G15" i="1"/>
  <c r="G16" i="1"/>
  <c r="G17" i="1"/>
  <c r="G18" i="1"/>
  <c r="G19" i="1"/>
  <c r="G20" i="1"/>
  <c r="G21" i="1"/>
  <c r="G22" i="1"/>
  <c r="F14" i="1"/>
  <c r="F15" i="1"/>
  <c r="F17" i="1"/>
  <c r="F18" i="1"/>
  <c r="F19" i="1"/>
  <c r="F20" i="1"/>
  <c r="F21" i="1"/>
  <c r="F22" i="1"/>
  <c r="F76" i="1"/>
  <c r="G76" i="1"/>
  <c r="F77" i="1"/>
  <c r="G77" i="1"/>
  <c r="F78" i="1"/>
  <c r="G78" i="1"/>
  <c r="F79" i="1"/>
  <c r="G79" i="1"/>
  <c r="E75" i="1"/>
  <c r="E91" i="1"/>
  <c r="E125" i="1"/>
  <c r="E128" i="1"/>
  <c r="E136" i="1"/>
  <c r="E188" i="1"/>
  <c r="E190" i="1"/>
  <c r="D190" i="1"/>
  <c r="E273" i="1"/>
  <c r="E274" i="1"/>
  <c r="E276" i="1"/>
  <c r="E275" i="1" s="1"/>
  <c r="E277" i="1"/>
  <c r="E278" i="1"/>
  <c r="E280" i="1"/>
  <c r="E279" i="1" s="1"/>
  <c r="E281" i="1"/>
  <c r="E282" i="1"/>
  <c r="E149" i="1"/>
  <c r="E148" i="1" s="1"/>
  <c r="D148" i="1"/>
  <c r="D149" i="1"/>
  <c r="E151" i="1"/>
  <c r="E150" i="1" s="1"/>
  <c r="D150" i="1"/>
  <c r="D151" i="1"/>
  <c r="E152" i="1"/>
  <c r="D152" i="1"/>
  <c r="E153" i="1"/>
  <c r="D153" i="1"/>
  <c r="D154" i="1"/>
  <c r="D155" i="1"/>
  <c r="D156" i="1"/>
  <c r="E159" i="1"/>
  <c r="E158" i="1" s="1"/>
  <c r="E160" i="1"/>
  <c r="E161" i="1"/>
  <c r="E162" i="1"/>
  <c r="D158" i="1"/>
  <c r="D159" i="1"/>
  <c r="D160" i="1"/>
  <c r="D161" i="1"/>
  <c r="D162" i="1"/>
  <c r="E164" i="1"/>
  <c r="E163" i="1" s="1"/>
  <c r="E165" i="1"/>
  <c r="E166" i="1"/>
  <c r="E167" i="1"/>
  <c r="E168" i="1"/>
  <c r="E169" i="1"/>
  <c r="D163" i="1"/>
  <c r="D164" i="1"/>
  <c r="D165" i="1"/>
  <c r="D166" i="1"/>
  <c r="D167" i="1"/>
  <c r="D168" i="1"/>
  <c r="D169" i="1"/>
  <c r="E171" i="1"/>
  <c r="E170" i="1" s="1"/>
  <c r="E172" i="1"/>
  <c r="E173" i="1"/>
  <c r="E174" i="1"/>
  <c r="E175" i="1"/>
  <c r="E176" i="1"/>
  <c r="E177" i="1"/>
  <c r="E178" i="1"/>
  <c r="D170" i="1"/>
  <c r="D171" i="1"/>
  <c r="D172" i="1"/>
  <c r="D173" i="1"/>
  <c r="D174" i="1"/>
  <c r="D175" i="1"/>
  <c r="D176" i="1"/>
  <c r="D177" i="1"/>
  <c r="D178" i="1"/>
  <c r="E180" i="1"/>
  <c r="E181" i="1"/>
  <c r="E182" i="1"/>
  <c r="E183" i="1"/>
  <c r="E184" i="1"/>
  <c r="E185" i="1"/>
  <c r="D180" i="1"/>
  <c r="D181" i="1"/>
  <c r="D182" i="1"/>
  <c r="D183" i="1"/>
  <c r="D184" i="1"/>
  <c r="D185" i="1"/>
  <c r="E189" i="1"/>
  <c r="E187" i="1" s="1"/>
  <c r="E186" i="1" s="1"/>
  <c r="E272" i="1" s="1"/>
  <c r="E271" i="1" s="1"/>
  <c r="D187" i="1"/>
  <c r="D186" i="1" s="1"/>
  <c r="D188" i="1"/>
  <c r="D189" i="1"/>
  <c r="E194" i="1"/>
  <c r="E193" i="1" s="1"/>
  <c r="E192" i="1" s="1"/>
  <c r="E191" i="1" s="1"/>
  <c r="D192" i="1"/>
  <c r="D191" i="1" s="1"/>
  <c r="D193" i="1"/>
  <c r="D194" i="1"/>
  <c r="E196" i="1"/>
  <c r="E195" i="1" s="1"/>
  <c r="D196" i="1"/>
  <c r="E201" i="1"/>
  <c r="E200" i="1" s="1"/>
  <c r="E202" i="1"/>
  <c r="D200" i="1"/>
  <c r="D201" i="1"/>
  <c r="E204" i="1"/>
  <c r="E209" i="1"/>
  <c r="E208" i="1" s="1"/>
  <c r="E207" i="1" s="1"/>
  <c r="E210" i="1"/>
  <c r="D209" i="1"/>
  <c r="D208" i="1" s="1"/>
  <c r="D207" i="1" s="1"/>
  <c r="D210" i="1"/>
  <c r="D204" i="1"/>
  <c r="E270" i="1" l="1"/>
  <c r="E224" i="1"/>
  <c r="E225" i="1"/>
  <c r="D225" i="1"/>
  <c r="D224" i="1"/>
  <c r="D221" i="1"/>
  <c r="D222" i="1" s="1"/>
  <c r="D218" i="1"/>
  <c r="E239" i="1"/>
  <c r="E238" i="1" s="1"/>
  <c r="E240" i="1"/>
  <c r="E241" i="1"/>
  <c r="D241" i="1"/>
  <c r="D240" i="1"/>
  <c r="D239" i="1"/>
  <c r="D238" i="1" s="1"/>
  <c r="E243" i="1"/>
  <c r="E244" i="1"/>
  <c r="D244" i="1"/>
  <c r="E246" i="1"/>
  <c r="D246" i="1"/>
  <c r="D249" i="1"/>
  <c r="E242" i="1" l="1"/>
  <c r="E249" i="1"/>
  <c r="D61" i="1"/>
  <c r="D75" i="1"/>
  <c r="D107" i="1"/>
  <c r="D133" i="1"/>
  <c r="D136" i="1"/>
  <c r="D278" i="1"/>
  <c r="D277" i="1" s="1"/>
  <c r="E388" i="1" l="1"/>
  <c r="E390" i="1"/>
  <c r="E392" i="1"/>
  <c r="E395" i="1"/>
  <c r="E396" i="1"/>
  <c r="E398" i="1"/>
  <c r="E399" i="1"/>
  <c r="E400" i="1"/>
  <c r="E401" i="1"/>
  <c r="E402" i="1"/>
  <c r="E403" i="1"/>
  <c r="E404" i="1"/>
  <c r="E405" i="1"/>
  <c r="E406" i="1"/>
  <c r="E408" i="1"/>
  <c r="E409" i="1"/>
  <c r="E410" i="1"/>
  <c r="E411" i="1"/>
  <c r="E412" i="1"/>
  <c r="E413" i="1"/>
  <c r="E414" i="1"/>
  <c r="E419" i="1"/>
  <c r="E422" i="1"/>
  <c r="D387" i="1"/>
  <c r="E387" i="1" s="1"/>
  <c r="C397" i="1"/>
  <c r="D397" i="1"/>
  <c r="D416" i="1"/>
  <c r="D415" i="1" s="1"/>
  <c r="E439" i="1"/>
  <c r="E440" i="1"/>
  <c r="E448" i="1"/>
  <c r="E450" i="1"/>
  <c r="E452" i="1"/>
  <c r="D451" i="1"/>
  <c r="E451" i="1" s="1"/>
  <c r="E486" i="1"/>
  <c r="E491" i="1"/>
  <c r="D485" i="1"/>
  <c r="E485" i="1" s="1"/>
  <c r="D490" i="1"/>
  <c r="E490" i="1" s="1"/>
  <c r="E499" i="1"/>
  <c r="E510" i="1"/>
  <c r="E512" i="1"/>
  <c r="E513" i="1"/>
  <c r="E514" i="1"/>
  <c r="E515" i="1"/>
  <c r="E517" i="1"/>
  <c r="E520" i="1"/>
  <c r="E521" i="1"/>
  <c r="E522" i="1"/>
  <c r="E523" i="1"/>
  <c r="E524" i="1"/>
  <c r="E526" i="1"/>
  <c r="E527" i="1"/>
  <c r="E528" i="1"/>
  <c r="E529" i="1"/>
  <c r="E530" i="1"/>
  <c r="E531" i="1"/>
  <c r="E532" i="1"/>
  <c r="E534" i="1"/>
  <c r="E535" i="1"/>
  <c r="E536" i="1"/>
  <c r="E537" i="1"/>
  <c r="E538" i="1"/>
  <c r="E539" i="1"/>
  <c r="E540" i="1"/>
  <c r="E541" i="1"/>
  <c r="E542" i="1"/>
  <c r="E543" i="1"/>
  <c r="E544" i="1"/>
  <c r="E546" i="1"/>
  <c r="E547" i="1"/>
  <c r="E548" i="1"/>
  <c r="E549" i="1"/>
  <c r="E550" i="1"/>
  <c r="E551" i="1"/>
  <c r="E552" i="1"/>
  <c r="E555" i="1"/>
  <c r="E556" i="1"/>
  <c r="E560" i="1"/>
  <c r="E562" i="1"/>
  <c r="E565" i="1"/>
  <c r="E566" i="1"/>
  <c r="E567" i="1"/>
  <c r="E568" i="1"/>
  <c r="E570" i="1"/>
  <c r="E579" i="1"/>
  <c r="E581" i="1"/>
  <c r="D578" i="1"/>
  <c r="E578" i="1" s="1"/>
  <c r="D580" i="1"/>
  <c r="E580" i="1" s="1"/>
  <c r="E584" i="1"/>
  <c r="D583" i="1"/>
  <c r="E583" i="1" s="1"/>
  <c r="E592" i="1"/>
  <c r="E593" i="1"/>
  <c r="E600" i="1"/>
  <c r="E605" i="1"/>
  <c r="D599" i="1"/>
  <c r="E599" i="1" s="1"/>
  <c r="D604" i="1"/>
  <c r="E604" i="1" s="1"/>
  <c r="E616" i="1"/>
  <c r="E613" i="1"/>
  <c r="D673" i="1"/>
  <c r="E673" i="1" s="1"/>
  <c r="E674" i="1"/>
  <c r="E687" i="1"/>
  <c r="D686" i="1"/>
  <c r="E686" i="1" s="1"/>
  <c r="E710" i="1"/>
  <c r="E711" i="1"/>
  <c r="E715" i="1"/>
  <c r="E716" i="1"/>
  <c r="E723" i="1"/>
  <c r="E724" i="1"/>
  <c r="E729" i="1"/>
  <c r="D728" i="1"/>
  <c r="E728" i="1" s="1"/>
  <c r="E736" i="1"/>
  <c r="E737" i="1"/>
  <c r="E741" i="1"/>
  <c r="E742" i="1"/>
  <c r="E750" i="1"/>
  <c r="E755" i="1"/>
  <c r="E764" i="1"/>
  <c r="E773" i="1"/>
  <c r="E774" i="1"/>
  <c r="E781" i="1"/>
  <c r="E782" i="1"/>
  <c r="E799" i="1"/>
  <c r="E800" i="1"/>
  <c r="D833" i="1"/>
  <c r="E833" i="1" s="1"/>
  <c r="E834" i="1"/>
  <c r="E838" i="1"/>
  <c r="E839" i="1"/>
  <c r="E860" i="1"/>
  <c r="E855" i="1"/>
  <c r="E863" i="1"/>
  <c r="E862" i="1" s="1"/>
  <c r="E854" i="1"/>
  <c r="E859" i="1"/>
  <c r="E873" i="1"/>
  <c r="E877" i="1"/>
  <c r="E878" i="1"/>
  <c r="D872" i="1"/>
  <c r="E872" i="1" s="1"/>
  <c r="E913" i="1"/>
  <c r="E914" i="1"/>
  <c r="E918" i="1"/>
  <c r="E919" i="1"/>
  <c r="E923" i="1"/>
  <c r="E924" i="1"/>
  <c r="E936" i="1"/>
  <c r="E937" i="1"/>
  <c r="E941" i="1"/>
  <c r="E942" i="1"/>
  <c r="E955" i="1"/>
  <c r="E964" i="1"/>
  <c r="E966" i="1"/>
  <c r="E974" i="1"/>
  <c r="E976" i="1"/>
  <c r="E984" i="1"/>
  <c r="E992" i="1"/>
  <c r="E991" i="1" s="1"/>
  <c r="E1001" i="1"/>
  <c r="E1002" i="1"/>
  <c r="E1003" i="1"/>
  <c r="E1005" i="1"/>
  <c r="E1006" i="1"/>
  <c r="E1007" i="1"/>
  <c r="E397" i="1" l="1"/>
  <c r="E1023" i="1"/>
  <c r="E1031" i="1"/>
  <c r="E1030" i="1" s="1"/>
  <c r="E1071" i="1"/>
  <c r="E1070" i="1" s="1"/>
  <c r="D1070" i="1"/>
  <c r="E223" i="1" s="1"/>
  <c r="E1088" i="1"/>
  <c r="E1089" i="1"/>
  <c r="E1093" i="1"/>
  <c r="E1094" i="1"/>
  <c r="E1111" i="1"/>
  <c r="E1110" i="1" s="1"/>
  <c r="E1119" i="1"/>
  <c r="E1118" i="1" s="1"/>
  <c r="E1136" i="1"/>
  <c r="D1127" i="1"/>
  <c r="E1127" i="1" s="1"/>
  <c r="E1128" i="1"/>
  <c r="D1135" i="1"/>
  <c r="E1135" i="1" s="1"/>
  <c r="E1144" i="1"/>
  <c r="E1143" i="1" s="1"/>
  <c r="E1152" i="1"/>
  <c r="E1151" i="1"/>
  <c r="E1161" i="1"/>
  <c r="E1160" i="1" s="1"/>
  <c r="D1160" i="1"/>
  <c r="D1168" i="1"/>
  <c r="E1169" i="1"/>
  <c r="E1168" i="1" s="1"/>
  <c r="E1178" i="1"/>
  <c r="E1177" i="1" s="1"/>
  <c r="D1177" i="1"/>
  <c r="E1186" i="1"/>
  <c r="E1185" i="1" s="1"/>
  <c r="D1185" i="1"/>
  <c r="E1195" i="1"/>
  <c r="E1194" i="1" s="1"/>
  <c r="D1194" i="1"/>
  <c r="E1204" i="1"/>
  <c r="E1203" i="1" s="1"/>
  <c r="E1236" i="1"/>
  <c r="D1211" i="1"/>
  <c r="E1212" i="1"/>
  <c r="E1211" i="1" s="1"/>
  <c r="E1235" i="1"/>
  <c r="E1252" i="1"/>
  <c r="E1251" i="1" s="1"/>
  <c r="D1259" i="1"/>
  <c r="E1260" i="1"/>
  <c r="E1259" i="1" s="1"/>
  <c r="D1267" i="1"/>
  <c r="E1268" i="1"/>
  <c r="E1267" i="1" s="1"/>
  <c r="E1276" i="1"/>
  <c r="E1275" i="1" s="1"/>
  <c r="E1284" i="1"/>
  <c r="E1283" i="1" s="1"/>
  <c r="D1283" i="1"/>
  <c r="D1292" i="1"/>
  <c r="E1293" i="1"/>
  <c r="E1292" i="1" s="1"/>
  <c r="E1301" i="1"/>
  <c r="E1300" i="1" s="1"/>
  <c r="E1309" i="1"/>
  <c r="E1308" i="1" s="1"/>
  <c r="E1347" i="1"/>
  <c r="E1317" i="1"/>
  <c r="E1316" i="1" s="1"/>
  <c r="E1325" i="1"/>
  <c r="D1332" i="1"/>
  <c r="E1332" i="1" s="1"/>
  <c r="E1333" i="1"/>
  <c r="E1337" i="1"/>
  <c r="E1338" i="1"/>
  <c r="E1346" i="1"/>
  <c r="E1353" i="1"/>
  <c r="E1354" i="1"/>
  <c r="E1355" i="1"/>
  <c r="E1363" i="1"/>
  <c r="D1362" i="1"/>
  <c r="E1362" i="1" s="1"/>
  <c r="E1371" i="1"/>
  <c r="E1378" i="1"/>
  <c r="E1379" i="1"/>
  <c r="D1387" i="1"/>
  <c r="E1387" i="1" s="1"/>
  <c r="D1392" i="1"/>
  <c r="E1392" i="1" s="1"/>
  <c r="E1388" i="1"/>
  <c r="E1393" i="1"/>
  <c r="E1401" i="1"/>
  <c r="E1419" i="1"/>
  <c r="E1418" i="1" s="1"/>
  <c r="E1417" i="1" s="1"/>
  <c r="E1416" i="1" s="1"/>
  <c r="E1415" i="1" s="1"/>
  <c r="E1414" i="1" s="1"/>
  <c r="E1413" i="1" s="1"/>
  <c r="E1412" i="1" s="1"/>
  <c r="E1411" i="1" s="1"/>
  <c r="E1410" i="1" s="1"/>
  <c r="E1409" i="1" s="1"/>
  <c r="E1408" i="1" s="1"/>
  <c r="E1407" i="1" s="1"/>
  <c r="E1406" i="1" s="1"/>
  <c r="E1405" i="1" s="1"/>
  <c r="E1404" i="1" s="1"/>
  <c r="E1403" i="1" s="1"/>
  <c r="E1428" i="1" l="1"/>
  <c r="E1427" i="1" s="1"/>
  <c r="E1437" i="1"/>
  <c r="D1453" i="1"/>
  <c r="E1453" i="1" s="1"/>
  <c r="D1458" i="1"/>
  <c r="E1458" i="1" s="1"/>
  <c r="E1454" i="1"/>
  <c r="E1459" i="1"/>
  <c r="D1466" i="1"/>
  <c r="E1467" i="1"/>
  <c r="E1466" i="1" s="1"/>
  <c r="E1484" i="1"/>
  <c r="E1483" i="1" l="1"/>
  <c r="E1482" i="1" s="1"/>
  <c r="C148" i="1" l="1"/>
  <c r="C150" i="1"/>
  <c r="C152" i="1"/>
  <c r="C158" i="1"/>
  <c r="C163" i="1"/>
  <c r="C170" i="1"/>
  <c r="C179" i="1"/>
  <c r="C188" i="1" l="1"/>
  <c r="C193" i="1"/>
  <c r="C192" i="1" s="1"/>
  <c r="C197" i="1"/>
  <c r="C200" i="1"/>
  <c r="C208" i="1"/>
  <c r="C217" i="1" l="1"/>
  <c r="C219" i="1"/>
  <c r="C221" i="1"/>
  <c r="C223" i="1"/>
  <c r="C229" i="1"/>
  <c r="C238" i="1"/>
  <c r="C242" i="1"/>
  <c r="D247" i="1"/>
  <c r="E247" i="1"/>
  <c r="E237" i="1" s="1"/>
  <c r="C247" i="1"/>
  <c r="D67" i="1"/>
  <c r="E67" i="1"/>
  <c r="C67" i="1"/>
  <c r="D70" i="1"/>
  <c r="E70" i="1"/>
  <c r="C70" i="1"/>
  <c r="C75" i="1"/>
  <c r="D83" i="1"/>
  <c r="E83" i="1"/>
  <c r="C83" i="1"/>
  <c r="E86" i="1"/>
  <c r="D86" i="1"/>
  <c r="G86" i="1" s="1"/>
  <c r="C86" i="1"/>
  <c r="G62" i="1"/>
  <c r="G63" i="1"/>
  <c r="G64" i="1"/>
  <c r="G65" i="1"/>
  <c r="G66" i="1"/>
  <c r="G68" i="1"/>
  <c r="G69" i="1"/>
  <c r="G71" i="1"/>
  <c r="G72" i="1"/>
  <c r="G81" i="1"/>
  <c r="G82" i="1"/>
  <c r="G84" i="1"/>
  <c r="G85" i="1"/>
  <c r="F62" i="1"/>
  <c r="F63" i="1"/>
  <c r="F64" i="1"/>
  <c r="F65" i="1"/>
  <c r="F66" i="1"/>
  <c r="F68" i="1"/>
  <c r="F69" i="1"/>
  <c r="F71" i="1"/>
  <c r="F81" i="1"/>
  <c r="F82" i="1"/>
  <c r="F84" i="1"/>
  <c r="G87" i="1"/>
  <c r="F92" i="1"/>
  <c r="G92" i="1"/>
  <c r="D90" i="1"/>
  <c r="E90" i="1"/>
  <c r="C91" i="1"/>
  <c r="F91" i="1" s="1"/>
  <c r="C107" i="1"/>
  <c r="G80" i="1" l="1"/>
  <c r="F70" i="1"/>
  <c r="G67" i="1"/>
  <c r="G70" i="1"/>
  <c r="F83" i="1"/>
  <c r="F67" i="1"/>
  <c r="G83" i="1"/>
  <c r="F80" i="1"/>
  <c r="C125" i="1"/>
  <c r="F125" i="1" s="1"/>
  <c r="F124" i="1" s="1"/>
  <c r="D124" i="1"/>
  <c r="E124" i="1"/>
  <c r="G125" i="1"/>
  <c r="G124" i="1" s="1"/>
  <c r="F126" i="1"/>
  <c r="G126" i="1"/>
  <c r="F129" i="1"/>
  <c r="D127" i="1"/>
  <c r="E127" i="1"/>
  <c r="C128" i="1"/>
  <c r="F128" i="1" s="1"/>
  <c r="G128" i="1"/>
  <c r="G129" i="1"/>
  <c r="G91" i="1"/>
  <c r="G95" i="1"/>
  <c r="G97" i="1"/>
  <c r="G98" i="1"/>
  <c r="G100" i="1"/>
  <c r="G101" i="1"/>
  <c r="G102" i="1"/>
  <c r="G103" i="1"/>
  <c r="G107" i="1"/>
  <c r="G112" i="1"/>
  <c r="G113" i="1"/>
  <c r="G115" i="1"/>
  <c r="G116" i="1"/>
  <c r="G117" i="1"/>
  <c r="G118" i="1"/>
  <c r="G119" i="1"/>
  <c r="G121" i="1"/>
  <c r="G122" i="1"/>
  <c r="G133" i="1"/>
  <c r="G134" i="1"/>
  <c r="G136" i="1"/>
  <c r="G137" i="1"/>
  <c r="F95" i="1"/>
  <c r="F97" i="1"/>
  <c r="F98" i="1"/>
  <c r="F100" i="1"/>
  <c r="F101" i="1"/>
  <c r="F102" i="1"/>
  <c r="F103" i="1"/>
  <c r="F107" i="1"/>
  <c r="F112" i="1"/>
  <c r="F113" i="1"/>
  <c r="F115" i="1"/>
  <c r="F116" i="1"/>
  <c r="F117" i="1"/>
  <c r="F118" i="1"/>
  <c r="F119" i="1"/>
  <c r="F121" i="1"/>
  <c r="F122" i="1"/>
  <c r="G127" i="1" l="1"/>
  <c r="C127" i="1"/>
  <c r="C124" i="1"/>
  <c r="F127" i="1"/>
  <c r="D389" i="1"/>
  <c r="C61" i="1"/>
  <c r="C74" i="1"/>
  <c r="C90" i="1"/>
  <c r="F90" i="1" s="1"/>
  <c r="C94" i="1"/>
  <c r="C93" i="1" s="1"/>
  <c r="C105" i="1"/>
  <c r="C106" i="1"/>
  <c r="C111" i="1"/>
  <c r="C120" i="1"/>
  <c r="C132" i="1"/>
  <c r="C135" i="1"/>
  <c r="C187" i="1"/>
  <c r="C186" i="1" s="1"/>
  <c r="C191" i="1"/>
  <c r="C207" i="1"/>
  <c r="C228" i="1"/>
  <c r="C280" i="1"/>
  <c r="C279" i="1" s="1"/>
  <c r="C263" i="1"/>
  <c r="C278" i="1"/>
  <c r="C277" i="1" s="1"/>
  <c r="C281" i="1"/>
  <c r="C291" i="1"/>
  <c r="C293" i="1"/>
  <c r="C295" i="1"/>
  <c r="C297" i="1"/>
  <c r="C308" i="1"/>
  <c r="C315" i="1"/>
  <c r="C333" i="1"/>
  <c r="C335" i="1"/>
  <c r="C340" i="1"/>
  <c r="C342" i="1"/>
  <c r="C349" i="1"/>
  <c r="C351" i="1"/>
  <c r="C348" i="1" s="1"/>
  <c r="C354" i="1"/>
  <c r="C353" i="1" s="1"/>
  <c r="C356" i="1"/>
  <c r="B1427" i="1"/>
  <c r="C389" i="1"/>
  <c r="C391" i="1"/>
  <c r="C394" i="1"/>
  <c r="C407" i="1"/>
  <c r="C418" i="1"/>
  <c r="C421" i="1"/>
  <c r="C420" i="1" s="1"/>
  <c r="C424" i="1"/>
  <c r="C423" i="1" s="1"/>
  <c r="C428" i="1"/>
  <c r="C427" i="1" s="1"/>
  <c r="C426" i="1" s="1"/>
  <c r="C438" i="1"/>
  <c r="C437" i="1" s="1"/>
  <c r="C436" i="1" s="1"/>
  <c r="C435" i="1" s="1"/>
  <c r="C434" i="1" s="1"/>
  <c r="C447" i="1"/>
  <c r="C449" i="1"/>
  <c r="C458" i="1"/>
  <c r="C457" i="1" s="1"/>
  <c r="C456" i="1" s="1"/>
  <c r="C455" i="1" s="1"/>
  <c r="C454" i="1" s="1"/>
  <c r="C465" i="1"/>
  <c r="C464" i="1" s="1"/>
  <c r="C463" i="1" s="1"/>
  <c r="C462" i="1" s="1"/>
  <c r="C461" i="1" s="1"/>
  <c r="C473" i="1"/>
  <c r="C472" i="1" s="1"/>
  <c r="C471" i="1" s="1"/>
  <c r="C477" i="1"/>
  <c r="C476" i="1" s="1"/>
  <c r="C475" i="1" s="1"/>
  <c r="C384" i="1" s="1"/>
  <c r="C484" i="1"/>
  <c r="C483" i="1" s="1"/>
  <c r="C482" i="1" s="1"/>
  <c r="C489" i="1"/>
  <c r="C488" i="1" s="1"/>
  <c r="C487" i="1" s="1"/>
  <c r="C498" i="1"/>
  <c r="C497" i="1" s="1"/>
  <c r="C496" i="1" s="1"/>
  <c r="C495" i="1" s="1"/>
  <c r="C494" i="1" s="1"/>
  <c r="C493" i="1" s="1"/>
  <c r="C509" i="1"/>
  <c r="C511" i="1"/>
  <c r="C516" i="1"/>
  <c r="C519" i="1"/>
  <c r="C525" i="1"/>
  <c r="C533" i="1"/>
  <c r="C545" i="1"/>
  <c r="C554" i="1"/>
  <c r="C553" i="1" s="1"/>
  <c r="C559" i="1"/>
  <c r="C558" i="1" s="1"/>
  <c r="C564" i="1"/>
  <c r="D243" i="1" s="1"/>
  <c r="D242" i="1" s="1"/>
  <c r="C569" i="1"/>
  <c r="C577" i="1"/>
  <c r="C582" i="1"/>
  <c r="C591" i="1"/>
  <c r="C590" i="1" s="1"/>
  <c r="C589" i="1" s="1"/>
  <c r="C588" i="1" s="1"/>
  <c r="C587" i="1" s="1"/>
  <c r="C598" i="1"/>
  <c r="C597" i="1" s="1"/>
  <c r="C596" i="1" s="1"/>
  <c r="C603" i="1"/>
  <c r="C602" i="1" s="1"/>
  <c r="C601" i="1" s="1"/>
  <c r="C612" i="1"/>
  <c r="C611" i="1" s="1"/>
  <c r="C610" i="1" s="1"/>
  <c r="C609" i="1" s="1"/>
  <c r="C617" i="1"/>
  <c r="C616" i="1" s="1"/>
  <c r="C615" i="1" s="1"/>
  <c r="C614" i="1" s="1"/>
  <c r="C624" i="1"/>
  <c r="C623" i="1" s="1"/>
  <c r="C622" i="1" s="1"/>
  <c r="C628" i="1"/>
  <c r="C627" i="1" s="1"/>
  <c r="C626" i="1" s="1"/>
  <c r="C635" i="1"/>
  <c r="C634" i="1" s="1"/>
  <c r="C633" i="1" s="1"/>
  <c r="C639" i="1"/>
  <c r="C638" i="1" s="1"/>
  <c r="C637" i="1" s="1"/>
  <c r="C643" i="1"/>
  <c r="C642" i="1" s="1"/>
  <c r="C641" i="1" s="1"/>
  <c r="C650" i="1"/>
  <c r="C649" i="1" s="1"/>
  <c r="C648" i="1" s="1"/>
  <c r="C654" i="1"/>
  <c r="C653" i="1" s="1"/>
  <c r="C652" i="1" s="1"/>
  <c r="C661" i="1"/>
  <c r="C660" i="1" s="1"/>
  <c r="C659" i="1" s="1"/>
  <c r="C665" i="1"/>
  <c r="C664" i="1" s="1"/>
  <c r="C663" i="1" s="1"/>
  <c r="C672" i="1"/>
  <c r="C671" i="1" s="1"/>
  <c r="C670" i="1" s="1"/>
  <c r="C677" i="1"/>
  <c r="C676" i="1" s="1"/>
  <c r="C675" i="1" s="1"/>
  <c r="C685" i="1"/>
  <c r="C684" i="1" s="1"/>
  <c r="C683" i="1" s="1"/>
  <c r="C690" i="1"/>
  <c r="C689" i="1" s="1"/>
  <c r="C688" i="1" s="1"/>
  <c r="C698" i="1"/>
  <c r="C697" i="1" s="1"/>
  <c r="C696" i="1" s="1"/>
  <c r="C702" i="1"/>
  <c r="C701" i="1" s="1"/>
  <c r="C700" i="1" s="1"/>
  <c r="C709" i="1"/>
  <c r="C708" i="1" s="1"/>
  <c r="C707" i="1" s="1"/>
  <c r="C714" i="1"/>
  <c r="C713" i="1" s="1"/>
  <c r="C712" i="1" s="1"/>
  <c r="C722" i="1"/>
  <c r="C721" i="1" s="1"/>
  <c r="C720" i="1" s="1"/>
  <c r="C727" i="1"/>
  <c r="C726" i="1" s="1"/>
  <c r="C725" i="1" s="1"/>
  <c r="C735" i="1"/>
  <c r="C734" i="1" s="1"/>
  <c r="C733" i="1" s="1"/>
  <c r="C740" i="1"/>
  <c r="C739" i="1" s="1"/>
  <c r="C738" i="1" s="1"/>
  <c r="C749" i="1"/>
  <c r="C748" i="1" s="1"/>
  <c r="C747" i="1" s="1"/>
  <c r="C746" i="1" s="1"/>
  <c r="C754" i="1"/>
  <c r="C753" i="1" s="1"/>
  <c r="C752" i="1" s="1"/>
  <c r="C751" i="1" s="1"/>
  <c r="C763" i="1"/>
  <c r="C762" i="1" s="1"/>
  <c r="C761" i="1" s="1"/>
  <c r="C760" i="1" s="1"/>
  <c r="C768" i="1"/>
  <c r="C767" i="1" s="1"/>
  <c r="C766" i="1" s="1"/>
  <c r="C765" i="1" s="1"/>
  <c r="C772" i="1"/>
  <c r="C771" i="1" s="1"/>
  <c r="C770" i="1" s="1"/>
  <c r="C780" i="1"/>
  <c r="C779" i="1" s="1"/>
  <c r="C778" i="1" s="1"/>
  <c r="C785" i="1"/>
  <c r="C784" i="1" s="1"/>
  <c r="C783" i="1" s="1"/>
  <c r="C793" i="1"/>
  <c r="C792" i="1" s="1"/>
  <c r="C791" i="1" s="1"/>
  <c r="C798" i="1"/>
  <c r="C797" i="1" s="1"/>
  <c r="C796" i="1" s="1"/>
  <c r="C806" i="1"/>
  <c r="C805" i="1" s="1"/>
  <c r="C804" i="1" s="1"/>
  <c r="C810" i="1"/>
  <c r="C809" i="1" s="1"/>
  <c r="C808" i="1" s="1"/>
  <c r="C814" i="1"/>
  <c r="C813" i="1" s="1"/>
  <c r="C812" i="1" s="1"/>
  <c r="C821" i="1"/>
  <c r="C820" i="1" s="1"/>
  <c r="C819" i="1" s="1"/>
  <c r="C825" i="1"/>
  <c r="C824" i="1" s="1"/>
  <c r="C823" i="1" s="1"/>
  <c r="C832" i="1"/>
  <c r="C831" i="1" s="1"/>
  <c r="C830" i="1" s="1"/>
  <c r="C837" i="1"/>
  <c r="C836" i="1" s="1"/>
  <c r="C835" i="1" s="1"/>
  <c r="C846" i="1"/>
  <c r="C845" i="1" s="1"/>
  <c r="C844" i="1" s="1"/>
  <c r="C843" i="1" s="1"/>
  <c r="C842" i="1" s="1"/>
  <c r="C841" i="1" s="1"/>
  <c r="C853" i="1"/>
  <c r="C852" i="1" s="1"/>
  <c r="C851" i="1" s="1"/>
  <c r="C858" i="1"/>
  <c r="C857" i="1" s="1"/>
  <c r="C856" i="1" s="1"/>
  <c r="C863" i="1"/>
  <c r="C862" i="1" s="1"/>
  <c r="C861" i="1" s="1"/>
  <c r="C871" i="1"/>
  <c r="C870" i="1" s="1"/>
  <c r="C869" i="1" s="1"/>
  <c r="C876" i="1"/>
  <c r="C875" i="1" s="1"/>
  <c r="C874" i="1" s="1"/>
  <c r="C881" i="1"/>
  <c r="C880" i="1" s="1"/>
  <c r="C879" i="1" s="1"/>
  <c r="C890" i="1"/>
  <c r="C889" i="1" s="1"/>
  <c r="C888" i="1" s="1"/>
  <c r="C894" i="1"/>
  <c r="C893" i="1" s="1"/>
  <c r="C892" i="1" s="1"/>
  <c r="C901" i="1"/>
  <c r="C900" i="1" s="1"/>
  <c r="C899" i="1" s="1"/>
  <c r="C905" i="1"/>
  <c r="C904" i="1" s="1"/>
  <c r="C903" i="1" s="1"/>
  <c r="C912" i="1"/>
  <c r="C911" i="1" s="1"/>
  <c r="C910" i="1" s="1"/>
  <c r="C917" i="1"/>
  <c r="C916" i="1" s="1"/>
  <c r="C915" i="1" s="1"/>
  <c r="C922" i="1"/>
  <c r="C921" i="1" s="1"/>
  <c r="C920" i="1" s="1"/>
  <c r="C930" i="1"/>
  <c r="C929" i="1" s="1"/>
  <c r="C928" i="1" s="1"/>
  <c r="C935" i="1"/>
  <c r="C934" i="1" s="1"/>
  <c r="C933" i="1" s="1"/>
  <c r="C940" i="1"/>
  <c r="C939" i="1" s="1"/>
  <c r="C938" i="1" s="1"/>
  <c r="C949" i="1"/>
  <c r="C948" i="1" s="1"/>
  <c r="C947" i="1" s="1"/>
  <c r="C946" i="1" s="1"/>
  <c r="C954" i="1"/>
  <c r="C953" i="1" s="1"/>
  <c r="C952" i="1" s="1"/>
  <c r="C951" i="1" s="1"/>
  <c r="C963" i="1"/>
  <c r="C965" i="1"/>
  <c r="C973" i="1"/>
  <c r="C975" i="1"/>
  <c r="C983" i="1"/>
  <c r="C982" i="1" s="1"/>
  <c r="C981" i="1" s="1"/>
  <c r="C980" i="1" s="1"/>
  <c r="C979" i="1" s="1"/>
  <c r="C978" i="1" s="1"/>
  <c r="C991" i="1"/>
  <c r="C990" i="1" s="1"/>
  <c r="C989" i="1" s="1"/>
  <c r="C988" i="1" s="1"/>
  <c r="C987" i="1" s="1"/>
  <c r="C986" i="1" s="1"/>
  <c r="C1000" i="1"/>
  <c r="C1004" i="1"/>
  <c r="C1014" i="1"/>
  <c r="C1013" i="1" s="1"/>
  <c r="C1012" i="1" s="1"/>
  <c r="C1011" i="1" s="1"/>
  <c r="C1010" i="1" s="1"/>
  <c r="C1022" i="1"/>
  <c r="C1021" i="1" s="1"/>
  <c r="C1020" i="1" s="1"/>
  <c r="C1019" i="1" s="1"/>
  <c r="C1018" i="1" s="1"/>
  <c r="C1017" i="1" s="1"/>
  <c r="C1029" i="1"/>
  <c r="C1028" i="1" s="1"/>
  <c r="C1027" i="1" s="1"/>
  <c r="C1026" i="1" s="1"/>
  <c r="C1025" i="1" s="1"/>
  <c r="C1036" i="1"/>
  <c r="C1035" i="1" s="1"/>
  <c r="C1034" i="1" s="1"/>
  <c r="C1040" i="1"/>
  <c r="C1039" i="1" s="1"/>
  <c r="C1038" i="1" s="1"/>
  <c r="C1047" i="1"/>
  <c r="C1046" i="1" s="1"/>
  <c r="C1045" i="1" s="1"/>
  <c r="C1051" i="1"/>
  <c r="C1050" i="1" s="1"/>
  <c r="C1049" i="1" s="1"/>
  <c r="C1059" i="1"/>
  <c r="C1058" i="1" s="1"/>
  <c r="C1057" i="1" s="1"/>
  <c r="C1064" i="1"/>
  <c r="C1063" i="1" s="1"/>
  <c r="C1062" i="1" s="1"/>
  <c r="C1069" i="1"/>
  <c r="C1068" i="1" s="1"/>
  <c r="C1067" i="1" s="1"/>
  <c r="C1076" i="1"/>
  <c r="C1075" i="1" s="1"/>
  <c r="C1074" i="1" s="1"/>
  <c r="C1080" i="1"/>
  <c r="C1079" i="1" s="1"/>
  <c r="C1078" i="1" s="1"/>
  <c r="C1087" i="1"/>
  <c r="C1086" i="1" s="1"/>
  <c r="C1085" i="1" s="1"/>
  <c r="C1092" i="1"/>
  <c r="C1091" i="1" s="1"/>
  <c r="C1090" i="1" s="1"/>
  <c r="C1101" i="1"/>
  <c r="C1100" i="1" s="1"/>
  <c r="C1099" i="1" s="1"/>
  <c r="C1105" i="1"/>
  <c r="C1104" i="1" s="1"/>
  <c r="C1103" i="1" s="1"/>
  <c r="C1109" i="1"/>
  <c r="C1108" i="1" s="1"/>
  <c r="C1107" i="1" s="1"/>
  <c r="C1117" i="1"/>
  <c r="C1116" i="1" s="1"/>
  <c r="C1115" i="1" s="1"/>
  <c r="C1114" i="1" s="1"/>
  <c r="C1113" i="1" s="1"/>
  <c r="C1126" i="1"/>
  <c r="C1125" i="1" s="1"/>
  <c r="C1124" i="1" s="1"/>
  <c r="C1123" i="1" s="1"/>
  <c r="C1134" i="1"/>
  <c r="C1133" i="1" s="1"/>
  <c r="C1132" i="1" s="1"/>
  <c r="C1131" i="1" s="1"/>
  <c r="C1130" i="1" s="1"/>
  <c r="C1142" i="1"/>
  <c r="C1141" i="1" s="1"/>
  <c r="C1140" i="1" s="1"/>
  <c r="C1139" i="1" s="1"/>
  <c r="C1138" i="1" s="1"/>
  <c r="C1150" i="1"/>
  <c r="C1149" i="1" s="1"/>
  <c r="C1148" i="1" s="1"/>
  <c r="C1147" i="1" s="1"/>
  <c r="C1146" i="1" s="1"/>
  <c r="C1159" i="1"/>
  <c r="C1158" i="1" s="1"/>
  <c r="C1157" i="1" s="1"/>
  <c r="C1156" i="1" s="1"/>
  <c r="C1155" i="1" s="1"/>
  <c r="C1167" i="1"/>
  <c r="C1166" i="1" s="1"/>
  <c r="C1165" i="1" s="1"/>
  <c r="C1164" i="1" s="1"/>
  <c r="C1163" i="1" s="1"/>
  <c r="C1176" i="1"/>
  <c r="C1175" i="1" s="1"/>
  <c r="C1174" i="1" s="1"/>
  <c r="C1173" i="1" s="1"/>
  <c r="C1172" i="1" s="1"/>
  <c r="C1184" i="1"/>
  <c r="C1183" i="1" s="1"/>
  <c r="C1182" i="1" s="1"/>
  <c r="C1181" i="1" s="1"/>
  <c r="C1180" i="1" s="1"/>
  <c r="C1193" i="1"/>
  <c r="C1192" i="1" s="1"/>
  <c r="C1191" i="1" s="1"/>
  <c r="C1190" i="1" s="1"/>
  <c r="C1189" i="1" s="1"/>
  <c r="C1188" i="1" s="1"/>
  <c r="C1202" i="1"/>
  <c r="C1201" i="1" s="1"/>
  <c r="C1200" i="1" s="1"/>
  <c r="C1199" i="1" s="1"/>
  <c r="C1198" i="1" s="1"/>
  <c r="C1210" i="1"/>
  <c r="C1219" i="1"/>
  <c r="C1218" i="1" s="1"/>
  <c r="C1217" i="1" s="1"/>
  <c r="C1223" i="1"/>
  <c r="C1222" i="1" s="1"/>
  <c r="C1221" i="1" s="1"/>
  <c r="C1216" i="1" s="1"/>
  <c r="C1215" i="1" s="1"/>
  <c r="C1227" i="1"/>
  <c r="C1234" i="1"/>
  <c r="C1233" i="1" s="1"/>
  <c r="C1232" i="1" s="1"/>
  <c r="C1239" i="1"/>
  <c r="C1243" i="1"/>
  <c r="C1250" i="1"/>
  <c r="C1258" i="1"/>
  <c r="C1257" i="1" s="1"/>
  <c r="C1256" i="1" s="1"/>
  <c r="C1255" i="1" s="1"/>
  <c r="C1254" i="1" s="1"/>
  <c r="C1266" i="1"/>
  <c r="C1265" i="1" s="1"/>
  <c r="C1264" i="1" s="1"/>
  <c r="C1263" i="1" s="1"/>
  <c r="C1262" i="1" s="1"/>
  <c r="C1274" i="1"/>
  <c r="C1273" i="1" s="1"/>
  <c r="C1272" i="1" s="1"/>
  <c r="C1271" i="1" s="1"/>
  <c r="C1270" i="1" s="1"/>
  <c r="C1282" i="1"/>
  <c r="C1281" i="1" s="1"/>
  <c r="C1280" i="1" s="1"/>
  <c r="C1279" i="1" s="1"/>
  <c r="C1278" i="1" s="1"/>
  <c r="C1291" i="1"/>
  <c r="C1290" i="1" s="1"/>
  <c r="C1289" i="1" s="1"/>
  <c r="C1288" i="1" s="1"/>
  <c r="C1287" i="1" s="1"/>
  <c r="C1299" i="1"/>
  <c r="C1298" i="1" s="1"/>
  <c r="C1297" i="1" s="1"/>
  <c r="C1296" i="1" s="1"/>
  <c r="C1295" i="1" s="1"/>
  <c r="C1307" i="1"/>
  <c r="C1306" i="1" s="1"/>
  <c r="C1305" i="1" s="1"/>
  <c r="C1304" i="1" s="1"/>
  <c r="C1303" i="1" s="1"/>
  <c r="C1315" i="1"/>
  <c r="C1314" i="1" s="1"/>
  <c r="C1313" i="1" s="1"/>
  <c r="C1312" i="1" s="1"/>
  <c r="C1311" i="1" s="1"/>
  <c r="C1323" i="1"/>
  <c r="C1322" i="1" s="1"/>
  <c r="C1321" i="1" s="1"/>
  <c r="C1320" i="1" s="1"/>
  <c r="C1319" i="1" s="1"/>
  <c r="C1331" i="1"/>
  <c r="C1330" i="1" s="1"/>
  <c r="C1329" i="1" s="1"/>
  <c r="C1336" i="1"/>
  <c r="C1335" i="1" s="1"/>
  <c r="C1334" i="1" s="1"/>
  <c r="D206" i="1" s="1"/>
  <c r="C1345" i="1"/>
  <c r="C1343" i="1" s="1"/>
  <c r="C1342" i="1" s="1"/>
  <c r="C1341" i="1" s="1"/>
  <c r="C1340" i="1" s="1"/>
  <c r="C1352" i="1"/>
  <c r="C1351" i="1" s="1"/>
  <c r="C1350" i="1" s="1"/>
  <c r="C1349" i="1" s="1"/>
  <c r="C1361" i="1"/>
  <c r="C1360" i="1" s="1"/>
  <c r="C1359" i="1" s="1"/>
  <c r="C1358" i="1" s="1"/>
  <c r="C1357" i="1" s="1"/>
  <c r="C1370" i="1"/>
  <c r="C1369" i="1" s="1"/>
  <c r="C1368" i="1" s="1"/>
  <c r="C1377" i="1"/>
  <c r="C1376" i="1" s="1"/>
  <c r="C1382" i="1"/>
  <c r="C1386" i="1"/>
  <c r="C1385" i="1" s="1"/>
  <c r="C1384" i="1" s="1"/>
  <c r="C1391" i="1"/>
  <c r="C1390" i="1" s="1"/>
  <c r="C1389" i="1" s="1"/>
  <c r="C1400" i="1"/>
  <c r="C1407" i="1"/>
  <c r="C1406" i="1" s="1"/>
  <c r="C1405" i="1" s="1"/>
  <c r="C1412" i="1"/>
  <c r="C1411" i="1" s="1"/>
  <c r="C1410" i="1" s="1"/>
  <c r="D233" i="1" s="1"/>
  <c r="C1417" i="1"/>
  <c r="C1416" i="1" s="1"/>
  <c r="C1415" i="1" s="1"/>
  <c r="D236" i="1" s="1"/>
  <c r="D282" i="1" s="1"/>
  <c r="D281" i="1" s="1"/>
  <c r="C1427" i="1"/>
  <c r="C1426" i="1" s="1"/>
  <c r="C1425" i="1" s="1"/>
  <c r="C1424" i="1" s="1"/>
  <c r="C1423" i="1" s="1"/>
  <c r="C1436" i="1"/>
  <c r="C1435" i="1" s="1"/>
  <c r="C1434" i="1" s="1"/>
  <c r="C1433" i="1" s="1"/>
  <c r="C1432" i="1" s="1"/>
  <c r="C1431" i="1" s="1"/>
  <c r="C1430" i="1" s="1"/>
  <c r="C1444" i="1"/>
  <c r="C1443" i="1" s="1"/>
  <c r="C1442" i="1" s="1"/>
  <c r="C1441" i="1" s="1"/>
  <c r="C1440" i="1" s="1"/>
  <c r="C1439" i="1" s="1"/>
  <c r="C1449" i="1"/>
  <c r="C1448" i="1" s="1"/>
  <c r="C1452" i="1"/>
  <c r="C1451" i="1" s="1"/>
  <c r="C1450" i="1" s="1"/>
  <c r="C1457" i="1"/>
  <c r="C1456" i="1" s="1"/>
  <c r="C1455" i="1" s="1"/>
  <c r="C1465" i="1"/>
  <c r="C1464" i="1" s="1"/>
  <c r="C1463" i="1" s="1"/>
  <c r="C1462" i="1" s="1"/>
  <c r="C1461" i="1" s="1"/>
  <c r="C1473" i="1"/>
  <c r="C1472" i="1" s="1"/>
  <c r="C1471" i="1" s="1"/>
  <c r="C1470" i="1" s="1"/>
  <c r="C1482" i="1"/>
  <c r="C1481" i="1" s="1"/>
  <c r="C1480" i="1" s="1"/>
  <c r="C1479" i="1" s="1"/>
  <c r="C1478" i="1" s="1"/>
  <c r="C1477" i="1" s="1"/>
  <c r="E424" i="1"/>
  <c r="E423" i="1" s="1"/>
  <c r="E428" i="1"/>
  <c r="E427" i="1" s="1"/>
  <c r="E426" i="1" s="1"/>
  <c r="E458" i="1"/>
  <c r="E457" i="1" s="1"/>
  <c r="E456" i="1" s="1"/>
  <c r="E455" i="1" s="1"/>
  <c r="E454" i="1" s="1"/>
  <c r="E465" i="1"/>
  <c r="E464" i="1" s="1"/>
  <c r="E463" i="1" s="1"/>
  <c r="E462" i="1" s="1"/>
  <c r="E461" i="1" s="1"/>
  <c r="E473" i="1"/>
  <c r="E472" i="1" s="1"/>
  <c r="E471" i="1" s="1"/>
  <c r="E477" i="1"/>
  <c r="E476" i="1" s="1"/>
  <c r="E475" i="1" s="1"/>
  <c r="E612" i="1"/>
  <c r="E611" i="1" s="1"/>
  <c r="E610" i="1" s="1"/>
  <c r="E609" i="1" s="1"/>
  <c r="E615" i="1"/>
  <c r="E614" i="1" s="1"/>
  <c r="E624" i="1"/>
  <c r="E623" i="1" s="1"/>
  <c r="E622" i="1" s="1"/>
  <c r="E628" i="1"/>
  <c r="E627" i="1" s="1"/>
  <c r="E626" i="1" s="1"/>
  <c r="E635" i="1"/>
  <c r="E634" i="1" s="1"/>
  <c r="E633" i="1" s="1"/>
  <c r="E639" i="1"/>
  <c r="E638" i="1" s="1"/>
  <c r="E637" i="1" s="1"/>
  <c r="E643" i="1"/>
  <c r="E642" i="1" s="1"/>
  <c r="E641" i="1" s="1"/>
  <c r="E650" i="1"/>
  <c r="E649" i="1" s="1"/>
  <c r="E648" i="1" s="1"/>
  <c r="E654" i="1"/>
  <c r="E653" i="1" s="1"/>
  <c r="E652" i="1" s="1"/>
  <c r="E661" i="1"/>
  <c r="E660" i="1" s="1"/>
  <c r="E659" i="1" s="1"/>
  <c r="E665" i="1"/>
  <c r="E664" i="1" s="1"/>
  <c r="E663" i="1" s="1"/>
  <c r="E698" i="1"/>
  <c r="E697" i="1" s="1"/>
  <c r="E696" i="1" s="1"/>
  <c r="E702" i="1"/>
  <c r="E701" i="1" s="1"/>
  <c r="E700" i="1" s="1"/>
  <c r="E806" i="1"/>
  <c r="E805" i="1" s="1"/>
  <c r="E804" i="1" s="1"/>
  <c r="E810" i="1"/>
  <c r="E809" i="1" s="1"/>
  <c r="E808" i="1" s="1"/>
  <c r="E814" i="1"/>
  <c r="E813" i="1" s="1"/>
  <c r="E812" i="1" s="1"/>
  <c r="E821" i="1"/>
  <c r="E820" i="1" s="1"/>
  <c r="E819" i="1" s="1"/>
  <c r="E825" i="1"/>
  <c r="E824" i="1" s="1"/>
  <c r="E823" i="1" s="1"/>
  <c r="E846" i="1"/>
  <c r="E845" i="1" s="1"/>
  <c r="E844" i="1" s="1"/>
  <c r="E843" i="1" s="1"/>
  <c r="E842" i="1" s="1"/>
  <c r="E841" i="1" s="1"/>
  <c r="E853" i="1"/>
  <c r="E852" i="1" s="1"/>
  <c r="E851" i="1" s="1"/>
  <c r="E858" i="1"/>
  <c r="E857" i="1" s="1"/>
  <c r="E856" i="1" s="1"/>
  <c r="E861" i="1"/>
  <c r="E890" i="1"/>
  <c r="E889" i="1" s="1"/>
  <c r="E888" i="1" s="1"/>
  <c r="E894" i="1"/>
  <c r="E893" i="1" s="1"/>
  <c r="E892" i="1" s="1"/>
  <c r="E901" i="1"/>
  <c r="E900" i="1" s="1"/>
  <c r="E899" i="1" s="1"/>
  <c r="E905" i="1"/>
  <c r="E904" i="1" s="1"/>
  <c r="E903" i="1" s="1"/>
  <c r="E963" i="1"/>
  <c r="E965" i="1"/>
  <c r="E973" i="1"/>
  <c r="E975" i="1"/>
  <c r="E983" i="1"/>
  <c r="E982" i="1" s="1"/>
  <c r="E981" i="1" s="1"/>
  <c r="E980" i="1" s="1"/>
  <c r="E979" i="1" s="1"/>
  <c r="E978" i="1" s="1"/>
  <c r="E990" i="1"/>
  <c r="E989" i="1" s="1"/>
  <c r="E988" i="1" s="1"/>
  <c r="E987" i="1" s="1"/>
  <c r="E986" i="1" s="1"/>
  <c r="E1014" i="1"/>
  <c r="E1013" i="1" s="1"/>
  <c r="E1012" i="1" s="1"/>
  <c r="E1011" i="1" s="1"/>
  <c r="E1010" i="1" s="1"/>
  <c r="E1022" i="1"/>
  <c r="E1021" i="1" s="1"/>
  <c r="E1020" i="1" s="1"/>
  <c r="E1019" i="1" s="1"/>
  <c r="E1018" i="1" s="1"/>
  <c r="E1017" i="1" s="1"/>
  <c r="E1029" i="1"/>
  <c r="E1028" i="1" s="1"/>
  <c r="E1027" i="1" s="1"/>
  <c r="E1026" i="1" s="1"/>
  <c r="E1025" i="1" s="1"/>
  <c r="E1036" i="1"/>
  <c r="E1035" i="1" s="1"/>
  <c r="E1034" i="1" s="1"/>
  <c r="E1040" i="1"/>
  <c r="E1039" i="1" s="1"/>
  <c r="E1038" i="1" s="1"/>
  <c r="E1047" i="1"/>
  <c r="E1046" i="1" s="1"/>
  <c r="E1045" i="1" s="1"/>
  <c r="E1051" i="1"/>
  <c r="E1050" i="1" s="1"/>
  <c r="E1049" i="1" s="1"/>
  <c r="E1059" i="1"/>
  <c r="E1058" i="1" s="1"/>
  <c r="E1057" i="1" s="1"/>
  <c r="E1064" i="1"/>
  <c r="E1063" i="1" s="1"/>
  <c r="E1062" i="1" s="1"/>
  <c r="E1069" i="1"/>
  <c r="E1068" i="1" s="1"/>
  <c r="E1067" i="1" s="1"/>
  <c r="E1076" i="1"/>
  <c r="E1075" i="1" s="1"/>
  <c r="E1074" i="1" s="1"/>
  <c r="E1080" i="1"/>
  <c r="E1079" i="1" s="1"/>
  <c r="E1078" i="1" s="1"/>
  <c r="E1101" i="1"/>
  <c r="E1100" i="1" s="1"/>
  <c r="E1099" i="1" s="1"/>
  <c r="E1098" i="1" s="1"/>
  <c r="E1105" i="1"/>
  <c r="E1104" i="1" s="1"/>
  <c r="E1103" i="1" s="1"/>
  <c r="E1109" i="1"/>
  <c r="E1108" i="1" s="1"/>
  <c r="E1107" i="1" s="1"/>
  <c r="E1117" i="1"/>
  <c r="E1116" i="1" s="1"/>
  <c r="E1126" i="1"/>
  <c r="E1125" i="1" s="1"/>
  <c r="E1124" i="1" s="1"/>
  <c r="E1123" i="1" s="1"/>
  <c r="E1122" i="1" s="1"/>
  <c r="E1134" i="1"/>
  <c r="E1133" i="1" s="1"/>
  <c r="E1132" i="1" s="1"/>
  <c r="E1131" i="1" s="1"/>
  <c r="E1130" i="1" s="1"/>
  <c r="E1142" i="1"/>
  <c r="E1141" i="1" s="1"/>
  <c r="E1140" i="1" s="1"/>
  <c r="E1139" i="1" s="1"/>
  <c r="E1138" i="1" s="1"/>
  <c r="E1150" i="1"/>
  <c r="E1149" i="1" s="1"/>
  <c r="E1148" i="1" s="1"/>
  <c r="E1147" i="1" s="1"/>
  <c r="E1146" i="1" s="1"/>
  <c r="E1159" i="1"/>
  <c r="E1158" i="1" s="1"/>
  <c r="E1157" i="1" s="1"/>
  <c r="E1156" i="1" s="1"/>
  <c r="E1155" i="1" s="1"/>
  <c r="E1167" i="1"/>
  <c r="E1166" i="1" s="1"/>
  <c r="E1165" i="1" s="1"/>
  <c r="E1164" i="1" s="1"/>
  <c r="E1163" i="1" s="1"/>
  <c r="E1176" i="1"/>
  <c r="E1175" i="1" s="1"/>
  <c r="E1174" i="1" s="1"/>
  <c r="E1173" i="1" s="1"/>
  <c r="E1172" i="1" s="1"/>
  <c r="E1184" i="1"/>
  <c r="E1183" i="1" s="1"/>
  <c r="E1182" i="1" s="1"/>
  <c r="E1181" i="1" s="1"/>
  <c r="E1180" i="1" s="1"/>
  <c r="E1193" i="1"/>
  <c r="E1192" i="1" s="1"/>
  <c r="E1191" i="1" s="1"/>
  <c r="E1190" i="1" s="1"/>
  <c r="E1189" i="1" s="1"/>
  <c r="E1188" i="1" s="1"/>
  <c r="E1202" i="1"/>
  <c r="E1201" i="1" s="1"/>
  <c r="E1200" i="1" s="1"/>
  <c r="E1199" i="1" s="1"/>
  <c r="E1198" i="1" s="1"/>
  <c r="E1210" i="1"/>
  <c r="E1209" i="1" s="1"/>
  <c r="E1208" i="1" s="1"/>
  <c r="E1207" i="1" s="1"/>
  <c r="E1206" i="1" s="1"/>
  <c r="E1219" i="1"/>
  <c r="E1218" i="1" s="1"/>
  <c r="E1217" i="1" s="1"/>
  <c r="E1223" i="1"/>
  <c r="E1222" i="1" s="1"/>
  <c r="E1221" i="1" s="1"/>
  <c r="E1216" i="1" s="1"/>
  <c r="E1215" i="1" s="1"/>
  <c r="E1227" i="1"/>
  <c r="E1234" i="1"/>
  <c r="E1233" i="1" s="1"/>
  <c r="E1232" i="1" s="1"/>
  <c r="E1231" i="1" s="1"/>
  <c r="E1230" i="1" s="1"/>
  <c r="E1239" i="1"/>
  <c r="E1243" i="1"/>
  <c r="E1250" i="1"/>
  <c r="E1249" i="1" s="1"/>
  <c r="E1248" i="1" s="1"/>
  <c r="E1247" i="1" s="1"/>
  <c r="E1246" i="1" s="1"/>
  <c r="E1258" i="1"/>
  <c r="E1257" i="1" s="1"/>
  <c r="E1256" i="1" s="1"/>
  <c r="E1255" i="1" s="1"/>
  <c r="E1254" i="1" s="1"/>
  <c r="E1266" i="1"/>
  <c r="E1265" i="1" s="1"/>
  <c r="E1264" i="1" s="1"/>
  <c r="E1263" i="1" s="1"/>
  <c r="E1262" i="1" s="1"/>
  <c r="E1274" i="1"/>
  <c r="E1273" i="1" s="1"/>
  <c r="E1272" i="1" s="1"/>
  <c r="E1271" i="1" s="1"/>
  <c r="E1270" i="1" s="1"/>
  <c r="E1282" i="1"/>
  <c r="E1281" i="1" s="1"/>
  <c r="E1280" i="1" s="1"/>
  <c r="E1279" i="1" s="1"/>
  <c r="E1278" i="1" s="1"/>
  <c r="E1291" i="1"/>
  <c r="E1290" i="1" s="1"/>
  <c r="E1289" i="1" s="1"/>
  <c r="E1288" i="1" s="1"/>
  <c r="E1287" i="1" s="1"/>
  <c r="E1299" i="1"/>
  <c r="E1298" i="1" s="1"/>
  <c r="E1297" i="1" s="1"/>
  <c r="E1296" i="1" s="1"/>
  <c r="E1295" i="1" s="1"/>
  <c r="E1307" i="1"/>
  <c r="E1306" i="1" s="1"/>
  <c r="E1305" i="1" s="1"/>
  <c r="E1304" i="1" s="1"/>
  <c r="E1303" i="1" s="1"/>
  <c r="E1315" i="1"/>
  <c r="E1314" i="1" s="1"/>
  <c r="E1313" i="1" s="1"/>
  <c r="E1312" i="1" s="1"/>
  <c r="E1311" i="1" s="1"/>
  <c r="E1323" i="1"/>
  <c r="E1322" i="1" s="1"/>
  <c r="E1321" i="1" s="1"/>
  <c r="E1320" i="1" s="1"/>
  <c r="E1319" i="1" s="1"/>
  <c r="E1345" i="1"/>
  <c r="E1344" i="1" s="1"/>
  <c r="E1343" i="1" s="1"/>
  <c r="E1342" i="1" s="1"/>
  <c r="E1341" i="1" s="1"/>
  <c r="E1340" i="1" s="1"/>
  <c r="E1370" i="1"/>
  <c r="E1369" i="1" s="1"/>
  <c r="E1368" i="1" s="1"/>
  <c r="E1400" i="1"/>
  <c r="E1399" i="1" s="1"/>
  <c r="E1398" i="1" s="1"/>
  <c r="E1397" i="1" s="1"/>
  <c r="E1396" i="1" s="1"/>
  <c r="E1395" i="1" s="1"/>
  <c r="E1426" i="1"/>
  <c r="E1425" i="1" s="1"/>
  <c r="E1424" i="1" s="1"/>
  <c r="E1423" i="1" s="1"/>
  <c r="E1422" i="1" s="1"/>
  <c r="E1421" i="1" s="1"/>
  <c r="E1436" i="1"/>
  <c r="E1435" i="1" s="1"/>
  <c r="E1434" i="1" s="1"/>
  <c r="E1433" i="1" s="1"/>
  <c r="E1432" i="1" s="1"/>
  <c r="E1431" i="1" s="1"/>
  <c r="E1430" i="1" s="1"/>
  <c r="E1444" i="1"/>
  <c r="E1443" i="1" s="1"/>
  <c r="E1442" i="1" s="1"/>
  <c r="E1441" i="1" s="1"/>
  <c r="E1440" i="1" s="1"/>
  <c r="E1439" i="1" s="1"/>
  <c r="E1465" i="1"/>
  <c r="E1464" i="1" s="1"/>
  <c r="E1463" i="1" s="1"/>
  <c r="E1462" i="1" s="1"/>
  <c r="E1461" i="1" s="1"/>
  <c r="E1473" i="1"/>
  <c r="E1472" i="1" s="1"/>
  <c r="E1471" i="1" s="1"/>
  <c r="E1470" i="1" s="1"/>
  <c r="E1469" i="1" s="1"/>
  <c r="E1481" i="1"/>
  <c r="E1480" i="1" s="1"/>
  <c r="E1479" i="1" s="1"/>
  <c r="E1478" i="1" s="1"/>
  <c r="E1477" i="1" s="1"/>
  <c r="D232" i="1" l="1"/>
  <c r="D213" i="1"/>
  <c r="C1209" i="1"/>
  <c r="C1208" i="1" s="1"/>
  <c r="C1207" i="1" s="1"/>
  <c r="C1206" i="1" s="1"/>
  <c r="D235" i="1"/>
  <c r="D280" i="1" s="1"/>
  <c r="D279" i="1" s="1"/>
  <c r="C1399" i="1"/>
  <c r="C1398" i="1" s="1"/>
  <c r="C1397" i="1" s="1"/>
  <c r="C1396" i="1" s="1"/>
  <c r="C1395" i="1" s="1"/>
  <c r="D202" i="1"/>
  <c r="C1422" i="1"/>
  <c r="C1421" i="1" s="1"/>
  <c r="C1249" i="1"/>
  <c r="C1248" i="1" s="1"/>
  <c r="C1247" i="1" s="1"/>
  <c r="C1246" i="1" s="1"/>
  <c r="D205" i="1"/>
  <c r="C1469" i="1"/>
  <c r="D324" i="1"/>
  <c r="C1122" i="1"/>
  <c r="D296" i="1"/>
  <c r="D295" i="1" s="1"/>
  <c r="C123" i="1"/>
  <c r="E389" i="1"/>
  <c r="C563" i="1"/>
  <c r="E564" i="1"/>
  <c r="C446" i="1"/>
  <c r="C445" i="1" s="1"/>
  <c r="C444" i="1" s="1"/>
  <c r="C443" i="1" s="1"/>
  <c r="C442" i="1" s="1"/>
  <c r="C89" i="1"/>
  <c r="C339" i="1"/>
  <c r="C27" i="1" s="1"/>
  <c r="C332" i="1"/>
  <c r="C60" i="1"/>
  <c r="C59" i="1" s="1"/>
  <c r="C258" i="1" s="1"/>
  <c r="C257" i="1" s="1"/>
  <c r="C73" i="1"/>
  <c r="C299" i="1"/>
  <c r="C276" i="1"/>
  <c r="C275" i="1" s="1"/>
  <c r="C216" i="1"/>
  <c r="C319" i="1"/>
  <c r="C196" i="1"/>
  <c r="C195" i="1" s="1"/>
  <c r="C1238" i="1"/>
  <c r="C1237" i="1" s="1"/>
  <c r="C1231" i="1" s="1"/>
  <c r="C1230" i="1" s="1"/>
  <c r="C561" i="1"/>
  <c r="C557" i="1" s="1"/>
  <c r="C157" i="1"/>
  <c r="C109" i="1"/>
  <c r="C260" i="1" s="1"/>
  <c r="C259" i="1" s="1"/>
  <c r="C131" i="1"/>
  <c r="C130" i="1" s="1"/>
  <c r="C266" i="1" s="1"/>
  <c r="C265" i="1" s="1"/>
  <c r="C237" i="1"/>
  <c r="C226" i="1" s="1"/>
  <c r="C20" i="1" s="1"/>
  <c r="C110" i="1"/>
  <c r="C302" i="1"/>
  <c r="C274" i="1"/>
  <c r="C273" i="1" s="1"/>
  <c r="C310" i="1"/>
  <c r="C147" i="1"/>
  <c r="C227" i="1"/>
  <c r="C745" i="1"/>
  <c r="C744" i="1" s="1"/>
  <c r="C849" i="1"/>
  <c r="C508" i="1"/>
  <c r="C777" i="1"/>
  <c r="C776" i="1" s="1"/>
  <c r="C632" i="1"/>
  <c r="C631" i="1" s="1"/>
  <c r="C595" i="1"/>
  <c r="C594" i="1" s="1"/>
  <c r="C1154" i="1"/>
  <c r="C927" i="1"/>
  <c r="C926" i="1" s="1"/>
  <c r="C732" i="1"/>
  <c r="C731" i="1" s="1"/>
  <c r="C706" i="1"/>
  <c r="C705" i="1" s="1"/>
  <c r="C682" i="1"/>
  <c r="C681" i="1" s="1"/>
  <c r="C658" i="1"/>
  <c r="C657" i="1" s="1"/>
  <c r="C829" i="1"/>
  <c r="C828" i="1" s="1"/>
  <c r="C1084" i="1"/>
  <c r="C1083" i="1" s="1"/>
  <c r="C1044" i="1"/>
  <c r="C1043" i="1" s="1"/>
  <c r="C790" i="1"/>
  <c r="C789" i="1" s="1"/>
  <c r="C576" i="1"/>
  <c r="C575" i="1" s="1"/>
  <c r="C574" i="1" s="1"/>
  <c r="C573" i="1" s="1"/>
  <c r="C999" i="1"/>
  <c r="C998" i="1" s="1"/>
  <c r="C997" i="1" s="1"/>
  <c r="C996" i="1" s="1"/>
  <c r="C898" i="1"/>
  <c r="C897" i="1" s="1"/>
  <c r="C803" i="1"/>
  <c r="C802" i="1" s="1"/>
  <c r="C481" i="1"/>
  <c r="C480" i="1" s="1"/>
  <c r="C1121" i="1"/>
  <c r="C868" i="1"/>
  <c r="C887" i="1"/>
  <c r="C886" i="1" s="1"/>
  <c r="C470" i="1"/>
  <c r="C469" i="1" s="1"/>
  <c r="C1328" i="1"/>
  <c r="C1327" i="1" s="1"/>
  <c r="C1056" i="1"/>
  <c r="C1055" i="1" s="1"/>
  <c r="C972" i="1"/>
  <c r="C971" i="1" s="1"/>
  <c r="C970" i="1" s="1"/>
  <c r="C969" i="1" s="1"/>
  <c r="C968" i="1" s="1"/>
  <c r="C719" i="1"/>
  <c r="C718" i="1" s="1"/>
  <c r="C695" i="1"/>
  <c r="C694" i="1" s="1"/>
  <c r="C669" i="1"/>
  <c r="C668" i="1" s="1"/>
  <c r="C518" i="1"/>
  <c r="C393" i="1"/>
  <c r="C1447" i="1"/>
  <c r="C1404" i="1"/>
  <c r="C1403" i="1" s="1"/>
  <c r="C1381" i="1" s="1"/>
  <c r="C1383" i="1"/>
  <c r="C1365" i="1"/>
  <c r="C1366" i="1" s="1"/>
  <c r="C1367" i="1"/>
  <c r="C1171" i="1"/>
  <c r="C1098" i="1"/>
  <c r="C1097" i="1" s="1"/>
  <c r="C1096" i="1" s="1"/>
  <c r="C1373" i="1"/>
  <c r="C1374" i="1" s="1"/>
  <c r="C1375" i="1"/>
  <c r="D203" i="1" s="1"/>
  <c r="C1073" i="1"/>
  <c r="C1072" i="1"/>
  <c r="C908" i="1"/>
  <c r="C909" i="1"/>
  <c r="C646" i="1"/>
  <c r="C647" i="1"/>
  <c r="C759" i="1"/>
  <c r="C758" i="1" s="1"/>
  <c r="C961" i="1"/>
  <c r="C960" i="1" s="1"/>
  <c r="C959" i="1" s="1"/>
  <c r="C958" i="1" s="1"/>
  <c r="C962" i="1"/>
  <c r="C850" i="1"/>
  <c r="C386" i="1"/>
  <c r="C1033" i="1"/>
  <c r="C1032" i="1" s="1"/>
  <c r="C945" i="1"/>
  <c r="C944" i="1" s="1"/>
  <c r="C621" i="1"/>
  <c r="C620" i="1" s="1"/>
  <c r="C817" i="1"/>
  <c r="C818" i="1"/>
  <c r="C867" i="1"/>
  <c r="C608" i="1"/>
  <c r="C607" i="1" s="1"/>
  <c r="E646" i="1"/>
  <c r="E803" i="1"/>
  <c r="E802" i="1" s="1"/>
  <c r="E1044" i="1"/>
  <c r="E1043" i="1" s="1"/>
  <c r="E1033" i="1"/>
  <c r="E1032" i="1" s="1"/>
  <c r="E1238" i="1"/>
  <c r="E1237" i="1" s="1"/>
  <c r="E898" i="1"/>
  <c r="E897" i="1" s="1"/>
  <c r="E621" i="1"/>
  <c r="E620" i="1" s="1"/>
  <c r="E470" i="1"/>
  <c r="E469" i="1" s="1"/>
  <c r="E1365" i="1"/>
  <c r="E1366" i="1" s="1"/>
  <c r="E1367" i="1"/>
  <c r="E1073" i="1"/>
  <c r="E1072" i="1"/>
  <c r="E1056" i="1"/>
  <c r="E1055" i="1" s="1"/>
  <c r="E1115" i="1"/>
  <c r="E1114" i="1" s="1"/>
  <c r="E1113" i="1" s="1"/>
  <c r="E817" i="1"/>
  <c r="E887" i="1"/>
  <c r="E886" i="1" s="1"/>
  <c r="E818" i="1"/>
  <c r="E632" i="1"/>
  <c r="E631" i="1" s="1"/>
  <c r="E695" i="1"/>
  <c r="E694" i="1" s="1"/>
  <c r="E658" i="1"/>
  <c r="E657" i="1" s="1"/>
  <c r="E647" i="1"/>
  <c r="D1417" i="1"/>
  <c r="D1416" i="1" s="1"/>
  <c r="D1415" i="1" s="1"/>
  <c r="E236" i="1" s="1"/>
  <c r="D922" i="1"/>
  <c r="D940" i="1"/>
  <c r="D1109" i="1"/>
  <c r="D1108" i="1" s="1"/>
  <c r="D1107" i="1" s="1"/>
  <c r="D106" i="1"/>
  <c r="E106" i="1"/>
  <c r="D407" i="1"/>
  <c r="E407" i="1" s="1"/>
  <c r="E221" i="1"/>
  <c r="D245" i="1"/>
  <c r="D237" i="1" s="1"/>
  <c r="D954" i="1"/>
  <c r="D949" i="1"/>
  <c r="D948" i="1" s="1"/>
  <c r="D947" i="1" s="1"/>
  <c r="D946" i="1" s="1"/>
  <c r="C995" i="1" l="1"/>
  <c r="D303" i="1"/>
  <c r="D231" i="1"/>
  <c r="D304" i="1"/>
  <c r="C1197" i="1"/>
  <c r="D921" i="1"/>
  <c r="D920" i="1" s="1"/>
  <c r="E920" i="1" s="1"/>
  <c r="E922" i="1"/>
  <c r="D939" i="1"/>
  <c r="E940" i="1"/>
  <c r="D953" i="1"/>
  <c r="E954" i="1"/>
  <c r="C26" i="1"/>
  <c r="C28" i="1" s="1"/>
  <c r="C268" i="1"/>
  <c r="C267" i="1" s="1"/>
  <c r="C16" i="1"/>
  <c r="C338" i="1"/>
  <c r="C272" i="1" s="1"/>
  <c r="C271" i="1" s="1"/>
  <c r="C270" i="1" s="1"/>
  <c r="C262" i="1"/>
  <c r="C261" i="1" s="1"/>
  <c r="C144" i="1"/>
  <c r="C143" i="1" s="1"/>
  <c r="C290" i="1"/>
  <c r="C104" i="1"/>
  <c r="C58" i="1" s="1"/>
  <c r="C57" i="1" s="1"/>
  <c r="G106" i="1"/>
  <c r="F106" i="1"/>
  <c r="F99" i="1"/>
  <c r="C507" i="1"/>
  <c r="C505" i="1" s="1"/>
  <c r="C504" i="1" s="1"/>
  <c r="C503" i="1" s="1"/>
  <c r="C1054" i="1"/>
  <c r="C586" i="1"/>
  <c r="C385" i="1"/>
  <c r="C383" i="1" s="1"/>
  <c r="C382" i="1" s="1"/>
  <c r="C381" i="1" s="1"/>
  <c r="C380" i="1" s="1"/>
  <c r="C379" i="1" s="1"/>
  <c r="C378" i="1" s="1"/>
  <c r="C377" i="1" s="1"/>
  <c r="C957" i="1"/>
  <c r="C757" i="1"/>
  <c r="C1286" i="1"/>
  <c r="E1097" i="1"/>
  <c r="D935" i="1"/>
  <c r="D930" i="1"/>
  <c r="D929" i="1" s="1"/>
  <c r="D928" i="1" s="1"/>
  <c r="D1377" i="1"/>
  <c r="D1134" i="1"/>
  <c r="D1133" i="1" s="1"/>
  <c r="D1132" i="1" s="1"/>
  <c r="D1131" i="1" s="1"/>
  <c r="D1130" i="1" s="1"/>
  <c r="D917" i="1"/>
  <c r="D912" i="1"/>
  <c r="D754" i="1"/>
  <c r="D749" i="1"/>
  <c r="D740" i="1"/>
  <c r="D735" i="1"/>
  <c r="C256" i="1" l="1"/>
  <c r="E921" i="1"/>
  <c r="D734" i="1"/>
  <c r="E735" i="1"/>
  <c r="D739" i="1"/>
  <c r="E740" i="1"/>
  <c r="D753" i="1"/>
  <c r="E753" i="1" s="1"/>
  <c r="E754" i="1"/>
  <c r="D911" i="1"/>
  <c r="D910" i="1" s="1"/>
  <c r="E910" i="1" s="1"/>
  <c r="E912" i="1"/>
  <c r="D916" i="1"/>
  <c r="D915" i="1" s="1"/>
  <c r="E915" i="1" s="1"/>
  <c r="E917" i="1"/>
  <c r="D748" i="1"/>
  <c r="E749" i="1"/>
  <c r="D752" i="1"/>
  <c r="D934" i="1"/>
  <c r="E935" i="1"/>
  <c r="D938" i="1"/>
  <c r="E938" i="1" s="1"/>
  <c r="E939" i="1"/>
  <c r="D952" i="1"/>
  <c r="E953" i="1"/>
  <c r="C506" i="1"/>
  <c r="D1376" i="1"/>
  <c r="E1376" i="1" s="1"/>
  <c r="E1377" i="1"/>
  <c r="C19" i="1"/>
  <c r="C21" i="1" s="1"/>
  <c r="C15" i="1"/>
  <c r="C17" i="1" s="1"/>
  <c r="C502" i="1"/>
  <c r="C501" i="1" s="1"/>
  <c r="C371" i="1" s="1"/>
  <c r="C370" i="1"/>
  <c r="D1373" i="1" l="1"/>
  <c r="E916" i="1"/>
  <c r="E911" i="1"/>
  <c r="D738" i="1"/>
  <c r="E738" i="1" s="1"/>
  <c r="E739" i="1"/>
  <c r="D733" i="1"/>
  <c r="E734" i="1"/>
  <c r="D751" i="1"/>
  <c r="E751" i="1" s="1"/>
  <c r="E752" i="1"/>
  <c r="D747" i="1"/>
  <c r="E748" i="1"/>
  <c r="D908" i="1"/>
  <c r="E908" i="1" s="1"/>
  <c r="D909" i="1"/>
  <c r="E909" i="1" s="1"/>
  <c r="D1375" i="1"/>
  <c r="E1375" i="1" s="1"/>
  <c r="D933" i="1"/>
  <c r="E934" i="1"/>
  <c r="D951" i="1"/>
  <c r="E952" i="1"/>
  <c r="D1374" i="1"/>
  <c r="E1374" i="1" s="1"/>
  <c r="E1373" i="1"/>
  <c r="C14" i="1"/>
  <c r="C18" i="1"/>
  <c r="C372" i="1"/>
  <c r="C369" i="1"/>
  <c r="C368" i="1" s="1"/>
  <c r="D709" i="1"/>
  <c r="D714" i="1"/>
  <c r="D722" i="1"/>
  <c r="D727" i="1"/>
  <c r="D708" i="1" l="1"/>
  <c r="E709" i="1"/>
  <c r="D713" i="1"/>
  <c r="E714" i="1"/>
  <c r="D726" i="1"/>
  <c r="E727" i="1"/>
  <c r="D721" i="1"/>
  <c r="E722" i="1"/>
  <c r="E733" i="1"/>
  <c r="D732" i="1"/>
  <c r="D746" i="1"/>
  <c r="E232" i="1" s="1"/>
  <c r="E747" i="1"/>
  <c r="E933" i="1"/>
  <c r="D927" i="1"/>
  <c r="C22" i="1"/>
  <c r="E951" i="1"/>
  <c r="D945" i="1"/>
  <c r="D569" i="1"/>
  <c r="E245" i="1" s="1"/>
  <c r="D1004" i="1"/>
  <c r="E1004" i="1" s="1"/>
  <c r="D1022" i="1"/>
  <c r="D1021" i="1" s="1"/>
  <c r="D712" i="1" l="1"/>
  <c r="E712" i="1" s="1"/>
  <c r="E713" i="1"/>
  <c r="D720" i="1"/>
  <c r="E721" i="1"/>
  <c r="E569" i="1"/>
  <c r="D725" i="1"/>
  <c r="E725" i="1" s="1"/>
  <c r="E726" i="1"/>
  <c r="D707" i="1"/>
  <c r="E708" i="1"/>
  <c r="D731" i="1"/>
  <c r="E731" i="1" s="1"/>
  <c r="E732" i="1"/>
  <c r="E746" i="1"/>
  <c r="D745" i="1"/>
  <c r="D926" i="1"/>
  <c r="E926" i="1" s="1"/>
  <c r="E927" i="1"/>
  <c r="D944" i="1"/>
  <c r="E944" i="1" s="1"/>
  <c r="E945" i="1"/>
  <c r="D1427" i="1"/>
  <c r="D394" i="1"/>
  <c r="E394" i="1" s="1"/>
  <c r="D449" i="1"/>
  <c r="E449" i="1" s="1"/>
  <c r="E720" i="1" l="1"/>
  <c r="D719" i="1"/>
  <c r="E707" i="1"/>
  <c r="D706" i="1"/>
  <c r="D744" i="1"/>
  <c r="E744" i="1" s="1"/>
  <c r="E745" i="1"/>
  <c r="E120" i="1"/>
  <c r="E111" i="1"/>
  <c r="E105" i="1"/>
  <c r="D705" i="1" l="1"/>
  <c r="E705" i="1" s="1"/>
  <c r="E706" i="1"/>
  <c r="D718" i="1"/>
  <c r="E718" i="1" s="1"/>
  <c r="E719" i="1"/>
  <c r="E94" i="1"/>
  <c r="F94" i="1" s="1"/>
  <c r="F96" i="1"/>
  <c r="F105" i="1"/>
  <c r="E109" i="1"/>
  <c r="F114" i="1"/>
  <c r="F120" i="1"/>
  <c r="E110" i="1"/>
  <c r="E61" i="1"/>
  <c r="G99" i="1"/>
  <c r="D105" i="1"/>
  <c r="G105" i="1" s="1"/>
  <c r="D111" i="1"/>
  <c r="D120" i="1"/>
  <c r="G120" i="1" s="1"/>
  <c r="E217" i="1"/>
  <c r="D223" i="1"/>
  <c r="D498" i="1"/>
  <c r="E498" i="1" s="1"/>
  <c r="D643" i="1"/>
  <c r="D642" i="1" s="1"/>
  <c r="D641" i="1" s="1"/>
  <c r="D863" i="1"/>
  <c r="D862" i="1" s="1"/>
  <c r="D861" i="1" s="1"/>
  <c r="D881" i="1"/>
  <c r="D880" i="1" s="1"/>
  <c r="D879" i="1" s="1"/>
  <c r="G96" i="1" l="1"/>
  <c r="D94" i="1"/>
  <c r="G61" i="1"/>
  <c r="F61" i="1"/>
  <c r="G114" i="1"/>
  <c r="G111" i="1"/>
  <c r="F111" i="1"/>
  <c r="F109" i="1"/>
  <c r="E104" i="1"/>
  <c r="F110" i="1"/>
  <c r="E60" i="1"/>
  <c r="F60" i="1" s="1"/>
  <c r="D110" i="1"/>
  <c r="G110" i="1" s="1"/>
  <c r="D109" i="1"/>
  <c r="G109" i="1" s="1"/>
  <c r="D497" i="1"/>
  <c r="D1029" i="1"/>
  <c r="D1028" i="1" s="1"/>
  <c r="D1027" i="1" s="1"/>
  <c r="D1026" i="1" s="1"/>
  <c r="D1025" i="1" s="1"/>
  <c r="D1036" i="1"/>
  <c r="D1035" i="1" s="1"/>
  <c r="D1034" i="1" s="1"/>
  <c r="D1040" i="1"/>
  <c r="D1039" i="1" s="1"/>
  <c r="D1038" i="1" s="1"/>
  <c r="D1449" i="1"/>
  <c r="D496" i="1" l="1"/>
  <c r="E497" i="1"/>
  <c r="D1448" i="1"/>
  <c r="E1448" i="1" s="1"/>
  <c r="E1449" i="1"/>
  <c r="F104" i="1"/>
  <c r="D1033" i="1"/>
  <c r="D1032" i="1" s="1"/>
  <c r="D60" i="1"/>
  <c r="G60" i="1" s="1"/>
  <c r="D123" i="1"/>
  <c r="E123" i="1"/>
  <c r="D135" i="1"/>
  <c r="E135" i="1"/>
  <c r="D495" i="1" l="1"/>
  <c r="E496" i="1"/>
  <c r="G135" i="1"/>
  <c r="G123" i="1"/>
  <c r="F123" i="1"/>
  <c r="E59" i="1"/>
  <c r="D59" i="1"/>
  <c r="D494" i="1" l="1"/>
  <c r="E495" i="1"/>
  <c r="F59" i="1"/>
  <c r="G59" i="1"/>
  <c r="D217" i="1"/>
  <c r="D493" i="1" l="1"/>
  <c r="E493" i="1" s="1"/>
  <c r="E494" i="1"/>
  <c r="D342" i="1"/>
  <c r="E342" i="1"/>
  <c r="F342" i="1"/>
  <c r="G342" i="1"/>
  <c r="D563" i="1"/>
  <c r="D582" i="1"/>
  <c r="E582" i="1" s="1"/>
  <c r="D1047" i="1"/>
  <c r="D1051" i="1"/>
  <c r="D1473" i="1"/>
  <c r="D1472" i="1" s="1"/>
  <c r="D1471" i="1" s="1"/>
  <c r="D1470" i="1" s="1"/>
  <c r="E563" i="1" l="1"/>
  <c r="D561" i="1"/>
  <c r="E561" i="1" s="1"/>
  <c r="D1469" i="1"/>
  <c r="D1444" i="1" l="1"/>
  <c r="D1443" i="1" s="1"/>
  <c r="D1442" i="1" s="1"/>
  <c r="D1441" i="1" s="1"/>
  <c r="D1440" i="1" s="1"/>
  <c r="D1439" i="1" s="1"/>
  <c r="G356" i="1" l="1"/>
  <c r="G355" i="1" s="1"/>
  <c r="G354" i="1" s="1"/>
  <c r="G353" i="1" s="1"/>
  <c r="F356" i="1"/>
  <c r="F355" i="1" s="1"/>
  <c r="F354" i="1" s="1"/>
  <c r="F353" i="1" s="1"/>
  <c r="E356" i="1"/>
  <c r="E355" i="1" s="1"/>
  <c r="E354" i="1" s="1"/>
  <c r="E353" i="1" s="1"/>
  <c r="D356" i="1"/>
  <c r="D354" i="1" s="1"/>
  <c r="D353" i="1" s="1"/>
  <c r="G351" i="1"/>
  <c r="G350" i="1" s="1"/>
  <c r="G349" i="1" s="1"/>
  <c r="G348" i="1" s="1"/>
  <c r="F351" i="1"/>
  <c r="F350" i="1" s="1"/>
  <c r="F349" i="1" s="1"/>
  <c r="F348" i="1" s="1"/>
  <c r="E351" i="1"/>
  <c r="E350" i="1" s="1"/>
  <c r="E349" i="1" s="1"/>
  <c r="E348" i="1" s="1"/>
  <c r="D351" i="1"/>
  <c r="D350" i="1" s="1"/>
  <c r="D349" i="1" s="1"/>
  <c r="D348" i="1" s="1"/>
  <c r="D559" i="1"/>
  <c r="D554" i="1"/>
  <c r="D905" i="1"/>
  <c r="D904" i="1" s="1"/>
  <c r="D903" i="1" s="1"/>
  <c r="D901" i="1"/>
  <c r="D900" i="1" s="1"/>
  <c r="D899" i="1" s="1"/>
  <c r="D894" i="1"/>
  <c r="D893" i="1" s="1"/>
  <c r="D892" i="1" s="1"/>
  <c r="D890" i="1"/>
  <c r="D889" i="1" s="1"/>
  <c r="D888" i="1" s="1"/>
  <c r="D1092" i="1"/>
  <c r="D1087" i="1"/>
  <c r="D1069" i="1"/>
  <c r="D1482" i="1"/>
  <c r="D1481" i="1" s="1"/>
  <c r="D1480" i="1" s="1"/>
  <c r="D1479" i="1" s="1"/>
  <c r="E554" i="1" l="1"/>
  <c r="E229" i="1"/>
  <c r="E559" i="1"/>
  <c r="D1091" i="1"/>
  <c r="E1091" i="1" s="1"/>
  <c r="E1092" i="1"/>
  <c r="D1086" i="1"/>
  <c r="E1087" i="1"/>
  <c r="F75" i="1"/>
  <c r="G75" i="1"/>
  <c r="D1068" i="1"/>
  <c r="D1067" i="1" s="1"/>
  <c r="E215" i="1"/>
  <c r="D215" i="1"/>
  <c r="D1478" i="1"/>
  <c r="D1477" i="1" s="1"/>
  <c r="D898" i="1"/>
  <c r="D897" i="1" s="1"/>
  <c r="D887" i="1"/>
  <c r="D886" i="1" s="1"/>
  <c r="D340" i="1"/>
  <c r="D339" i="1" s="1"/>
  <c r="G340" i="1"/>
  <c r="G339" i="1" s="1"/>
  <c r="F340" i="1"/>
  <c r="F339" i="1" s="1"/>
  <c r="E340" i="1"/>
  <c r="E339" i="1" s="1"/>
  <c r="G333" i="1"/>
  <c r="F333" i="1"/>
  <c r="E333" i="1"/>
  <c r="D333" i="1"/>
  <c r="G35" i="1"/>
  <c r="F35" i="1"/>
  <c r="E35" i="1"/>
  <c r="E263" i="1"/>
  <c r="D263" i="1"/>
  <c r="D1239" i="1"/>
  <c r="E74" i="1"/>
  <c r="D577" i="1"/>
  <c r="E577" i="1" s="1"/>
  <c r="D558" i="1"/>
  <c r="E558" i="1" s="1"/>
  <c r="D545" i="1"/>
  <c r="E545" i="1" s="1"/>
  <c r="D533" i="1"/>
  <c r="E533" i="1" s="1"/>
  <c r="D525" i="1"/>
  <c r="E525" i="1" s="1"/>
  <c r="D519" i="1"/>
  <c r="E228" i="1" l="1"/>
  <c r="E227" i="1" s="1"/>
  <c r="D1090" i="1"/>
  <c r="E1090" i="1" s="1"/>
  <c r="E519" i="1"/>
  <c r="D1085" i="1"/>
  <c r="E1086" i="1"/>
  <c r="F74" i="1"/>
  <c r="E146" i="1"/>
  <c r="D576" i="1"/>
  <c r="E576" i="1" s="1"/>
  <c r="E179" i="1"/>
  <c r="F338" i="1"/>
  <c r="F27" i="1"/>
  <c r="D338" i="1"/>
  <c r="D27" i="1"/>
  <c r="E338" i="1"/>
  <c r="E27" i="1"/>
  <c r="G338" i="1"/>
  <c r="G27" i="1"/>
  <c r="D518" i="1"/>
  <c r="E518" i="1" s="1"/>
  <c r="E332" i="1"/>
  <c r="D393" i="1"/>
  <c r="E393" i="1" s="1"/>
  <c r="D702" i="1"/>
  <c r="D701" i="1" s="1"/>
  <c r="D700" i="1" s="1"/>
  <c r="D698" i="1"/>
  <c r="D697" i="1" s="1"/>
  <c r="D696" i="1" s="1"/>
  <c r="D798" i="1"/>
  <c r="D793" i="1"/>
  <c r="D792" i="1" s="1"/>
  <c r="D791" i="1" s="1"/>
  <c r="D785" i="1"/>
  <c r="D784" i="1" s="1"/>
  <c r="D783" i="1" s="1"/>
  <c r="D780" i="1"/>
  <c r="D772" i="1"/>
  <c r="D1243" i="1"/>
  <c r="D1238" i="1" s="1"/>
  <c r="D1234" i="1"/>
  <c r="D1233" i="1" s="1"/>
  <c r="D1232" i="1" s="1"/>
  <c r="D771" i="1" l="1"/>
  <c r="D770" i="1" s="1"/>
  <c r="E770" i="1" s="1"/>
  <c r="E772" i="1"/>
  <c r="D779" i="1"/>
  <c r="E780" i="1"/>
  <c r="D797" i="1"/>
  <c r="E798" i="1"/>
  <c r="E1085" i="1"/>
  <c r="D1084" i="1"/>
  <c r="E26" i="1"/>
  <c r="E268" i="1"/>
  <c r="D695" i="1"/>
  <c r="D694" i="1" s="1"/>
  <c r="D489" i="1"/>
  <c r="D484" i="1"/>
  <c r="D677" i="1"/>
  <c r="D676" i="1" s="1"/>
  <c r="D675" i="1" s="1"/>
  <c r="D672" i="1"/>
  <c r="D858" i="1"/>
  <c r="D857" i="1" s="1"/>
  <c r="D856" i="1" s="1"/>
  <c r="D876" i="1"/>
  <c r="D391" i="1"/>
  <c r="E391" i="1" s="1"/>
  <c r="D1105" i="1"/>
  <c r="D1104" i="1" s="1"/>
  <c r="D1103" i="1" s="1"/>
  <c r="D1101" i="1"/>
  <c r="D1100" i="1" s="1"/>
  <c r="D661" i="1"/>
  <c r="D660" i="1" s="1"/>
  <c r="D659" i="1" s="1"/>
  <c r="D665" i="1"/>
  <c r="D664" i="1" s="1"/>
  <c r="D663" i="1" s="1"/>
  <c r="D650" i="1"/>
  <c r="D649" i="1" s="1"/>
  <c r="D648" i="1" s="1"/>
  <c r="D654" i="1"/>
  <c r="D653" i="1" s="1"/>
  <c r="D652" i="1" s="1"/>
  <c r="D635" i="1"/>
  <c r="D634" i="1" s="1"/>
  <c r="D633" i="1" s="1"/>
  <c r="D639" i="1"/>
  <c r="D638" i="1" s="1"/>
  <c r="D637" i="1" s="1"/>
  <c r="D598" i="1"/>
  <c r="D603" i="1"/>
  <c r="E603" i="1" s="1"/>
  <c r="D424" i="1"/>
  <c r="D423" i="1" s="1"/>
  <c r="D418" i="1"/>
  <c r="E418" i="1" s="1"/>
  <c r="D1465" i="1"/>
  <c r="D1464" i="1" s="1"/>
  <c r="D1463" i="1" s="1"/>
  <c r="D1462" i="1" s="1"/>
  <c r="D1457" i="1"/>
  <c r="D1452" i="1"/>
  <c r="D1436" i="1"/>
  <c r="D1426" i="1"/>
  <c r="D1425" i="1" s="1"/>
  <c r="D1424" i="1" s="1"/>
  <c r="D1423" i="1" s="1"/>
  <c r="D1412" i="1"/>
  <c r="D1411" i="1" s="1"/>
  <c r="D1410" i="1" s="1"/>
  <c r="D1407" i="1"/>
  <c r="D1406" i="1" s="1"/>
  <c r="D1405" i="1" s="1"/>
  <c r="D1400" i="1"/>
  <c r="D1391" i="1"/>
  <c r="D1386" i="1"/>
  <c r="D1382" i="1"/>
  <c r="E1382" i="1" s="1"/>
  <c r="D1370" i="1"/>
  <c r="D1361" i="1"/>
  <c r="D1352" i="1"/>
  <c r="D1345" i="1"/>
  <c r="D1336" i="1"/>
  <c r="D1331" i="1"/>
  <c r="D1323" i="1"/>
  <c r="D1322" i="1" s="1"/>
  <c r="D1321" i="1" s="1"/>
  <c r="D1320" i="1" s="1"/>
  <c r="D1319" i="1" s="1"/>
  <c r="D1315" i="1"/>
  <c r="D1314" i="1" s="1"/>
  <c r="D1313" i="1" s="1"/>
  <c r="D1312" i="1" s="1"/>
  <c r="D1311" i="1" s="1"/>
  <c r="D1307" i="1"/>
  <c r="D1299" i="1"/>
  <c r="D1298" i="1" s="1"/>
  <c r="D1297" i="1" s="1"/>
  <c r="D1296" i="1" s="1"/>
  <c r="D1295" i="1" s="1"/>
  <c r="D1291" i="1"/>
  <c r="D1290" i="1" s="1"/>
  <c r="D1289" i="1" s="1"/>
  <c r="D1288" i="1" s="1"/>
  <c r="D1282" i="1"/>
  <c r="D1281" i="1" s="1"/>
  <c r="D1280" i="1" s="1"/>
  <c r="D1279" i="1" s="1"/>
  <c r="D1278" i="1" s="1"/>
  <c r="D1274" i="1"/>
  <c r="D1273" i="1" s="1"/>
  <c r="D1272" i="1" s="1"/>
  <c r="D1271" i="1" s="1"/>
  <c r="D1270" i="1" s="1"/>
  <c r="D1266" i="1"/>
  <c r="D1265" i="1" s="1"/>
  <c r="D1264" i="1" s="1"/>
  <c r="D1263" i="1" s="1"/>
  <c r="D1258" i="1"/>
  <c r="D1257" i="1" s="1"/>
  <c r="D1256" i="1" s="1"/>
  <c r="D1255" i="1" s="1"/>
  <c r="D1250" i="1"/>
  <c r="E205" i="1" s="1"/>
  <c r="D1227" i="1"/>
  <c r="D1223" i="1"/>
  <c r="D1219" i="1"/>
  <c r="D1218" i="1" s="1"/>
  <c r="D1217" i="1" s="1"/>
  <c r="D1210" i="1"/>
  <c r="D1202" i="1"/>
  <c r="D1201" i="1" s="1"/>
  <c r="D1200" i="1" s="1"/>
  <c r="D1199" i="1" s="1"/>
  <c r="D1193" i="1"/>
  <c r="D1192" i="1" s="1"/>
  <c r="D1191" i="1" s="1"/>
  <c r="D1190" i="1" s="1"/>
  <c r="E313" i="1" s="1"/>
  <c r="D1184" i="1"/>
  <c r="D1183" i="1" s="1"/>
  <c r="D1182" i="1" s="1"/>
  <c r="D1181" i="1" s="1"/>
  <c r="E314" i="1" s="1"/>
  <c r="D1176" i="1"/>
  <c r="D1175" i="1" s="1"/>
  <c r="D1174" i="1" s="1"/>
  <c r="D1173" i="1" s="1"/>
  <c r="E312" i="1" s="1"/>
  <c r="D1167" i="1"/>
  <c r="D1166" i="1" s="1"/>
  <c r="D1165" i="1" s="1"/>
  <c r="D1164" i="1" s="1"/>
  <c r="D1159" i="1"/>
  <c r="D1158" i="1" s="1"/>
  <c r="D1157" i="1" s="1"/>
  <c r="D1156" i="1" s="1"/>
  <c r="D1150" i="1"/>
  <c r="D1149" i="1" s="1"/>
  <c r="D1148" i="1" s="1"/>
  <c r="D1147" i="1" s="1"/>
  <c r="D1142" i="1"/>
  <c r="D1141" i="1" s="1"/>
  <c r="D1126" i="1"/>
  <c r="D1125" i="1" s="1"/>
  <c r="D1124" i="1" s="1"/>
  <c r="D1123" i="1" s="1"/>
  <c r="E296" i="1" s="1"/>
  <c r="E295" i="1" s="1"/>
  <c r="D1117" i="1"/>
  <c r="D1116" i="1" s="1"/>
  <c r="D1080" i="1"/>
  <c r="D1079" i="1" s="1"/>
  <c r="D1078" i="1" s="1"/>
  <c r="D1076" i="1"/>
  <c r="D1075" i="1" s="1"/>
  <c r="D1074" i="1" s="1"/>
  <c r="D1064" i="1"/>
  <c r="D1059" i="1"/>
  <c r="D1058" i="1" s="1"/>
  <c r="D1057" i="1" s="1"/>
  <c r="D1050" i="1"/>
  <c r="D1049" i="1" s="1"/>
  <c r="D1046" i="1"/>
  <c r="D1045" i="1" s="1"/>
  <c r="D1020" i="1"/>
  <c r="D1019" i="1" s="1"/>
  <c r="D1018" i="1" s="1"/>
  <c r="D1014" i="1"/>
  <c r="D1013" i="1" s="1"/>
  <c r="D1012" i="1" s="1"/>
  <c r="D1011" i="1" s="1"/>
  <c r="D1010" i="1" s="1"/>
  <c r="D1000" i="1"/>
  <c r="D991" i="1"/>
  <c r="D990" i="1" s="1"/>
  <c r="D989" i="1" s="1"/>
  <c r="D988" i="1" s="1"/>
  <c r="D987" i="1" s="1"/>
  <c r="D986" i="1" s="1"/>
  <c r="D983" i="1"/>
  <c r="D982" i="1" s="1"/>
  <c r="D981" i="1" s="1"/>
  <c r="D980" i="1" s="1"/>
  <c r="D979" i="1" s="1"/>
  <c r="D978" i="1" s="1"/>
  <c r="D975" i="1"/>
  <c r="D973" i="1"/>
  <c r="D965" i="1"/>
  <c r="D963" i="1"/>
  <c r="D871" i="1"/>
  <c r="D853" i="1"/>
  <c r="D852" i="1" s="1"/>
  <c r="D851" i="1" s="1"/>
  <c r="D846" i="1"/>
  <c r="D845" i="1" s="1"/>
  <c r="D837" i="1"/>
  <c r="D832" i="1"/>
  <c r="D825" i="1"/>
  <c r="D824" i="1" s="1"/>
  <c r="D823" i="1" s="1"/>
  <c r="D821" i="1"/>
  <c r="D820" i="1" s="1"/>
  <c r="D819" i="1" s="1"/>
  <c r="D814" i="1"/>
  <c r="D813" i="1" s="1"/>
  <c r="D812" i="1" s="1"/>
  <c r="E235" i="1" s="1"/>
  <c r="D810" i="1"/>
  <c r="D809" i="1" s="1"/>
  <c r="D808" i="1" s="1"/>
  <c r="D806" i="1"/>
  <c r="D805" i="1" s="1"/>
  <c r="D804" i="1" s="1"/>
  <c r="D768" i="1"/>
  <c r="D763" i="1"/>
  <c r="E763" i="1" s="1"/>
  <c r="D690" i="1"/>
  <c r="D689" i="1" s="1"/>
  <c r="D688" i="1" s="1"/>
  <c r="D685" i="1"/>
  <c r="D628" i="1"/>
  <c r="D624" i="1"/>
  <c r="D623" i="1" s="1"/>
  <c r="D622" i="1" s="1"/>
  <c r="D617" i="1"/>
  <c r="D616" i="1" s="1"/>
  <c r="D615" i="1" s="1"/>
  <c r="D612" i="1"/>
  <c r="D591" i="1"/>
  <c r="D575" i="1"/>
  <c r="D553" i="1"/>
  <c r="E553" i="1" s="1"/>
  <c r="D516" i="1"/>
  <c r="E516" i="1" s="1"/>
  <c r="D511" i="1"/>
  <c r="E511" i="1" s="1"/>
  <c r="D509" i="1"/>
  <c r="D477" i="1"/>
  <c r="D473" i="1"/>
  <c r="D465" i="1"/>
  <c r="D464" i="1" s="1"/>
  <c r="D463" i="1" s="1"/>
  <c r="D462" i="1" s="1"/>
  <c r="D461" i="1" s="1"/>
  <c r="D458" i="1"/>
  <c r="D457" i="1" s="1"/>
  <c r="D456" i="1" s="1"/>
  <c r="D455" i="1" s="1"/>
  <c r="D454" i="1" s="1"/>
  <c r="D447" i="1"/>
  <c r="E447" i="1" s="1"/>
  <c r="D438" i="1"/>
  <c r="E438" i="1" s="1"/>
  <c r="D428" i="1"/>
  <c r="E219" i="1" s="1"/>
  <c r="D421" i="1"/>
  <c r="E132" i="1"/>
  <c r="E93" i="1"/>
  <c r="E73" i="1"/>
  <c r="D420" i="1" l="1"/>
  <c r="E420" i="1" s="1"/>
  <c r="E421" i="1"/>
  <c r="E771" i="1"/>
  <c r="D597" i="1"/>
  <c r="E597" i="1" s="1"/>
  <c r="E598" i="1"/>
  <c r="D574" i="1"/>
  <c r="E575" i="1"/>
  <c r="D488" i="1"/>
  <c r="E489" i="1"/>
  <c r="D483" i="1"/>
  <c r="E484" i="1"/>
  <c r="E509" i="1"/>
  <c r="D684" i="1"/>
  <c r="E685" i="1"/>
  <c r="D596" i="1"/>
  <c r="E596" i="1" s="1"/>
  <c r="D590" i="1"/>
  <c r="E591" i="1"/>
  <c r="D671" i="1"/>
  <c r="E672" i="1"/>
  <c r="D870" i="1"/>
  <c r="D869" i="1" s="1"/>
  <c r="E869" i="1" s="1"/>
  <c r="E871" i="1"/>
  <c r="D875" i="1"/>
  <c r="D874" i="1" s="1"/>
  <c r="E874" i="1" s="1"/>
  <c r="E876" i="1"/>
  <c r="D778" i="1"/>
  <c r="E779" i="1"/>
  <c r="D796" i="1"/>
  <c r="E797" i="1"/>
  <c r="D836" i="1"/>
  <c r="E837" i="1"/>
  <c r="D831" i="1"/>
  <c r="E832" i="1"/>
  <c r="E870" i="1"/>
  <c r="D999" i="1"/>
  <c r="E999" i="1" s="1"/>
  <c r="E1000" i="1"/>
  <c r="D1083" i="1"/>
  <c r="E1083" i="1" s="1"/>
  <c r="E1054" i="1" s="1"/>
  <c r="E1084" i="1"/>
  <c r="D1335" i="1"/>
  <c r="E1336" i="1"/>
  <c r="D1330" i="1"/>
  <c r="E1331" i="1"/>
  <c r="D1351" i="1"/>
  <c r="E1352" i="1"/>
  <c r="D1360" i="1"/>
  <c r="E1361" i="1"/>
  <c r="D1385" i="1"/>
  <c r="E1386" i="1"/>
  <c r="D1390" i="1"/>
  <c r="E1391" i="1"/>
  <c r="D1451" i="1"/>
  <c r="E1452" i="1"/>
  <c r="D1456" i="1"/>
  <c r="E1457" i="1"/>
  <c r="E216" i="1"/>
  <c r="E262" i="1"/>
  <c r="E261" i="1" s="1"/>
  <c r="F73" i="1"/>
  <c r="E131" i="1"/>
  <c r="E130" i="1" s="1"/>
  <c r="E258" i="1"/>
  <c r="E257" i="1" s="1"/>
  <c r="E260" i="1"/>
  <c r="E259" i="1" s="1"/>
  <c r="F93" i="1"/>
  <c r="D1404" i="1"/>
  <c r="D762" i="1"/>
  <c r="E214" i="1"/>
  <c r="D1343" i="1"/>
  <c r="D1342" i="1" s="1"/>
  <c r="D1341" i="1" s="1"/>
  <c r="D1340" i="1" s="1"/>
  <c r="E156" i="1"/>
  <c r="D472" i="1"/>
  <c r="D471" i="1" s="1"/>
  <c r="D437" i="1"/>
  <c r="D767" i="1"/>
  <c r="D766" i="1" s="1"/>
  <c r="D765" i="1" s="1"/>
  <c r="D1262" i="1"/>
  <c r="E320" i="1"/>
  <c r="D1163" i="1"/>
  <c r="E311" i="1"/>
  <c r="D427" i="1"/>
  <c r="D426" i="1" s="1"/>
  <c r="D1146" i="1"/>
  <c r="D1249" i="1"/>
  <c r="D1248" i="1" s="1"/>
  <c r="D1247" i="1" s="1"/>
  <c r="D1073" i="1"/>
  <c r="E305" i="1" s="1"/>
  <c r="D508" i="1"/>
  <c r="D1369" i="1"/>
  <c r="D1368" i="1" s="1"/>
  <c r="D1365" i="1" s="1"/>
  <c r="D1366" i="1" s="1"/>
  <c r="D1399" i="1"/>
  <c r="D1254" i="1"/>
  <c r="D1287" i="1"/>
  <c r="D850" i="1"/>
  <c r="E850" i="1" s="1"/>
  <c r="D1072" i="1"/>
  <c r="F335" i="1"/>
  <c r="F332" i="1" s="1"/>
  <c r="G335" i="1"/>
  <c r="G332" i="1" s="1"/>
  <c r="D335" i="1"/>
  <c r="D332" i="1" s="1"/>
  <c r="D1180" i="1"/>
  <c r="D1155" i="1"/>
  <c r="D1189" i="1"/>
  <c r="D1188" i="1" s="1"/>
  <c r="D1017" i="1"/>
  <c r="D1198" i="1"/>
  <c r="D1172" i="1"/>
  <c r="D602" i="1"/>
  <c r="D476" i="1"/>
  <c r="D475" i="1" s="1"/>
  <c r="D384" i="1" s="1"/>
  <c r="D1209" i="1"/>
  <c r="D1208" i="1" s="1"/>
  <c r="D1207" i="1" s="1"/>
  <c r="D1222" i="1"/>
  <c r="D1221" i="1" s="1"/>
  <c r="D1216" i="1" s="1"/>
  <c r="D1215" i="1" s="1"/>
  <c r="D446" i="1"/>
  <c r="E446" i="1" s="1"/>
  <c r="D611" i="1"/>
  <c r="D386" i="1"/>
  <c r="D1115" i="1"/>
  <c r="D627" i="1"/>
  <c r="D626" i="1" s="1"/>
  <c r="D621" i="1" s="1"/>
  <c r="D620" i="1" s="1"/>
  <c r="D844" i="1"/>
  <c r="D843" i="1" s="1"/>
  <c r="D818" i="1"/>
  <c r="D1422" i="1"/>
  <c r="D1461" i="1"/>
  <c r="D1447" i="1" s="1"/>
  <c r="E1447" i="1" s="1"/>
  <c r="D849" i="1"/>
  <c r="E849" i="1" s="1"/>
  <c r="E309" i="1"/>
  <c r="D1099" i="1"/>
  <c r="D1098" i="1" s="1"/>
  <c r="D1097" i="1" s="1"/>
  <c r="E1096" i="1" s="1"/>
  <c r="D658" i="1"/>
  <c r="D657" i="1" s="1"/>
  <c r="D647" i="1"/>
  <c r="D646" i="1"/>
  <c r="D632" i="1"/>
  <c r="D631" i="1" s="1"/>
  <c r="D1140" i="1"/>
  <c r="D1139" i="1" s="1"/>
  <c r="E294" i="1" s="1"/>
  <c r="D961" i="1"/>
  <c r="D960" i="1" s="1"/>
  <c r="D614" i="1"/>
  <c r="D972" i="1"/>
  <c r="D803" i="1"/>
  <c r="D802" i="1" s="1"/>
  <c r="D962" i="1"/>
  <c r="E962" i="1" s="1"/>
  <c r="E961" i="1" s="1"/>
  <c r="E960" i="1" s="1"/>
  <c r="E959" i="1" s="1"/>
  <c r="E16" i="1"/>
  <c r="D1306" i="1"/>
  <c r="D1305" i="1" s="1"/>
  <c r="D1304" i="1" s="1"/>
  <c r="D1303" i="1" s="1"/>
  <c r="D1435" i="1"/>
  <c r="D1434" i="1" s="1"/>
  <c r="D1433" i="1" s="1"/>
  <c r="D1432" i="1" s="1"/>
  <c r="E298" i="1" s="1"/>
  <c r="D817" i="1"/>
  <c r="E89" i="1"/>
  <c r="D1063" i="1"/>
  <c r="D1062" i="1" s="1"/>
  <c r="D1056" i="1" s="1"/>
  <c r="E301" i="1" s="1"/>
  <c r="D1044" i="1"/>
  <c r="E203" i="1" l="1"/>
  <c r="D998" i="1"/>
  <c r="D997" i="1" s="1"/>
  <c r="E875" i="1"/>
  <c r="E386" i="1"/>
  <c r="D385" i="1"/>
  <c r="E385" i="1" s="1"/>
  <c r="E213" i="1"/>
  <c r="D573" i="1"/>
  <c r="E573" i="1" s="1"/>
  <c r="E574" i="1"/>
  <c r="D436" i="1"/>
  <c r="E437" i="1"/>
  <c r="D482" i="1"/>
  <c r="E483" i="1"/>
  <c r="D487" i="1"/>
  <c r="E487" i="1" s="1"/>
  <c r="E488" i="1"/>
  <c r="D507" i="1"/>
  <c r="E507" i="1" s="1"/>
  <c r="E508" i="1"/>
  <c r="D601" i="1"/>
  <c r="E602" i="1"/>
  <c r="D589" i="1"/>
  <c r="E590" i="1"/>
  <c r="D683" i="1"/>
  <c r="E684" i="1"/>
  <c r="D670" i="1"/>
  <c r="E671" i="1"/>
  <c r="D761" i="1"/>
  <c r="E762" i="1"/>
  <c r="E778" i="1"/>
  <c r="D777" i="1"/>
  <c r="E796" i="1"/>
  <c r="D790" i="1"/>
  <c r="D835" i="1"/>
  <c r="E835" i="1" s="1"/>
  <c r="E836" i="1"/>
  <c r="D830" i="1"/>
  <c r="E831" i="1"/>
  <c r="D868" i="1"/>
  <c r="E868" i="1" s="1"/>
  <c r="D867" i="1"/>
  <c r="E867" i="1" s="1"/>
  <c r="D971" i="1"/>
  <c r="D970" i="1" s="1"/>
  <c r="D969" i="1" s="1"/>
  <c r="D968" i="1" s="1"/>
  <c r="E972" i="1"/>
  <c r="E971" i="1" s="1"/>
  <c r="E970" i="1" s="1"/>
  <c r="E969" i="1" s="1"/>
  <c r="E968" i="1" s="1"/>
  <c r="E958" i="1"/>
  <c r="E998" i="1"/>
  <c r="D1334" i="1"/>
  <c r="E206" i="1" s="1"/>
  <c r="E1335" i="1"/>
  <c r="D1329" i="1"/>
  <c r="E1330" i="1"/>
  <c r="D1350" i="1"/>
  <c r="E1351" i="1"/>
  <c r="D1359" i="1"/>
  <c r="E1360" i="1"/>
  <c r="D1384" i="1"/>
  <c r="E1384" i="1" s="1"/>
  <c r="E1385" i="1"/>
  <c r="D1389" i="1"/>
  <c r="E1390" i="1"/>
  <c r="D1450" i="1"/>
  <c r="E1450" i="1" s="1"/>
  <c r="E1451" i="1"/>
  <c r="D1455" i="1"/>
  <c r="E1455" i="1" s="1"/>
  <c r="E1456" i="1"/>
  <c r="E58" i="1"/>
  <c r="F89" i="1"/>
  <c r="E324" i="1"/>
  <c r="D1398" i="1"/>
  <c r="D1397" i="1" s="1"/>
  <c r="D1396" i="1" s="1"/>
  <c r="D1395" i="1" s="1"/>
  <c r="D842" i="1"/>
  <c r="E266" i="1"/>
  <c r="E265" i="1" s="1"/>
  <c r="D445" i="1"/>
  <c r="D1114" i="1"/>
  <c r="D1113" i="1" s="1"/>
  <c r="D1096" i="1" s="1"/>
  <c r="D1246" i="1"/>
  <c r="D1154" i="1"/>
  <c r="E1154" i="1" s="1"/>
  <c r="D1403" i="1"/>
  <c r="D1043" i="1"/>
  <c r="D26" i="1"/>
  <c r="D268" i="1"/>
  <c r="G26" i="1"/>
  <c r="G28" i="1" s="1"/>
  <c r="F26" i="1"/>
  <c r="F28" i="1" s="1"/>
  <c r="E147" i="1"/>
  <c r="D1367" i="1"/>
  <c r="D1122" i="1"/>
  <c r="E310" i="1"/>
  <c r="D1421" i="1"/>
  <c r="D1171" i="1"/>
  <c r="E1171" i="1" s="1"/>
  <c r="D1206" i="1"/>
  <c r="D1055" i="1"/>
  <c r="D1054" i="1" s="1"/>
  <c r="D1138" i="1"/>
  <c r="E293" i="1"/>
  <c r="E28" i="1"/>
  <c r="E267" i="1"/>
  <c r="E157" i="1"/>
  <c r="D470" i="1"/>
  <c r="D469" i="1" s="1"/>
  <c r="E145" i="1"/>
  <c r="D610" i="1"/>
  <c r="D609" i="1" s="1"/>
  <c r="D557" i="1"/>
  <c r="D959" i="1"/>
  <c r="D1431" i="1"/>
  <c r="E233" i="1" l="1"/>
  <c r="D383" i="1"/>
  <c r="E383" i="1" s="1"/>
  <c r="D435" i="1"/>
  <c r="E436" i="1"/>
  <c r="D444" i="1"/>
  <c r="E445" i="1"/>
  <c r="E482" i="1"/>
  <c r="D481" i="1"/>
  <c r="D505" i="1"/>
  <c r="E557" i="1"/>
  <c r="D588" i="1"/>
  <c r="E307" i="1" s="1"/>
  <c r="E589" i="1"/>
  <c r="E154" i="1"/>
  <c r="E683" i="1"/>
  <c r="D682" i="1"/>
  <c r="D595" i="1"/>
  <c r="E601" i="1"/>
  <c r="E670" i="1"/>
  <c r="D669" i="1"/>
  <c r="D760" i="1"/>
  <c r="E231" i="1" s="1"/>
  <c r="E761" i="1"/>
  <c r="D776" i="1"/>
  <c r="E776" i="1" s="1"/>
  <c r="E777" i="1"/>
  <c r="D789" i="1"/>
  <c r="E789" i="1" s="1"/>
  <c r="E790" i="1"/>
  <c r="E830" i="1"/>
  <c r="D829" i="1"/>
  <c r="D996" i="1"/>
  <c r="E997" i="1"/>
  <c r="E155" i="1"/>
  <c r="E1334" i="1"/>
  <c r="E1329" i="1"/>
  <c r="D1328" i="1"/>
  <c r="D1349" i="1"/>
  <c r="E1349" i="1" s="1"/>
  <c r="E1350" i="1"/>
  <c r="D1358" i="1"/>
  <c r="E1359" i="1"/>
  <c r="E1389" i="1"/>
  <c r="D1383" i="1"/>
  <c r="E1383" i="1" s="1"/>
  <c r="E226" i="1"/>
  <c r="E57" i="1"/>
  <c r="F58" i="1"/>
  <c r="E15" i="1"/>
  <c r="E14" i="1" s="1"/>
  <c r="D1381" i="1"/>
  <c r="E1381" i="1" s="1"/>
  <c r="D841" i="1"/>
  <c r="E144" i="1"/>
  <c r="E256" i="1"/>
  <c r="D1121" i="1"/>
  <c r="E1121" i="1" s="1"/>
  <c r="E300" i="1"/>
  <c r="E299" i="1" s="1"/>
  <c r="D506" i="1"/>
  <c r="E506" i="1" s="1"/>
  <c r="D958" i="1"/>
  <c r="E306" i="1"/>
  <c r="D608" i="1"/>
  <c r="E608" i="1" s="1"/>
  <c r="E607" i="1" s="1"/>
  <c r="E308" i="1"/>
  <c r="D1430" i="1"/>
  <c r="E297" i="1"/>
  <c r="D382" i="1"/>
  <c r="E382" i="1" s="1"/>
  <c r="D434" i="1" l="1"/>
  <c r="E434" i="1" s="1"/>
  <c r="E435" i="1"/>
  <c r="D480" i="1"/>
  <c r="E480" i="1" s="1"/>
  <c r="E481" i="1"/>
  <c r="D443" i="1"/>
  <c r="E444" i="1"/>
  <c r="D504" i="1"/>
  <c r="E505" i="1"/>
  <c r="E595" i="1"/>
  <c r="D594" i="1"/>
  <c r="E594" i="1" s="1"/>
  <c r="D681" i="1"/>
  <c r="E681" i="1" s="1"/>
  <c r="E682" i="1"/>
  <c r="E588" i="1"/>
  <c r="D587" i="1"/>
  <c r="E587" i="1" s="1"/>
  <c r="D668" i="1"/>
  <c r="E668" i="1" s="1"/>
  <c r="E669" i="1"/>
  <c r="E760" i="1"/>
  <c r="D759" i="1"/>
  <c r="E304" i="1"/>
  <c r="D828" i="1"/>
  <c r="E828" i="1" s="1"/>
  <c r="E829" i="1"/>
  <c r="E996" i="1"/>
  <c r="D995" i="1"/>
  <c r="E995" i="1" s="1"/>
  <c r="E316" i="1"/>
  <c r="E315" i="1" s="1"/>
  <c r="E1328" i="1"/>
  <c r="E322" i="1"/>
  <c r="D1327" i="1"/>
  <c r="E1327" i="1" s="1"/>
  <c r="E1358" i="1"/>
  <c r="D1357" i="1"/>
  <c r="E323" i="1"/>
  <c r="E143" i="1"/>
  <c r="E20" i="1"/>
  <c r="E17" i="1"/>
  <c r="F57" i="1"/>
  <c r="D607" i="1"/>
  <c r="D381" i="1"/>
  <c r="E381" i="1" s="1"/>
  <c r="E19" i="1"/>
  <c r="D586" i="1" l="1"/>
  <c r="E586" i="1" s="1"/>
  <c r="D442" i="1"/>
  <c r="E442" i="1" s="1"/>
  <c r="E443" i="1"/>
  <c r="E292" i="1"/>
  <c r="E291" i="1" s="1"/>
  <c r="D503" i="1"/>
  <c r="E503" i="1" s="1"/>
  <c r="E504" i="1"/>
  <c r="E759" i="1"/>
  <c r="D758" i="1"/>
  <c r="E303" i="1"/>
  <c r="E302" i="1" s="1"/>
  <c r="D957" i="1"/>
  <c r="E957" i="1" s="1"/>
  <c r="E1357" i="1"/>
  <c r="D1286" i="1"/>
  <c r="E1286" i="1" s="1"/>
  <c r="E18" i="1"/>
  <c r="E22" i="1" s="1"/>
  <c r="E21" i="1"/>
  <c r="D380" i="1" l="1"/>
  <c r="D379" i="1" s="1"/>
  <c r="E758" i="1"/>
  <c r="D757" i="1"/>
  <c r="E757" i="1" s="1"/>
  <c r="D309" i="1"/>
  <c r="E379" i="1" l="1"/>
  <c r="E370" i="1" s="1"/>
  <c r="D378" i="1"/>
  <c r="E378" i="1" s="1"/>
  <c r="E369" i="1" s="1"/>
  <c r="E380" i="1"/>
  <c r="D377" i="1"/>
  <c r="E377" i="1" s="1"/>
  <c r="D370" i="1"/>
  <c r="D369" i="1"/>
  <c r="D308" i="1" l="1"/>
  <c r="D93" i="1" l="1"/>
  <c r="G94" i="1"/>
  <c r="D219" i="1"/>
  <c r="D220" i="1" l="1"/>
  <c r="D260" i="1"/>
  <c r="D259" i="1" s="1"/>
  <c r="G93" i="1"/>
  <c r="D28" i="1" l="1"/>
  <c r="D267" i="1"/>
  <c r="G90" i="1" l="1"/>
  <c r="D74" i="1"/>
  <c r="G74" i="1" s="1"/>
  <c r="D258" i="1" l="1"/>
  <c r="D257" i="1" s="1"/>
  <c r="D89" i="1"/>
  <c r="G89" i="1" s="1"/>
  <c r="D73" i="1"/>
  <c r="D104" i="1"/>
  <c r="G104" i="1" s="1"/>
  <c r="D262" i="1" l="1"/>
  <c r="D261" i="1" s="1"/>
  <c r="G73" i="1"/>
  <c r="D58" i="1"/>
  <c r="G58" i="1" s="1"/>
  <c r="D216" i="1" l="1"/>
  <c r="D229" i="1"/>
  <c r="D228" i="1" l="1"/>
  <c r="D227" i="1" l="1"/>
  <c r="D306" i="1" l="1"/>
  <c r="D132" i="1" l="1"/>
  <c r="G132" i="1" l="1"/>
  <c r="D131" i="1"/>
  <c r="D15" i="1"/>
  <c r="D16" i="1" l="1"/>
  <c r="D17" i="1" s="1"/>
  <c r="G131" i="1"/>
  <c r="D130" i="1"/>
  <c r="D266" i="1" s="1"/>
  <c r="D14" i="1" l="1"/>
  <c r="D57" i="1"/>
  <c r="G57" i="1" s="1"/>
  <c r="G130" i="1"/>
  <c r="D305" i="1"/>
  <c r="D265" i="1"/>
  <c r="D256" i="1" s="1"/>
  <c r="D214" i="1" l="1"/>
  <c r="D179" i="1" l="1"/>
  <c r="D146" i="1"/>
  <c r="D276" i="1" l="1"/>
  <c r="D275" i="1" s="1"/>
  <c r="D145" i="1"/>
  <c r="D147" i="1"/>
  <c r="D226" i="1" l="1"/>
  <c r="D195" i="1" l="1"/>
  <c r="D20" i="1"/>
  <c r="D314" i="1"/>
  <c r="D313" i="1"/>
  <c r="D312" i="1"/>
  <c r="D320" i="1"/>
  <c r="D292" i="1" l="1"/>
  <c r="D291" i="1" s="1"/>
  <c r="D322" i="1"/>
  <c r="D294" i="1"/>
  <c r="D293" i="1" s="1"/>
  <c r="D300" i="1"/>
  <c r="D323" i="1"/>
  <c r="D274" i="1"/>
  <c r="D157" i="1" l="1"/>
  <c r="D321" i="1" l="1"/>
  <c r="D319" i="1" l="1"/>
  <c r="D307" i="1" l="1"/>
  <c r="D316" i="1" l="1"/>
  <c r="D315" i="1" l="1"/>
  <c r="D301" i="1" l="1"/>
  <c r="D299" i="1" l="1"/>
  <c r="A1427" i="1"/>
  <c r="D298" i="1" l="1"/>
  <c r="D297" i="1" l="1"/>
  <c r="D311" i="1" l="1"/>
  <c r="D310" i="1" l="1"/>
  <c r="D144" i="1" l="1"/>
  <c r="D272" i="1"/>
  <c r="D271" i="1" s="1"/>
  <c r="D270" i="1" s="1"/>
  <c r="D143" i="1" l="1"/>
  <c r="D19" i="1"/>
  <c r="D21" i="1" l="1"/>
  <c r="D18" i="1"/>
  <c r="D22" i="1" s="1"/>
  <c r="D302" i="1" l="1"/>
  <c r="D290" i="1" s="1"/>
  <c r="D1237" i="1" l="1"/>
  <c r="D1231" i="1" l="1"/>
  <c r="E321" i="1" l="1"/>
  <c r="E319" i="1" s="1"/>
  <c r="E290" i="1" s="1"/>
  <c r="D1230" i="1"/>
  <c r="D1197" i="1" s="1"/>
  <c r="E1197" i="1" s="1"/>
  <c r="D502" i="1" l="1"/>
  <c r="D501" i="1" l="1"/>
  <c r="E502" i="1"/>
  <c r="D372" i="1"/>
  <c r="E372" i="1" s="1"/>
  <c r="D371" i="1" l="1"/>
  <c r="D368" i="1" s="1"/>
  <c r="E368" i="1" s="1"/>
  <c r="E501" i="1"/>
  <c r="E371" i="1" s="1"/>
</calcChain>
</file>

<file path=xl/sharedStrings.xml><?xml version="1.0" encoding="utf-8"?>
<sst xmlns="http://schemas.openxmlformats.org/spreadsheetml/2006/main" count="1497" uniqueCount="619">
  <si>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</si>
  <si>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</si>
  <si>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</si>
  <si>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</si>
  <si>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</si>
  <si>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</si>
  <si>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</si>
  <si>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</si>
  <si>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</si>
  <si>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</si>
  <si>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</si>
  <si>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</si>
  <si>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</si>
  <si>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</si>
  <si>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</si>
  <si>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</si>
  <si>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</si>
  <si>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</si>
  <si>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</si>
  <si>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</si>
  <si>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</si>
  <si>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</si>
  <si>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</si>
  <si>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</si>
  <si>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</si>
  <si>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</si>
  <si>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</si>
  <si>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</si>
  <si>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</si>
  <si>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</si>
  <si>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</si>
  <si>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</si>
  <si>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</si>
  <si>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</si>
  <si>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</si>
  <si>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</si>
  <si>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</si>
  <si>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</si>
  <si>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</si>
  <si>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</si>
  <si>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</si>
  <si>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</si>
  <si>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</si>
  <si>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</si>
  <si>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</si>
  <si>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</si>
  <si>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</si>
  <si>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</si>
  <si>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</si>
  <si>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</si>
  <si>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</si>
  <si>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</si>
  <si>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</si>
  <si>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</si>
  <si>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</si>
  <si>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</si>
  <si>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</si>
  <si>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</si>
  <si>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</si>
  <si>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</si>
  <si>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</si>
  <si>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</si>
  <si>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</si>
  <si>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</si>
  <si>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</si>
  <si>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Ostali nespomenuti prihodi po posebnim propisima</t>
  </si>
  <si>
    <t>Ostali nespomenuti prihodi od asfaltne baze</t>
  </si>
  <si>
    <t>Ostali nespomenuti prihodi od grobljanske naknade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</si>
  <si>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</si>
  <si>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</si>
  <si>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</si>
  <si>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</si>
  <si>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</si>
  <si>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Tekuće donacije političkim strankama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</si>
  <si>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</si>
  <si>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</si>
  <si>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</si>
  <si>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</si>
  <si>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</si>
  <si>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</si>
  <si>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</si>
  <si>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</si>
  <si>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</si>
  <si>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</si>
  <si>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Plin</t>
  </si>
  <si>
    <t>Poštarina</t>
  </si>
  <si>
    <t>Opskrba vodom</t>
  </si>
  <si>
    <t>Ostale računalne usluge</t>
  </si>
  <si>
    <t>Ostale nespomenute usluge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</si>
  <si>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</si>
  <si>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</si>
  <si>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</si>
  <si>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</si>
  <si>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</si>
  <si>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</si>
  <si>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</si>
  <si>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</si>
  <si>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IZVOR FINANCIRANJA 05 POMOĆI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</si>
  <si>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</si>
  <si>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</si>
  <si>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</si>
  <si>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</si>
  <si>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</si>
  <si>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</si>
  <si>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</si>
  <si>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</si>
  <si>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</si>
  <si>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</si>
  <si>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</si>
  <si>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</si>
  <si>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</si>
  <si>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Ostale pristojbe i naknade</t>
  </si>
  <si>
    <t>Postrojenja i oprema</t>
  </si>
  <si>
    <t>Kapitalne pomoći trgovačkim društvima u javnom sektoru</t>
  </si>
  <si>
    <t>Ostale naknade za korištenje nefin. Imovine (HAKOM)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</si>
  <si>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</si>
  <si>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</si>
  <si>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</si>
  <si>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</si>
  <si>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</si>
  <si>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</si>
  <si>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</si>
  <si>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</si>
  <si>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</si>
  <si>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</si>
  <si>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</si>
  <si>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</si>
  <si>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</si>
  <si>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</si>
  <si>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</si>
  <si>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</si>
  <si>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</si>
  <si>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</si>
  <si>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</si>
  <si>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</si>
  <si>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</si>
  <si>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</si>
  <si>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</si>
  <si>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</si>
  <si>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</si>
  <si>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</si>
  <si>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</si>
  <si>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</si>
  <si>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</si>
  <si>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</si>
  <si>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</si>
  <si>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</si>
  <si>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</si>
  <si>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</si>
  <si>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</si>
  <si>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</si>
  <si>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</si>
  <si>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</si>
  <si>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</si>
  <si>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</si>
  <si>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</si>
  <si>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</si>
  <si>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</si>
  <si>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</si>
  <si>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Funkcijska klasifikacija: 0912 Osnovno obrazovanje</t>
  </si>
  <si>
    <t>Pomoći dane u inozemstvo i unutar općeg proračuna</t>
  </si>
  <si>
    <t>Pomoći unutar općeg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</si>
  <si>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</si>
  <si>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</si>
  <si>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</si>
  <si>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</si>
  <si>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</si>
  <si>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</si>
  <si>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Postrojenje i oprema</t>
  </si>
  <si>
    <t>Dionice i udjeli u glavnici trgovačkih društva u javnom sektoru</t>
  </si>
  <si>
    <t>Ostali nespomenuti građevinski objekti - stanice</t>
  </si>
  <si>
    <t>Premija osiguranja zaposlenih</t>
  </si>
  <si>
    <t>Ostale usluge tek.održ. - malčiranje i orezivanje</t>
  </si>
  <si>
    <t>IZVOR 06 DONACIJE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</si>
  <si>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</si>
  <si>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</si>
  <si>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</si>
  <si>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</si>
  <si>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</si>
  <si>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</si>
  <si>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</si>
  <si>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</si>
  <si>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</si>
  <si>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</si>
  <si>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</si>
  <si>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</si>
  <si>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</si>
  <si>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</si>
  <si>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</si>
  <si>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</si>
  <si>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Pomoći dane inozemstvu i unutar općeg proračuna</t>
  </si>
  <si>
    <t>K100901 Kapitalna donacija sportskim klubovima i društvima</t>
  </si>
  <si>
    <t xml:space="preserve">Ostali nespomenuti građevinski objekti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</si>
  <si>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</si>
  <si>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</si>
  <si>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</si>
  <si>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</si>
  <si>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</si>
  <si>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</si>
  <si>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</si>
  <si>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</si>
  <si>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</si>
  <si>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</si>
  <si>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Kazne,penali i naknada štete</t>
  </si>
  <si>
    <t>Ostale usluge promidžbe i informiranja</t>
  </si>
  <si>
    <t>PROGRAM 1017 SUMMIT FEPE</t>
  </si>
  <si>
    <t xml:space="preserve">Funkcijska klasifikacija: 1012 Invaliditet </t>
  </si>
  <si>
    <t>,</t>
  </si>
  <si>
    <t xml:space="preserve">Ostali rashodi  </t>
  </si>
  <si>
    <t>IZVOR 05 POMOĆ</t>
  </si>
  <si>
    <t>PROGRAM 1018 ZDRAVSTVO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</si>
  <si>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</si>
  <si>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</si>
  <si>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</si>
  <si>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</si>
  <si>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Regres za godišnji odmor  </t>
  </si>
  <si>
    <t xml:space="preserve">Doprinos za obvezno zdravstveno osiguranje  </t>
  </si>
  <si>
    <t xml:space="preserve">Literatura </t>
  </si>
  <si>
    <t xml:space="preserve">Usluge tekućeg i investicijskog održavanja postrojenja i opreme  </t>
  </si>
  <si>
    <t xml:space="preserve">PROGRAM 1002 Redovna djelatnost        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</si>
  <si>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</si>
  <si>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</si>
  <si>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</si>
  <si>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</si>
  <si>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</si>
  <si>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</si>
  <si>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</si>
  <si>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</si>
  <si>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</si>
  <si>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</si>
  <si>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</si>
  <si>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</si>
  <si>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</si>
  <si>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Funkc.klas.:0660 Rash.vezani uz stan.i kom.pog.koji nisu dr. svr.</t>
  </si>
  <si>
    <t>Funkc. klas.: 0860 Rash. za rekr., kult. i rel. koji nisu dr. svrstani</t>
  </si>
  <si>
    <t>Funkc. klas.: 1090 Aktivnosti soc. zaštite koje nisu dr. svrstane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</si>
  <si>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</si>
  <si>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</si>
  <si>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</si>
  <si>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</si>
  <si>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Postrojenje i oprema    40%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</si>
  <si>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</si>
  <si>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</si>
  <si>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</si>
  <si>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</si>
  <si>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</si>
  <si>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</si>
  <si>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</si>
  <si>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</si>
  <si>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</si>
  <si>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</si>
  <si>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</si>
  <si>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</si>
  <si>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</si>
  <si>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</si>
  <si>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</si>
  <si>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</si>
  <si>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</si>
  <si>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</si>
  <si>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</si>
  <si>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</si>
  <si>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</si>
  <si>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</si>
  <si>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</si>
  <si>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</si>
  <si>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</si>
  <si>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</si>
  <si>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</si>
  <si>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</si>
  <si>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</si>
  <si>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</si>
  <si>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</si>
  <si>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</si>
  <si>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</si>
  <si>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</si>
  <si>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</si>
  <si>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</si>
  <si>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</si>
  <si>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</si>
  <si>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</si>
  <si>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</si>
  <si>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</si>
  <si>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</si>
  <si>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</si>
  <si>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</si>
  <si>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</si>
  <si>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</si>
  <si>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</si>
  <si>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</si>
  <si>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</si>
  <si>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</si>
  <si>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</si>
  <si>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</si>
  <si>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</si>
  <si>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</si>
  <si>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</si>
  <si>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</si>
  <si>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</si>
  <si>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</si>
  <si>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</si>
  <si>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</si>
  <si>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</si>
  <si>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</si>
  <si>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</si>
  <si>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</si>
  <si>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</si>
  <si>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Ostali nespomenuti građevinski objekti  30% županija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</si>
  <si>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</si>
  <si>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</si>
  <si>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>Ostali nespomenuti građevinski objekti   100% APPR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</si>
  <si>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</si>
  <si>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</si>
  <si>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</si>
  <si>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</si>
  <si>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</si>
  <si>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</si>
  <si>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</si>
  <si>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</si>
  <si>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</si>
  <si>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</si>
  <si>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</si>
  <si>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</si>
  <si>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</si>
  <si>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</si>
  <si>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</si>
  <si>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</si>
  <si>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</si>
  <si>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</si>
  <si>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</si>
  <si>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</si>
  <si>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</si>
  <si>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</si>
  <si>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</si>
  <si>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</si>
  <si>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</si>
  <si>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</si>
  <si>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</si>
  <si>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</si>
  <si>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</si>
  <si>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</si>
  <si>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</si>
  <si>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</si>
  <si>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</si>
  <si>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</si>
  <si>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</si>
  <si>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</si>
  <si>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</si>
  <si>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</si>
  <si>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</si>
  <si>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</si>
  <si>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</si>
  <si>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</si>
  <si>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</si>
  <si>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</si>
  <si>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</si>
  <si>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</si>
  <si>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</si>
  <si>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</si>
  <si>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</si>
  <si>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</si>
  <si>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</si>
  <si>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</si>
  <si>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</si>
  <si>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</si>
  <si>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</si>
  <si>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</si>
  <si>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</si>
  <si>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</si>
  <si>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</si>
  <si>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</si>
  <si>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</si>
  <si>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A100516 Snimanje i evidencija grobnih mjesta - groblje Sigetec</t>
  </si>
  <si>
    <t>Aktivnost A100507 Održavanje zelenih otoka</t>
  </si>
  <si>
    <t>Aktivnost A100508 Čišćenje deponija</t>
  </si>
  <si>
    <t>Aktivnost A100514 Nabava komunalne opreme</t>
  </si>
  <si>
    <t>Aktivnost A100515 Nabava spremnika za razdvajanje otpada za domaćinstva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</si>
  <si>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</si>
  <si>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</si>
  <si>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</si>
  <si>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</si>
  <si>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</si>
  <si>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</si>
  <si>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</si>
  <si>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A101209 Projekt "Zaželi 3"</t>
  </si>
  <si>
    <t>Aktivnost A101205 Pomoć osobama s invaliditetom</t>
  </si>
  <si>
    <t>Aktivnost A101210 Projekt "Stižem po tebe, nisi sam 4"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</si>
  <si>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</si>
  <si>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</si>
  <si>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</si>
  <si>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</si>
  <si>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</si>
  <si>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</si>
  <si>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</si>
  <si>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</si>
  <si>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</si>
  <si>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</si>
  <si>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</si>
  <si>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</si>
  <si>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</si>
  <si>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</si>
  <si>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</si>
  <si>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</si>
  <si>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</si>
  <si>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</si>
  <si>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</si>
  <si>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</si>
  <si>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</si>
  <si>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 xml:space="preserve">Kapitalni projekt K100304 Sportsko rekreativni kompleks Panonija </t>
  </si>
  <si>
    <t>Kapitalni projekt K100307 Sport. rekreativni kompl. Panonija II.faza</t>
  </si>
  <si>
    <t>Kapitalni projekt K100308 Izgradnja Streetball igrališta</t>
  </si>
  <si>
    <t>Kapitalni projekt K100311 Uređenje parka u Sigecu</t>
  </si>
  <si>
    <t>Kapitalni projekt K100312 Uređenje parka u Sigecu II.faza</t>
  </si>
  <si>
    <t>Kapitalni projekt K100314 Uređenje igrališta dječjih vrtića</t>
  </si>
  <si>
    <t>Kapitalni projekt K100414  Izgradnja ograde na groblju u Peterancu</t>
  </si>
  <si>
    <t>Kapitalni projekt K100415 Izgradnja ceste od Peteranca do Herešina</t>
  </si>
  <si>
    <t xml:space="preserve">Kapitalni projekt K100412 Solarne pametne autobusne stanice/ pametne klupe </t>
  </si>
  <si>
    <t>Kapitalni projekt K100413 Povećanje sigurnosti cestovnog prometa</t>
  </si>
  <si>
    <t>Aktivnost A100407 Gradnja grobnice/kosturnice - grob. Sigetec i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</si>
  <si>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</si>
  <si>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</si>
  <si>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</si>
  <si>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>Članak 1.</t>
  </si>
  <si>
    <t>Članak 2.</t>
  </si>
  <si>
    <t>Članak 4.</t>
  </si>
  <si>
    <t>Članak 5.</t>
  </si>
  <si>
    <t>Članak 6.</t>
  </si>
  <si>
    <t>Članak 7.</t>
  </si>
  <si>
    <t>Kapitalni projekt K100417 Pješačka staza Peteranec - Ulica Braće Radić - II. Faza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</si>
  <si>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</si>
  <si>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</si>
  <si>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</si>
  <si>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</si>
  <si>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</si>
  <si>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>Aktivnost A101202 Financiranje troš.gerontodomaćice-Klub Mariška</t>
  </si>
  <si>
    <t>Aktivnost A100601 Sufinanc.vodovod.mr.u Starogradskoj ul. u Sigecu</t>
  </si>
  <si>
    <t xml:space="preserve">Ostala nematerijalna proizvedena imovina-projektna dokumentacija                                            </t>
  </si>
  <si>
    <t>Kapitalne donacije vjerskim zajednicama 10-Sigetec,15-Peteranec</t>
  </si>
  <si>
    <t>PROGRAM 1019 SUMMIT EU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</si>
  <si>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</si>
  <si>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</si>
  <si>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</si>
  <si>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</si>
  <si>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</si>
  <si>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</si>
  <si>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K100419 Park Peteranec</t>
  </si>
  <si>
    <t>Kapitalni projekt K100411 Uređ.parkirališta na mje.groblju u Peterancu</t>
  </si>
  <si>
    <t>Kapitalni projekt K100602 Projekt aglomeracije-kanalizacija Komatnica</t>
  </si>
  <si>
    <t>Aktivnost A100108 Izbori za članove Vijeća Romske nac. manjine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</si>
  <si>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</si>
  <si>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</si>
  <si>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</si>
  <si>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</si>
  <si>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</si>
  <si>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</si>
  <si>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</si>
  <si>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>Aktivnost A100512 Sufinanc. mikročip., kastr. i sterilizacije pasa</t>
  </si>
  <si>
    <t>Pomoći proračunskim korisnicima drugih proračuna</t>
  </si>
  <si>
    <t>Prihodi od prodaje građevinskih objekata</t>
  </si>
  <si>
    <t>Prihodi od prodaje proizvedene dugotrajne imovine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</si>
  <si>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</si>
  <si>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</si>
  <si>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</si>
  <si>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</si>
  <si>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</si>
  <si>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</si>
  <si>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Usluge tekućeg i investicijskog održavanja opreme stazice NTL, K.T.</t>
  </si>
  <si>
    <t>Kapitalni projekt K100416 Bicikl.-pješ. staza Sigetec - Ulica I.B. i B.R.</t>
  </si>
  <si>
    <t>IZVOR 08 NAMJENSKI PRIHODI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</si>
  <si>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</si>
  <si>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</si>
  <si>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</si>
  <si>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</si>
  <si>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Stalni javna površ.</t>
  </si>
  <si>
    <t>Pomoći unutar općeg proračuna (školska natjecanja)</t>
  </si>
  <si>
    <t xml:space="preserve">Kapitalne donacije sportskim društvima </t>
  </si>
  <si>
    <t>Prijevozna sredstva</t>
  </si>
  <si>
    <t>Ostale komunalne usluge - košnja i održavanje</t>
  </si>
  <si>
    <t xml:space="preserve">Ostali nespomenuti rashodi poslovanja </t>
  </si>
  <si>
    <t>Kapitalni projekt K100316 Sport. rekr. kompl. Panonija (tenisko igralište)</t>
  </si>
  <si>
    <t xml:space="preserve">IZVOR 05 POMOĆI </t>
  </si>
  <si>
    <t>Kapitalni projekt K100315 Sport. rekr. kompl. Panonija (malonogometno igralište PT)</t>
  </si>
  <si>
    <t>Kapitalni projekt K100318 Obnova zgrade kapetanije I. faza</t>
  </si>
  <si>
    <t>Kapitalni projekt K100420 Pješačka staza Peteranec - Ulica Braće Radić - III. Faza</t>
  </si>
  <si>
    <t>Kapitalni projekt K100317 Sport. rekr. kompl. Panonija (malonogometno igralište UT)</t>
  </si>
  <si>
    <t>K100801 Kapitalna donacija VZO-e</t>
  </si>
  <si>
    <t xml:space="preserve">Kapitalne donacije </t>
  </si>
  <si>
    <t>Kapitalni projekt K100421 Bicikl.-pješać. Staza odvojak ul. Braće Radić Peteranec</t>
  </si>
  <si>
    <t>Ostali nespomenuti prihodi od ostalih naknada (prenamjena polj. Zemlj.)</t>
  </si>
  <si>
    <t>Kapitalni projekt K100422 Modernizacija nerazvrstane ceste u naselju Sigetec - Dravska ulica</t>
  </si>
  <si>
    <t>Aktivnost A101312 Sufinanciranje cijene priključka stambenih objekata na javnu vodoopskrbnu mrežu u naselju Komatnica</t>
  </si>
  <si>
    <t>IZVORNI PLAN/REBALANS 2025.</t>
  </si>
  <si>
    <t>IZVRŠENJE      01.01.-30.06.2025.</t>
  </si>
  <si>
    <t>INDEKS  4/2*100</t>
  </si>
  <si>
    <t>INDEKS 4/3*100</t>
  </si>
  <si>
    <t>IZVRŠENJE            01.01.-30.06.2025.</t>
  </si>
  <si>
    <t xml:space="preserve">IZVRŠENJE       01.01.-30.06.2024. </t>
  </si>
  <si>
    <t>INDEKS 3/2*100</t>
  </si>
  <si>
    <t>IZVRŠENJE                     01.01.-30.06.2025.</t>
  </si>
  <si>
    <t>Zemljište</t>
  </si>
  <si>
    <t>Stambeni objekti</t>
  </si>
  <si>
    <t>Kazne i upravne mjere</t>
  </si>
  <si>
    <t>Ostale kazne</t>
  </si>
  <si>
    <t>Prihod od prodaje proizv. i roba te pruž. Usluga</t>
  </si>
  <si>
    <t>Prihodi od pruženih usluga</t>
  </si>
  <si>
    <t xml:space="preserve">Komunalni doprinosi </t>
  </si>
  <si>
    <t>Doprinosi za šume</t>
  </si>
  <si>
    <t>Prihodi vodnog gospodarstva</t>
  </si>
  <si>
    <t xml:space="preserve">Ostali nespomenuti prihodi </t>
  </si>
  <si>
    <t xml:space="preserve">Ostale naknade za korištenje nefin. imovine </t>
  </si>
  <si>
    <t>Prihod od zakupa i iznajmljivanja imovine</t>
  </si>
  <si>
    <t>Kamate na oročena sredstva i depozite</t>
  </si>
  <si>
    <t>Kapitalne pomoći temeljem prijenosa EU sredstava</t>
  </si>
  <si>
    <t xml:space="preserve">Kapitalne pomoći od izvanproračunskih korisnika </t>
  </si>
  <si>
    <t>Tekuće pomoći od izvanproračunskih korisnika</t>
  </si>
  <si>
    <t>Porez na promet</t>
  </si>
  <si>
    <t>Porez na korištenje dobara ili izvođenje aktivnosti</t>
  </si>
  <si>
    <t>Ostala nematerijalna proizvedena imovina</t>
  </si>
  <si>
    <t>Ulaganja u računalne programe</t>
  </si>
  <si>
    <t>Uređaji, strojevi i oprema za ostale namjene</t>
  </si>
  <si>
    <t>Uredska oprema i namještaj</t>
  </si>
  <si>
    <t>Ostali građevinski objekti</t>
  </si>
  <si>
    <t>Ceste, željeznice i ostali prometni objekti</t>
  </si>
  <si>
    <t>Poslovni objekti</t>
  </si>
  <si>
    <t>Kapitalne pomoći iz EU sredstava</t>
  </si>
  <si>
    <t>Kapitalne pomoći kreditnim i ostalim fin. Institucijama te trg. Društva</t>
  </si>
  <si>
    <t>Kapitalne donacije neprofitnim organizacijama</t>
  </si>
  <si>
    <t>Naknade šteta pravnim i fizičkim osobama</t>
  </si>
  <si>
    <t>Naknade građanima i kućanstvima u novcu</t>
  </si>
  <si>
    <t>Naknade građanima i kućanstvima u naravi</t>
  </si>
  <si>
    <t>Tekuće pomoći proračunskim korisnicima drugih proračuna</t>
  </si>
  <si>
    <t>Kapitalne pomoći unutar općeg proračuna</t>
  </si>
  <si>
    <t>Tekuće pomoći unutar općeg proračuna</t>
  </si>
  <si>
    <t>Subvencije poljoprivrednicima i obrtnicima</t>
  </si>
  <si>
    <t>Bankarske usluge i usluge platnog prometa</t>
  </si>
  <si>
    <t>Naknade za rad predstavničkih i izvršnih tijela</t>
  </si>
  <si>
    <t>Premije osiguranja</t>
  </si>
  <si>
    <t>Članarine i norme</t>
  </si>
  <si>
    <t>Pristojbe i naknade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</si>
  <si>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</si>
  <si>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</si>
  <si>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</si>
  <si>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</si>
  <si>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</si>
  <si>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</si>
  <si>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</si>
  <si>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Uredski materijal i ostali materijali</t>
  </si>
  <si>
    <t>Materijal i sirovina</t>
  </si>
  <si>
    <t>Energija</t>
  </si>
  <si>
    <t>Materijal i djelovi za tekuće investicijsko održavanje</t>
  </si>
  <si>
    <t>Sitni inventar i auto gume</t>
  </si>
  <si>
    <t>Službena, radna i zažtitna odjeća i obuća</t>
  </si>
  <si>
    <t>Službena putovanja</t>
  </si>
  <si>
    <t>Naknade za prijevoz, rad na terenu</t>
  </si>
  <si>
    <t>Stručno usavršavanje zaposlenika</t>
  </si>
  <si>
    <t>Ostale naknade troškova zaposlenima</t>
  </si>
  <si>
    <t>Doprinosi za obvezno zdravstveno osiguranje</t>
  </si>
  <si>
    <t>Plaće za redovan rad</t>
  </si>
  <si>
    <t xml:space="preserve">Subvencijepoljoprivrednicima i obrtnicima         </t>
  </si>
  <si>
    <t>Kapitalne pomoći proračunskim korisnicima drugih proračuna</t>
  </si>
  <si>
    <t>Naknade građanima i kućanstvima o novcu</t>
  </si>
  <si>
    <t xml:space="preserve">Nematerijalna proizvedena imovina                                                    </t>
  </si>
  <si>
    <t>Kapitalne pomoći kreditnim i ostalim fin. inst. te trgovačkim društvima u javnom sektoru</t>
  </si>
  <si>
    <t xml:space="preserve">Ceste, željeznice i ostali prometni objekti </t>
  </si>
  <si>
    <t xml:space="preserve">Ostala nematerijalna proizvedena imovina                                            </t>
  </si>
  <si>
    <t xml:space="preserve">Nematerijalna proizvedena imovina                                             </t>
  </si>
  <si>
    <t>Doprinosi za obvezno zfravstveno osiguranje</t>
  </si>
  <si>
    <t>Prijevozna sredstva u cestovnom prometu</t>
  </si>
  <si>
    <t xml:space="preserve">Premija osiguranja </t>
  </si>
  <si>
    <t>Usluge telefona, interneta, pošte i prijevoza</t>
  </si>
  <si>
    <t>Sitni inventar i autogume</t>
  </si>
  <si>
    <t>Uredski materijali i ostali materijalni rashodi</t>
  </si>
  <si>
    <t>Stručno osposobljavanje zaposlenika</t>
  </si>
  <si>
    <t>Naknade za prijevoz, za rad na terenu i odvojeni život</t>
  </si>
  <si>
    <t>Plaće   za redovan rad</t>
  </si>
  <si>
    <t>Umjetnička, literarna i znanstvena djela</t>
  </si>
  <si>
    <t>Naknade za rad predstavničkih i izvršnih tijela, povjerenstva i sl.</t>
  </si>
  <si>
    <t>Ostale  usluge</t>
  </si>
  <si>
    <t>POLUGODIŠNJI IZVJEŠTAJ O IZVRŠENJU PRORAČUNA OPĆINE PETERANEC ZA 2025. GODINU</t>
  </si>
  <si>
    <t xml:space="preserve">                    Proračun Općine Peteranec za 2025. godinu ("Službeni glasnik Koprivničko-križevačke županije" broj 30/24.) (u daljnjem tekstu: Proračun) ostvaren je kako slijedi: </t>
  </si>
  <si>
    <t xml:space="preserve">                    Izvršenje prihoda i rashoda u Računu prihoda i rashoda iskazano je prema ekonomskoj klasifikaciji kroz prihode poslovanja (Tablica 1) i rashode poslovanja (Tablica 2) i prema izvorima financiranja (Tablica 3). Izvršenje rashoda u Računu prihoda i rashoda iskazano je prema funkcijskoj klasifikaciji (Tablica 4), a izvršenje primitaka i izdataka u Računu financiranja iskazano je prema ekonomskoj klasifikaciji (Tablica 5) i izvorima financiranja (Tablica 6) kako slijedi:</t>
  </si>
  <si>
    <t>Tablica 1: Prihodi poslovanja prema ekonomskoj klasifikaciji izvršeni su kako slijedi:</t>
  </si>
  <si>
    <t>Tablica 2: Rashodi poslovanja prema ekonomskoj klasifikaciji izvršeni su kako slijedi:</t>
  </si>
  <si>
    <t>Tablica 3: Prihodi i primici  i rashodi i izdaci prema izvorima financiranja izvršeni su kako slijedi:</t>
  </si>
  <si>
    <t>Članak 3.</t>
  </si>
  <si>
    <t xml:space="preserve"> Tablica 4: Rashodi i izdaci prema funkcijskoj klasifikaciji izvršeni su kako slijedi:</t>
  </si>
  <si>
    <t>Tablica 5: Primici i izdaci po ekonomskoj klasifikaciji izvršeni su kako slijedi:</t>
  </si>
  <si>
    <t>Tablica 6: Primici i izdaci prema izvorima financiranja izvršeni su kako slijedi:</t>
  </si>
  <si>
    <t xml:space="preserve"> Izvršenje rashoda i izdataka Proračuna po organizacijskoj klasifikaciji (Tablica 1) te po programskoj klasifikaciji (Tablica 2) je sljedeće: </t>
  </si>
  <si>
    <t>Tablica 1: Rashodi i izdaci Proračuna po organizacijskoj klasifikaciji izvršeni su kako slijedi:</t>
  </si>
  <si>
    <t>Tablica 2: Rashodi i izdaci Proračuna po programskoj klasifikaciji izvršeni se kako slijedi:</t>
  </si>
  <si>
    <t>III. IZVJEŠTAJ O ZADUŽIVANJU</t>
  </si>
  <si>
    <t>IV. IZVJEŠTAJ O KORIŠTENJU PRORAČUNSKE ZALIHE</t>
  </si>
  <si>
    <t>Članak 8.</t>
  </si>
  <si>
    <t>V. IZVJEŠTAJ O DANIM JAMSTVIMA I IZDACIMA PO JAMSTVIMA</t>
  </si>
  <si>
    <t>Članak 9.</t>
  </si>
  <si>
    <t>VI. OBRAZLOŽENJE OSTVARENJA PRIHODA I PRIMITAKA, RASHODA I IZDATAKA</t>
  </si>
  <si>
    <t>Članak 10.</t>
  </si>
  <si>
    <t xml:space="preserve">                     Obrazloženje ostvarenja prihoda i primitaka, rashoda i izdataka nalazi se u prilogu ovog Polugodišnjeg izvještaja o izvršenju Proračuna i njegov je sastavni dio.</t>
  </si>
  <si>
    <t>Članak 11.</t>
  </si>
  <si>
    <t>VII. ZAVRŠNA ODREDBA</t>
  </si>
  <si>
    <t>Članak 12.</t>
  </si>
  <si>
    <t xml:space="preserve">                     Ovaj Polugodišnji izvještaj o izvršenju Proračuna objavit će se u "Službenom glasniku Koprivničko-križevačke županije".</t>
  </si>
  <si>
    <t>OPĆINSKO VIJEĆE</t>
  </si>
  <si>
    <t>OPĆINE PETERANEC</t>
  </si>
  <si>
    <t xml:space="preserve">                    Općina Peteranec se do 30. lipnja 2025. godine nije zaduživala na domaćem niti stranom tržištu novca i kapitala pa nema niti sastavljen Izvještaj o zaduživanju.</t>
  </si>
  <si>
    <t xml:space="preserve">                     Općina Peteranec u 2025. godini nije imala planirana sredstva niti izvršenja na kontu Proračunske zalihe, pa nema niti sastavljenog Izvještaja o korištenju sredstava Proračunske zalihe.</t>
  </si>
  <si>
    <t xml:space="preserve">                     Općina Peteranec u 2025. godini nije davala jamstva niti imala izdatke po jamstvima, pa nema niti sastavljenog Izvještaja o danim jamstvima i izdacima po jamstvima.</t>
  </si>
  <si>
    <t>PREDSJEDNICA:</t>
  </si>
  <si>
    <t>Tekuće pomoći proračunu iz drugih proračuna i izvanproračunskim korisnicima</t>
  </si>
  <si>
    <t>Kapitalne pomoći proračunu iz drugih proračuna i izvanproračunskim korisnicima</t>
  </si>
  <si>
    <t xml:space="preserve">                     Stanje nedospjelih obveza Općine Peteranec na da 30.06.2025. godine iznosi 298.996,89 eura.</t>
  </si>
  <si>
    <r>
      <t xml:space="preserve">                     Stanje dospjelih obveza Općine Peteranec na da 30.06.2025. godin</t>
    </r>
    <r>
      <rPr>
        <sz val="11"/>
        <rFont val="Calibri"/>
        <family val="2"/>
        <charset val="238"/>
        <scheme val="minor"/>
      </rPr>
      <t>e iznosi 557.502,22</t>
    </r>
    <r>
      <rPr>
        <sz val="11"/>
        <color theme="1"/>
        <rFont val="Calibri"/>
        <family val="2"/>
        <scheme val="minor"/>
      </rPr>
      <t xml:space="preserve"> eura.</t>
    </r>
  </si>
  <si>
    <r>
      <t xml:space="preserve">                     Stanje nenaplaćenih dospjelih potraživanja Općine Peteranec na dan 30.06.2025. godine iznosi </t>
    </r>
    <r>
      <rPr>
        <sz val="11"/>
        <rFont val="Calibri"/>
        <family val="2"/>
        <charset val="238"/>
        <scheme val="minor"/>
      </rPr>
      <t>14.954,24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eura.</t>
    </r>
  </si>
  <si>
    <t>Obrazovanje</t>
  </si>
  <si>
    <t>KLASA: 400-04/25-01/05</t>
  </si>
  <si>
    <t xml:space="preserve">            Na temelju članka 89. Zakona o proračunu ("Narodne novine" broj 144/21.) i članka 31. Statuta Općine Peteranec ("Službeni glasnik Koprivničko-križevačke županije"  broj 6/13., 4/18.,  4/20., 4/21. i 26/23. - pročišćeni tekst i 7/25) Općinsko vijeće Općine Peteranec na 3. sjednici održanoj 15. rujna 2025. godine, donijelo je</t>
  </si>
  <si>
    <t>Peteranec, 15. rujna 2025.</t>
  </si>
  <si>
    <t>URBROJ:2137-12-02-25-1</t>
  </si>
  <si>
    <t>Ivana Dombaj Čižmak,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</si>
</sst>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b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38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</cellStyleXfs>
  <cellXfs count="422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39" fillId="0" borderId="0" xfId="0" applyFont="1"/>
    <xf numFmtId="0" fontId="39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6" borderId="1" xfId="0" applyFont="1" applyFill="1" applyBorder="1"/>
    <xf numFmtId="0" fontId="39" fillId="7" borderId="1" xfId="0" applyFont="1" applyFill="1" applyBorder="1"/>
    <xf numFmtId="4" fontId="39" fillId="7" borderId="1" xfId="0" applyNumberFormat="1" applyFont="1" applyFill="1" applyBorder="1" applyAlignment="1">
      <alignment horizontal="right"/>
    </xf>
    <xf numFmtId="0" fontId="39" fillId="7" borderId="0" xfId="0" applyFont="1" applyFill="1"/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39" fillId="11" borderId="1" xfId="0" applyFont="1" applyFill="1" applyBorder="1" applyAlignment="1">
      <alignment horizontal="center"/>
    </xf>
    <xf numFmtId="0" fontId="39" fillId="0" borderId="2" xfId="0" applyFont="1" applyBorder="1" applyAlignment="1">
      <alignment horizontal="left"/>
    </xf>
    <xf numFmtId="4" fontId="39" fillId="11" borderId="4" xfId="0" applyNumberFormat="1" applyFont="1" applyFill="1" applyBorder="1" applyAlignment="1">
      <alignment horizontal="right"/>
    </xf>
    <xf numFmtId="0" fontId="39" fillId="0" borderId="1" xfId="0" applyFont="1" applyBorder="1"/>
    <xf numFmtId="0" fontId="39" fillId="0" borderId="2" xfId="0" applyFont="1" applyBorder="1"/>
    <xf numFmtId="4" fontId="39" fillId="11" borderId="1" xfId="0" applyNumberFormat="1" applyFont="1" applyFill="1" applyBorder="1" applyAlignment="1">
      <alignment horizontal="right"/>
    </xf>
    <xf numFmtId="0" fontId="39" fillId="0" borderId="1" xfId="0" applyFont="1" applyBorder="1" applyAlignment="1">
      <alignment horizontal="center" wrapText="1"/>
    </xf>
    <xf numFmtId="4" fontId="40" fillId="11" borderId="1" xfId="0" applyNumberFormat="1" applyFont="1" applyFill="1" applyBorder="1" applyAlignment="1">
      <alignment horizontal="right"/>
    </xf>
    <xf numFmtId="0" fontId="40" fillId="0" borderId="1" xfId="0" applyFont="1" applyBorder="1"/>
    <xf numFmtId="0" fontId="40" fillId="0" borderId="2" xfId="0" applyFont="1" applyBorder="1"/>
    <xf numFmtId="4" fontId="40" fillId="11" borderId="4" xfId="0" applyNumberFormat="1" applyFont="1" applyFill="1" applyBorder="1" applyAlignment="1">
      <alignment horizontal="right"/>
    </xf>
    <xf numFmtId="0" fontId="40" fillId="11" borderId="1" xfId="0" applyFont="1" applyFill="1" applyBorder="1"/>
    <xf numFmtId="0" fontId="40" fillId="11" borderId="2" xfId="0" applyFont="1" applyFill="1" applyBorder="1"/>
    <xf numFmtId="0" fontId="40" fillId="11" borderId="0" xfId="0" applyFont="1" applyFill="1"/>
    <xf numFmtId="0" fontId="40" fillId="0" borderId="2" xfId="0" applyFont="1" applyBorder="1" applyAlignment="1">
      <alignment horizontal="left"/>
    </xf>
    <xf numFmtId="0" fontId="40" fillId="0" borderId="0" xfId="0" applyFont="1"/>
    <xf numFmtId="4" fontId="39" fillId="0" borderId="0" xfId="0" applyNumberFormat="1" applyFont="1" applyAlignment="1">
      <alignment horizontal="right"/>
    </xf>
    <xf numFmtId="4" fontId="39" fillId="0" borderId="0" xfId="0" applyNumberFormat="1" applyFont="1"/>
    <xf numFmtId="4" fontId="40" fillId="0" borderId="2" xfId="0" applyNumberFormat="1" applyFont="1" applyBorder="1"/>
    <xf numFmtId="4" fontId="40" fillId="11" borderId="0" xfId="0" applyNumberFormat="1" applyFont="1" applyFill="1" applyAlignment="1">
      <alignment horizontal="right"/>
    </xf>
    <xf numFmtId="49" fontId="39" fillId="0" borderId="0" xfId="0" applyNumberFormat="1" applyFont="1"/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/>
    <xf numFmtId="0" fontId="39" fillId="9" borderId="1" xfId="0" applyFont="1" applyFill="1" applyBorder="1"/>
    <xf numFmtId="0" fontId="39" fillId="9" borderId="2" xfId="0" applyFont="1" applyFill="1" applyBorder="1"/>
    <xf numFmtId="0" fontId="39" fillId="9" borderId="0" xfId="0" applyFont="1" applyFill="1"/>
    <xf numFmtId="0" fontId="39" fillId="8" borderId="1" xfId="0" applyFont="1" applyFill="1" applyBorder="1"/>
    <xf numFmtId="0" fontId="39" fillId="8" borderId="2" xfId="0" applyFont="1" applyFill="1" applyBorder="1"/>
    <xf numFmtId="4" fontId="39" fillId="8" borderId="1" xfId="0" applyNumberFormat="1" applyFont="1" applyFill="1" applyBorder="1" applyAlignment="1">
      <alignment horizontal="right"/>
    </xf>
    <xf numFmtId="4" fontId="39" fillId="8" borderId="4" xfId="0" applyNumberFormat="1" applyFont="1" applyFill="1" applyBorder="1" applyAlignment="1">
      <alignment horizontal="right"/>
    </xf>
    <xf numFmtId="0" fontId="39" fillId="8" borderId="0" xfId="0" applyFont="1" applyFill="1"/>
    <xf numFmtId="0" fontId="41" fillId="8" borderId="0" xfId="0" applyFont="1" applyFill="1"/>
    <xf numFmtId="0" fontId="41" fillId="0" borderId="0" xfId="0" applyFont="1"/>
    <xf numFmtId="0" fontId="39" fillId="11" borderId="1" xfId="0" applyFont="1" applyFill="1" applyBorder="1"/>
    <xf numFmtId="0" fontId="39" fillId="11" borderId="2" xfId="0" applyFont="1" applyFill="1" applyBorder="1"/>
    <xf numFmtId="0" fontId="42" fillId="0" borderId="0" xfId="0" applyFont="1"/>
    <xf numFmtId="0" fontId="43" fillId="11" borderId="1" xfId="0" applyFont="1" applyFill="1" applyBorder="1"/>
    <xf numFmtId="4" fontId="39" fillId="11" borderId="2" xfId="0" applyNumberFormat="1" applyFont="1" applyFill="1" applyBorder="1" applyAlignment="1">
      <alignment horizontal="right"/>
    </xf>
    <xf numFmtId="0" fontId="43" fillId="0" borderId="1" xfId="0" applyFont="1" applyBorder="1"/>
    <xf numFmtId="0" fontId="43" fillId="0" borderId="2" xfId="0" applyFont="1" applyBorder="1"/>
    <xf numFmtId="4" fontId="39" fillId="8" borderId="2" xfId="0" applyNumberFormat="1" applyFont="1" applyFill="1" applyBorder="1" applyAlignment="1">
      <alignment horizontal="right"/>
    </xf>
    <xf numFmtId="4" fontId="40" fillId="11" borderId="2" xfId="0" applyNumberFormat="1" applyFont="1" applyFill="1" applyBorder="1" applyAlignment="1">
      <alignment horizontal="right"/>
    </xf>
    <xf numFmtId="0" fontId="39" fillId="2" borderId="1" xfId="0" applyFont="1" applyFill="1" applyBorder="1"/>
    <xf numFmtId="0" fontId="39" fillId="2" borderId="2" xfId="0" applyFont="1" applyFill="1" applyBorder="1"/>
    <xf numFmtId="4" fontId="39" fillId="2" borderId="1" xfId="0" applyNumberFormat="1" applyFont="1" applyFill="1" applyBorder="1" applyAlignment="1">
      <alignment horizontal="right"/>
    </xf>
    <xf numFmtId="4" fontId="39" fillId="2" borderId="4" xfId="0" applyNumberFormat="1" applyFont="1" applyFill="1" applyBorder="1" applyAlignment="1">
      <alignment horizontal="right"/>
    </xf>
    <xf numFmtId="0" fontId="39" fillId="2" borderId="0" xfId="0" applyFont="1" applyFill="1"/>
    <xf numFmtId="49" fontId="39" fillId="2" borderId="1" xfId="0" applyNumberFormat="1" applyFont="1" applyFill="1" applyBorder="1"/>
    <xf numFmtId="49" fontId="39" fillId="0" borderId="1" xfId="0" applyNumberFormat="1" applyFont="1" applyBorder="1"/>
    <xf numFmtId="0" fontId="44" fillId="0" borderId="0" xfId="0" applyFont="1"/>
    <xf numFmtId="0" fontId="39" fillId="4" borderId="1" xfId="0" applyFont="1" applyFill="1" applyBorder="1"/>
    <xf numFmtId="0" fontId="39" fillId="4" borderId="0" xfId="0" applyFont="1" applyFill="1"/>
    <xf numFmtId="0" fontId="39" fillId="4" borderId="2" xfId="0" applyFont="1" applyFill="1" applyBorder="1"/>
    <xf numFmtId="4" fontId="39" fillId="4" borderId="1" xfId="0" applyNumberFormat="1" applyFont="1" applyFill="1" applyBorder="1" applyAlignment="1">
      <alignment horizontal="right"/>
    </xf>
    <xf numFmtId="0" fontId="39" fillId="0" borderId="2" xfId="0" applyFont="1" applyBorder="1" applyAlignment="1">
      <alignment horizontal="left" wrapText="1"/>
    </xf>
    <xf numFmtId="0" fontId="39" fillId="4" borderId="2" xfId="0" applyFont="1" applyFill="1" applyBorder="1" applyAlignment="1">
      <alignment horizontal="left"/>
    </xf>
    <xf numFmtId="0" fontId="39" fillId="4" borderId="2" xfId="0" applyFont="1" applyFill="1" applyBorder="1" applyAlignment="1">
      <alignment wrapText="1"/>
    </xf>
    <xf numFmtId="0" fontId="39" fillId="0" borderId="2" xfId="0" applyFont="1" applyBorder="1" applyAlignment="1">
      <alignment wrapText="1"/>
    </xf>
    <xf numFmtId="0" fontId="39" fillId="3" borderId="1" xfId="0" applyFont="1" applyFill="1" applyBorder="1"/>
    <xf numFmtId="0" fontId="39" fillId="3" borderId="1" xfId="0" applyFont="1" applyFill="1" applyBorder="1" applyAlignment="1">
      <alignment horizontal="left"/>
    </xf>
    <xf numFmtId="0" fontId="39" fillId="3" borderId="0" xfId="0" applyFont="1" applyFill="1"/>
    <xf numFmtId="0" fontId="39" fillId="3" borderId="2" xfId="0" applyFont="1" applyFill="1" applyBorder="1"/>
    <xf numFmtId="4" fontId="39" fillId="3" borderId="1" xfId="0" applyNumberFormat="1" applyFont="1" applyFill="1" applyBorder="1" applyAlignment="1">
      <alignment horizontal="right"/>
    </xf>
    <xf numFmtId="0" fontId="39" fillId="12" borderId="1" xfId="0" applyFont="1" applyFill="1" applyBorder="1"/>
    <xf numFmtId="0" fontId="39" fillId="12" borderId="2" xfId="0" applyFont="1" applyFill="1" applyBorder="1"/>
    <xf numFmtId="0" fontId="39" fillId="12" borderId="0" xfId="0" applyFont="1" applyFill="1"/>
    <xf numFmtId="0" fontId="39" fillId="13" borderId="0" xfId="0" applyFont="1" applyFill="1" applyAlignment="1">
      <alignment vertical="center" wrapText="1"/>
    </xf>
    <xf numFmtId="0" fontId="39" fillId="13" borderId="2" xfId="0" applyFont="1" applyFill="1" applyBorder="1" applyAlignment="1">
      <alignment vertical="center" wrapText="1"/>
    </xf>
    <xf numFmtId="4" fontId="39" fillId="12" borderId="1" xfId="0" applyNumberFormat="1" applyFont="1" applyFill="1" applyBorder="1" applyAlignment="1">
      <alignment horizontal="right"/>
    </xf>
    <xf numFmtId="0" fontId="39" fillId="13" borderId="2" xfId="0" applyFont="1" applyFill="1" applyBorder="1" applyAlignment="1">
      <alignment horizontal="left" vertical="center" wrapText="1"/>
    </xf>
    <xf numFmtId="0" fontId="39" fillId="5" borderId="1" xfId="0" applyFont="1" applyFill="1" applyBorder="1"/>
    <xf numFmtId="0" fontId="39" fillId="5" borderId="2" xfId="0" applyFont="1" applyFill="1" applyBorder="1" applyAlignment="1">
      <alignment horizontal="left"/>
    </xf>
    <xf numFmtId="4" fontId="39" fillId="5" borderId="1" xfId="0" applyNumberFormat="1" applyFont="1" applyFill="1" applyBorder="1" applyAlignment="1">
      <alignment horizontal="right"/>
    </xf>
    <xf numFmtId="0" fontId="39" fillId="5" borderId="0" xfId="0" applyFont="1" applyFill="1"/>
    <xf numFmtId="0" fontId="39" fillId="5" borderId="2" xfId="0" applyFont="1" applyFill="1" applyBorder="1"/>
    <xf numFmtId="0" fontId="39" fillId="5" borderId="2" xfId="0" applyFont="1" applyFill="1" applyBorder="1" applyAlignment="1">
      <alignment horizontal="left" vertical="center" wrapText="1"/>
    </xf>
    <xf numFmtId="0" fontId="45" fillId="0" borderId="1" xfId="0" applyFont="1" applyBorder="1"/>
    <xf numFmtId="0" fontId="46" fillId="13" borderId="2" xfId="0" applyFont="1" applyFill="1" applyBorder="1" applyAlignment="1">
      <alignment horizontal="left" vertical="center" wrapText="1"/>
    </xf>
    <xf numFmtId="0" fontId="39" fillId="14" borderId="1" xfId="0" applyFont="1" applyFill="1" applyBorder="1"/>
    <xf numFmtId="0" fontId="39" fillId="14" borderId="2" xfId="0" applyFont="1" applyFill="1" applyBorder="1"/>
    <xf numFmtId="4" fontId="39" fillId="14" borderId="1" xfId="0" applyNumberFormat="1" applyFont="1" applyFill="1" applyBorder="1" applyAlignment="1">
      <alignment horizontal="right"/>
    </xf>
    <xf numFmtId="0" fontId="39" fillId="14" borderId="0" xfId="0" applyFont="1" applyFill="1"/>
    <xf numFmtId="0" fontId="39" fillId="14" borderId="2" xfId="0" applyFont="1" applyFill="1" applyBorder="1" applyAlignment="1">
      <alignment wrapText="1"/>
    </xf>
    <xf numFmtId="0" fontId="39" fillId="11" borderId="2" xfId="0" applyFont="1" applyFill="1" applyBorder="1" applyAlignment="1">
      <alignment wrapText="1"/>
    </xf>
    <xf numFmtId="4" fontId="40" fillId="4" borderId="1" xfId="0" applyNumberFormat="1" applyFont="1" applyFill="1" applyBorder="1" applyAlignment="1">
      <alignment horizontal="right"/>
    </xf>
    <xf numFmtId="0" fontId="39" fillId="17" borderId="1" xfId="0" applyFont="1" applyFill="1" applyBorder="1"/>
    <xf numFmtId="0" fontId="39" fillId="17" borderId="2" xfId="0" applyFont="1" applyFill="1" applyBorder="1"/>
    <xf numFmtId="4" fontId="39" fillId="17" borderId="1" xfId="0" applyNumberFormat="1" applyFont="1" applyFill="1" applyBorder="1" applyAlignment="1">
      <alignment horizontal="right"/>
    </xf>
    <xf numFmtId="0" fontId="39" fillId="17" borderId="0" xfId="0" applyFont="1" applyFill="1"/>
    <xf numFmtId="0" fontId="39" fillId="10" borderId="1" xfId="0" applyFont="1" applyFill="1" applyBorder="1"/>
    <xf numFmtId="0" fontId="39" fillId="10" borderId="0" xfId="0" applyFont="1" applyFill="1"/>
    <xf numFmtId="0" fontId="39" fillId="10" borderId="2" xfId="0" applyFont="1" applyFill="1" applyBorder="1"/>
    <xf numFmtId="4" fontId="39" fillId="10" borderId="1" xfId="0" applyNumberFormat="1" applyFont="1" applyFill="1" applyBorder="1" applyAlignment="1">
      <alignment horizontal="right"/>
    </xf>
    <xf numFmtId="0" fontId="39" fillId="6" borderId="2" xfId="0" applyFont="1" applyFill="1" applyBorder="1"/>
    <xf numFmtId="4" fontId="39" fillId="6" borderId="1" xfId="0" applyNumberFormat="1" applyFont="1" applyFill="1" applyBorder="1" applyAlignment="1">
      <alignment horizontal="right"/>
    </xf>
    <xf numFmtId="0" fontId="39" fillId="6" borderId="0" xfId="0" applyFont="1" applyFill="1"/>
    <xf numFmtId="0" fontId="39" fillId="7" borderId="2" xfId="0" applyFont="1" applyFill="1" applyBorder="1"/>
    <xf numFmtId="0" fontId="39" fillId="7" borderId="2" xfId="0" applyFont="1" applyFill="1" applyBorder="1" applyAlignment="1">
      <alignment horizontal="left"/>
    </xf>
    <xf numFmtId="49" fontId="41" fillId="6" borderId="1" xfId="0" applyNumberFormat="1" applyFont="1" applyFill="1" applyBorder="1"/>
    <xf numFmtId="49" fontId="39" fillId="6" borderId="2" xfId="0" applyNumberFormat="1" applyFont="1" applyFill="1" applyBorder="1"/>
    <xf numFmtId="49" fontId="41" fillId="0" borderId="1" xfId="0" applyNumberFormat="1" applyFont="1" applyBorder="1"/>
    <xf numFmtId="0" fontId="39" fillId="15" borderId="1" xfId="0" applyFont="1" applyFill="1" applyBorder="1"/>
    <xf numFmtId="0" fontId="39" fillId="15" borderId="2" xfId="0" applyFont="1" applyFill="1" applyBorder="1"/>
    <xf numFmtId="4" fontId="39" fillId="15" borderId="1" xfId="0" applyNumberFormat="1" applyFont="1" applyFill="1" applyBorder="1" applyAlignment="1">
      <alignment horizontal="right"/>
    </xf>
    <xf numFmtId="0" fontId="39" fillId="15" borderId="0" xfId="0" applyFont="1" applyFill="1"/>
    <xf numFmtId="0" fontId="39" fillId="11" borderId="0" xfId="0" applyFont="1" applyFill="1"/>
    <xf numFmtId="0" fontId="39" fillId="15" borderId="2" xfId="0" applyFont="1" applyFill="1" applyBorder="1" applyAlignment="1">
      <alignment wrapText="1"/>
    </xf>
    <xf numFmtId="0" fontId="39" fillId="16" borderId="1" xfId="0" applyFont="1" applyFill="1" applyBorder="1"/>
    <xf numFmtId="0" fontId="39" fillId="16" borderId="2" xfId="0" applyFont="1" applyFill="1" applyBorder="1"/>
    <xf numFmtId="0" fontId="39" fillId="16" borderId="0" xfId="0" applyFont="1" applyFill="1"/>
    <xf numFmtId="0" fontId="39" fillId="20" borderId="1" xfId="0" applyFont="1" applyFill="1" applyBorder="1"/>
    <xf numFmtId="4" fontId="39" fillId="20" borderId="1" xfId="0" applyNumberFormat="1" applyFont="1" applyFill="1" applyBorder="1" applyAlignment="1">
      <alignment horizontal="right"/>
    </xf>
    <xf numFmtId="0" fontId="39" fillId="18" borderId="0" xfId="0" applyFont="1" applyFill="1"/>
    <xf numFmtId="0" fontId="39" fillId="19" borderId="1" xfId="0" applyFont="1" applyFill="1" applyBorder="1"/>
    <xf numFmtId="0" fontId="39" fillId="19" borderId="2" xfId="0" applyFont="1" applyFill="1" applyBorder="1"/>
    <xf numFmtId="4" fontId="39" fillId="19" borderId="1" xfId="0" applyNumberFormat="1" applyFont="1" applyFill="1" applyBorder="1" applyAlignment="1">
      <alignment horizontal="right"/>
    </xf>
    <xf numFmtId="2" fontId="40" fillId="0" borderId="2" xfId="0" applyNumberFormat="1" applyFont="1" applyBorder="1"/>
    <xf numFmtId="2" fontId="40" fillId="0" borderId="0" xfId="0" applyNumberFormat="1" applyFont="1"/>
    <xf numFmtId="0" fontId="39" fillId="0" borderId="1" xfId="2" applyFont="1" applyBorder="1"/>
    <xf numFmtId="0" fontId="39" fillId="0" borderId="2" xfId="2" applyFont="1" applyBorder="1"/>
    <xf numFmtId="0" fontId="36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36" fillId="0" borderId="1" xfId="0" applyFont="1" applyBorder="1"/>
    <xf numFmtId="4" fontId="36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36" fillId="0" borderId="0" xfId="0" applyFont="1"/>
    <xf numFmtId="4" fontId="40" fillId="7" borderId="1" xfId="0" applyNumberFormat="1" applyFont="1" applyFill="1" applyBorder="1" applyAlignment="1">
      <alignment horizontal="right"/>
    </xf>
    <xf numFmtId="4" fontId="36" fillId="11" borderId="1" xfId="0" applyNumberFormat="1" applyFont="1" applyFill="1" applyBorder="1" applyAlignment="1">
      <alignment horizontal="right"/>
    </xf>
    <xf numFmtId="4" fontId="36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0" fillId="11" borderId="1" xfId="0" applyFont="1" applyFill="1" applyBorder="1" applyAlignment="1">
      <alignment horizontal="center"/>
    </xf>
    <xf numFmtId="0" fontId="36" fillId="0" borderId="2" xfId="0" applyFont="1" applyBorder="1"/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36" fillId="0" borderId="2" xfId="0" applyNumberFormat="1" applyFont="1" applyBorder="1"/>
    <xf numFmtId="0" fontId="36" fillId="0" borderId="2" xfId="0" applyFont="1" applyBorder="1" applyAlignment="1">
      <alignment wrapText="1"/>
    </xf>
    <xf numFmtId="49" fontId="40" fillId="0" borderId="0" xfId="0" applyNumberFormat="1" applyFont="1"/>
    <xf numFmtId="0" fontId="0" fillId="0" borderId="3" xfId="0" applyBorder="1"/>
    <xf numFmtId="4" fontId="40" fillId="9" borderId="1" xfId="0" applyNumberFormat="1" applyFont="1" applyFill="1" applyBorder="1" applyAlignment="1">
      <alignment horizontal="right"/>
    </xf>
    <xf numFmtId="4" fontId="40" fillId="8" borderId="1" xfId="0" applyNumberFormat="1" applyFont="1" applyFill="1" applyBorder="1" applyAlignment="1">
      <alignment horizontal="right"/>
    </xf>
    <xf numFmtId="0" fontId="36" fillId="11" borderId="1" xfId="0" applyFont="1" applyFill="1" applyBorder="1"/>
    <xf numFmtId="0" fontId="36" fillId="11" borderId="2" xfId="0" applyFont="1" applyFill="1" applyBorder="1"/>
    <xf numFmtId="0" fontId="36" fillId="11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0" fillId="11" borderId="2" xfId="0" applyNumberFormat="1" applyFill="1" applyBorder="1" applyAlignment="1">
      <alignment horizontal="right"/>
    </xf>
    <xf numFmtId="0" fontId="36" fillId="0" borderId="1" xfId="2" applyFont="1" applyBorder="1"/>
    <xf numFmtId="0" fontId="36" fillId="0" borderId="2" xfId="2" applyFont="1" applyBorder="1"/>
    <xf numFmtId="4" fontId="36" fillId="11" borderId="2" xfId="0" applyNumberFormat="1" applyFont="1" applyFill="1" applyBorder="1" applyAlignment="1">
      <alignment horizontal="right"/>
    </xf>
    <xf numFmtId="4" fontId="40" fillId="8" borderId="2" xfId="0" applyNumberFormat="1" applyFont="1" applyFill="1" applyBorder="1" applyAlignment="1">
      <alignment horizontal="right"/>
    </xf>
    <xf numFmtId="4" fontId="40" fillId="2" borderId="1" xfId="0" applyNumberFormat="1" applyFont="1" applyFill="1" applyBorder="1" applyAlignment="1">
      <alignment horizontal="right"/>
    </xf>
    <xf numFmtId="4" fontId="40" fillId="4" borderId="4" xfId="0" applyNumberFormat="1" applyFont="1" applyFill="1" applyBorder="1" applyAlignment="1">
      <alignment horizontal="right"/>
    </xf>
    <xf numFmtId="0" fontId="36" fillId="0" borderId="2" xfId="0" applyFont="1" applyBorder="1" applyAlignment="1">
      <alignment horizontal="left"/>
    </xf>
    <xf numFmtId="4" fontId="40" fillId="4" borderId="2" xfId="0" applyNumberFormat="1" applyFont="1" applyFill="1" applyBorder="1" applyAlignment="1">
      <alignment horizontal="right"/>
    </xf>
    <xf numFmtId="4" fontId="40" fillId="3" borderId="4" xfId="0" applyNumberFormat="1" applyFont="1" applyFill="1" applyBorder="1" applyAlignment="1">
      <alignment horizontal="right"/>
    </xf>
    <xf numFmtId="4" fontId="40" fillId="3" borderId="1" xfId="0" applyNumberFormat="1" applyFont="1" applyFill="1" applyBorder="1" applyAlignment="1">
      <alignment horizontal="right"/>
    </xf>
    <xf numFmtId="2" fontId="36" fillId="0" borderId="1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0" fontId="36" fillId="3" borderId="0" xfId="0" applyFont="1" applyFill="1"/>
    <xf numFmtId="0" fontId="36" fillId="13" borderId="2" xfId="0" applyFont="1" applyFill="1" applyBorder="1" applyAlignment="1">
      <alignment vertical="center" wrapText="1"/>
    </xf>
    <xf numFmtId="4" fontId="40" fillId="12" borderId="1" xfId="0" applyNumberFormat="1" applyFont="1" applyFill="1" applyBorder="1" applyAlignment="1">
      <alignment horizontal="right"/>
    </xf>
    <xf numFmtId="0" fontId="36" fillId="13" borderId="2" xfId="0" applyFont="1" applyFill="1" applyBorder="1" applyAlignment="1">
      <alignment horizontal="left" vertical="center" wrapText="1"/>
    </xf>
    <xf numFmtId="0" fontId="36" fillId="12" borderId="1" xfId="0" applyFont="1" applyFill="1" applyBorder="1"/>
    <xf numFmtId="0" fontId="36" fillId="11" borderId="0" xfId="0" applyFont="1" applyFill="1"/>
    <xf numFmtId="4" fontId="40" fillId="5" borderId="1" xfId="0" applyNumberFormat="1" applyFont="1" applyFill="1" applyBorder="1" applyAlignment="1">
      <alignment horizontal="right"/>
    </xf>
    <xf numFmtId="4" fontId="40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40" fillId="17" borderId="1" xfId="0" applyNumberFormat="1" applyFont="1" applyFill="1" applyBorder="1" applyAlignment="1">
      <alignment horizontal="right"/>
    </xf>
    <xf numFmtId="0" fontId="36" fillId="0" borderId="5" xfId="0" applyFont="1" applyBorder="1"/>
    <xf numFmtId="0" fontId="36" fillId="0" borderId="6" xfId="0" applyFont="1" applyBorder="1"/>
    <xf numFmtId="4" fontId="0" fillId="11" borderId="6" xfId="0" applyNumberFormat="1" applyFill="1" applyBorder="1" applyAlignment="1">
      <alignment horizontal="right"/>
    </xf>
    <xf numFmtId="4" fontId="40" fillId="10" borderId="4" xfId="0" applyNumberFormat="1" applyFont="1" applyFill="1" applyBorder="1" applyAlignment="1">
      <alignment horizontal="right"/>
    </xf>
    <xf numFmtId="4" fontId="40" fillId="10" borderId="1" xfId="0" applyNumberFormat="1" applyFont="1" applyFill="1" applyBorder="1" applyAlignment="1">
      <alignment horizontal="right"/>
    </xf>
    <xf numFmtId="4" fontId="40" fillId="6" borderId="1" xfId="0" applyNumberFormat="1" applyFont="1" applyFill="1" applyBorder="1" applyAlignment="1">
      <alignment horizontal="right"/>
    </xf>
    <xf numFmtId="0" fontId="36" fillId="7" borderId="1" xfId="0" applyFont="1" applyFill="1" applyBorder="1"/>
    <xf numFmtId="4" fontId="40" fillId="7" borderId="2" xfId="0" applyNumberFormat="1" applyFont="1" applyFill="1" applyBorder="1" applyAlignment="1">
      <alignment horizontal="right"/>
    </xf>
    <xf numFmtId="4" fontId="40" fillId="15" borderId="1" xfId="0" applyNumberFormat="1" applyFont="1" applyFill="1" applyBorder="1" applyAlignment="1">
      <alignment horizontal="right"/>
    </xf>
    <xf numFmtId="4" fontId="40" fillId="15" borderId="2" xfId="0" applyNumberFormat="1" applyFont="1" applyFill="1" applyBorder="1" applyAlignment="1">
      <alignment horizontal="right"/>
    </xf>
    <xf numFmtId="4" fontId="40" fillId="14" borderId="2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4" fontId="40" fillId="16" borderId="1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right" wrapText="1"/>
    </xf>
    <xf numFmtId="0" fontId="36" fillId="0" borderId="2" xfId="0" applyFont="1" applyBorder="1" applyAlignment="1">
      <alignment horizontal="left" wrapText="1"/>
    </xf>
    <xf numFmtId="4" fontId="40" fillId="20" borderId="1" xfId="0" applyNumberFormat="1" applyFont="1" applyFill="1" applyBorder="1" applyAlignment="1">
      <alignment horizontal="right"/>
    </xf>
    <xf numFmtId="4" fontId="40" fillId="19" borderId="1" xfId="0" applyNumberFormat="1" applyFont="1" applyFill="1" applyBorder="1" applyAlignment="1">
      <alignment horizontal="right"/>
    </xf>
    <xf numFmtId="0" fontId="47" fillId="0" borderId="2" xfId="0" applyFont="1" applyBorder="1"/>
    <xf numFmtId="0" fontId="35" fillId="13" borderId="2" xfId="0" applyFont="1" applyFill="1" applyBorder="1" applyAlignment="1">
      <alignment horizontal="left" vertical="center" wrapText="1"/>
    </xf>
    <xf numFmtId="4" fontId="48" fillId="11" borderId="2" xfId="0" applyNumberFormat="1" applyFont="1" applyFill="1" applyBorder="1" applyAlignment="1">
      <alignment horizontal="right"/>
    </xf>
    <xf numFmtId="4" fontId="49" fillId="11" borderId="2" xfId="0" applyNumberFormat="1" applyFont="1" applyFill="1" applyBorder="1" applyAlignment="1">
      <alignment horizontal="right"/>
    </xf>
    <xf numFmtId="4" fontId="48" fillId="11" borderId="1" xfId="0" applyNumberFormat="1" applyFont="1" applyFill="1" applyBorder="1" applyAlignment="1">
      <alignment horizontal="right"/>
    </xf>
    <xf numFmtId="4" fontId="49" fillId="11" borderId="1" xfId="0" applyNumberFormat="1" applyFont="1" applyFill="1" applyBorder="1" applyAlignment="1">
      <alignment horizontal="right"/>
    </xf>
    <xf numFmtId="4" fontId="35" fillId="11" borderId="1" xfId="0" applyNumberFormat="1" applyFont="1" applyFill="1" applyBorder="1" applyAlignment="1">
      <alignment horizontal="right"/>
    </xf>
    <xf numFmtId="0" fontId="34" fillId="0" borderId="2" xfId="0" applyFont="1" applyBorder="1"/>
    <xf numFmtId="0" fontId="33" fillId="11" borderId="1" xfId="0" applyFont="1" applyFill="1" applyBorder="1"/>
    <xf numFmtId="0" fontId="33" fillId="11" borderId="2" xfId="0" applyFont="1" applyFill="1" applyBorder="1"/>
    <xf numFmtId="4" fontId="33" fillId="11" borderId="2" xfId="0" applyNumberFormat="1" applyFont="1" applyFill="1" applyBorder="1" applyAlignment="1">
      <alignment horizontal="right"/>
    </xf>
    <xf numFmtId="0" fontId="33" fillId="11" borderId="0" xfId="0" applyFont="1" applyFill="1"/>
    <xf numFmtId="4" fontId="48" fillId="6" borderId="1" xfId="0" applyNumberFormat="1" applyFont="1" applyFill="1" applyBorder="1" applyAlignment="1">
      <alignment horizontal="right"/>
    </xf>
    <xf numFmtId="4" fontId="48" fillId="7" borderId="1" xfId="0" applyNumberFormat="1" applyFont="1" applyFill="1" applyBorder="1" applyAlignment="1">
      <alignment horizontal="right"/>
    </xf>
    <xf numFmtId="0" fontId="32" fillId="0" borderId="7" xfId="0" applyFont="1" applyBorder="1" applyAlignment="1">
      <alignment horizontal="left" wrapText="1"/>
    </xf>
    <xf numFmtId="0" fontId="31" fillId="0" borderId="1" xfId="0" applyFont="1" applyBorder="1" applyAlignment="1">
      <alignment wrapText="1"/>
    </xf>
    <xf numFmtId="49" fontId="30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wrapText="1"/>
    </xf>
    <xf numFmtId="164" fontId="39" fillId="0" borderId="1" xfId="1" applyFont="1" applyBorder="1" applyAlignment="1">
      <alignment wrapText="1"/>
    </xf>
    <xf numFmtId="0" fontId="39" fillId="0" borderId="1" xfId="0" applyFont="1" applyBorder="1" applyAlignment="1">
      <alignment wrapText="1"/>
    </xf>
    <xf numFmtId="49" fontId="39" fillId="0" borderId="1" xfId="0" applyNumberFormat="1" applyFont="1" applyBorder="1" applyAlignment="1">
      <alignment horizontal="left"/>
    </xf>
    <xf numFmtId="4" fontId="39" fillId="11" borderId="0" xfId="0" applyNumberFormat="1" applyFont="1" applyFill="1" applyAlignment="1">
      <alignment horizontal="right"/>
    </xf>
    <xf numFmtId="49" fontId="39" fillId="0" borderId="1" xfId="1" applyNumberFormat="1" applyFont="1" applyBorder="1"/>
    <xf numFmtId="0" fontId="50" fillId="6" borderId="2" xfId="0" applyFont="1" applyFill="1" applyBorder="1"/>
    <xf numFmtId="0" fontId="50" fillId="0" borderId="2" xfId="0" applyFont="1" applyBorder="1"/>
    <xf numFmtId="0" fontId="51" fillId="0" borderId="2" xfId="0" applyFont="1" applyBorder="1"/>
    <xf numFmtId="0" fontId="29" fillId="0" borderId="2" xfId="0" applyFont="1" applyBorder="1"/>
    <xf numFmtId="4" fontId="40" fillId="17" borderId="2" xfId="0" applyNumberFormat="1" applyFont="1" applyFill="1" applyBorder="1" applyAlignment="1">
      <alignment horizontal="right"/>
    </xf>
    <xf numFmtId="0" fontId="28" fillId="0" borderId="2" xfId="0" applyFont="1" applyBorder="1"/>
    <xf numFmtId="4" fontId="48" fillId="4" borderId="2" xfId="0" applyNumberFormat="1" applyFont="1" applyFill="1" applyBorder="1" applyAlignment="1">
      <alignment horizontal="right"/>
    </xf>
    <xf numFmtId="0" fontId="27" fillId="0" borderId="2" xfId="0" applyFont="1" applyBorder="1"/>
    <xf numFmtId="0" fontId="36" fillId="0" borderId="0" xfId="0" applyFont="1" applyAlignment="1">
      <alignment wrapText="1"/>
    </xf>
    <xf numFmtId="0" fontId="26" fillId="0" borderId="0" xfId="0" applyFont="1" applyAlignment="1">
      <alignment horizontal="left" vertical="center" wrapText="1"/>
    </xf>
    <xf numFmtId="49" fontId="36" fillId="0" borderId="1" xfId="0" applyNumberFormat="1" applyFont="1" applyBorder="1"/>
    <xf numFmtId="0" fontId="39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8" fillId="0" borderId="1" xfId="0" applyFont="1" applyBorder="1"/>
    <xf numFmtId="0" fontId="48" fillId="0" borderId="0" xfId="0" applyFont="1"/>
    <xf numFmtId="49" fontId="39" fillId="0" borderId="0" xfId="0" applyNumberFormat="1" applyFont="1" applyAlignment="1">
      <alignment horizontal="left" wrapText="1"/>
    </xf>
    <xf numFmtId="0" fontId="39" fillId="11" borderId="1" xfId="0" applyFont="1" applyFill="1" applyBorder="1" applyAlignment="1">
      <alignment horizontal="right"/>
    </xf>
    <xf numFmtId="0" fontId="39" fillId="11" borderId="1" xfId="0" applyFont="1" applyFill="1" applyBorder="1" applyAlignment="1">
      <alignment horizontal="left"/>
    </xf>
    <xf numFmtId="0" fontId="39" fillId="11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0" fontId="36" fillId="11" borderId="1" xfId="0" applyFont="1" applyFill="1" applyBorder="1" applyAlignment="1">
      <alignment horizontal="left"/>
    </xf>
    <xf numFmtId="0" fontId="24" fillId="11" borderId="1" xfId="0" applyFont="1" applyFill="1" applyBorder="1" applyAlignment="1">
      <alignment wrapText="1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2" fontId="39" fillId="0" borderId="1" xfId="1" applyNumberFormat="1" applyFont="1" applyBorder="1"/>
    <xf numFmtId="2" fontId="39" fillId="11" borderId="1" xfId="1" applyNumberFormat="1" applyFont="1" applyFill="1" applyBorder="1" applyAlignment="1">
      <alignment horizontal="right"/>
    </xf>
    <xf numFmtId="0" fontId="23" fillId="0" borderId="1" xfId="0" applyFont="1" applyBorder="1"/>
    <xf numFmtId="0" fontId="39" fillId="0" borderId="1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4" fontId="50" fillId="11" borderId="1" xfId="0" applyNumberFormat="1" applyFont="1" applyFill="1" applyBorder="1" applyAlignment="1">
      <alignment horizontal="right"/>
    </xf>
    <xf numFmtId="0" fontId="23" fillId="11" borderId="1" xfId="0" applyFont="1" applyFill="1" applyBorder="1" applyAlignment="1">
      <alignment horizontal="right"/>
    </xf>
    <xf numFmtId="0" fontId="23" fillId="11" borderId="1" xfId="0" applyFont="1" applyFill="1" applyBorder="1"/>
    <xf numFmtId="0" fontId="23" fillId="11" borderId="0" xfId="0" applyFont="1" applyFill="1"/>
    <xf numFmtId="164" fontId="39" fillId="11" borderId="1" xfId="1" applyFont="1" applyFill="1" applyBorder="1"/>
    <xf numFmtId="49" fontId="30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49" fontId="25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0" fontId="39" fillId="14" borderId="2" xfId="0" applyFont="1" applyFill="1" applyBorder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2" fontId="26" fillId="0" borderId="0" xfId="1" applyNumberFormat="1" applyFont="1" applyBorder="1" applyAlignment="1">
      <alignment horizontal="right" vertical="center" wrapText="1"/>
    </xf>
    <xf numFmtId="164" fontId="26" fillId="0" borderId="0" xfId="1" applyFont="1" applyBorder="1" applyAlignment="1">
      <alignment horizontal="right" vertical="center" wrapText="1"/>
    </xf>
    <xf numFmtId="4" fontId="39" fillId="11" borderId="0" xfId="0" applyNumberFormat="1" applyFont="1" applyFill="1"/>
    <xf numFmtId="0" fontId="48" fillId="6" borderId="1" xfId="0" applyFont="1" applyFill="1" applyBorder="1"/>
    <xf numFmtId="0" fontId="49" fillId="6" borderId="0" xfId="0" applyFont="1" applyFill="1"/>
    <xf numFmtId="0" fontId="22" fillId="0" borderId="1" xfId="0" applyFont="1" applyBorder="1"/>
    <xf numFmtId="0" fontId="22" fillId="0" borderId="2" xfId="0" applyFont="1" applyBorder="1" applyAlignment="1">
      <alignment horizontal="left"/>
    </xf>
    <xf numFmtId="0" fontId="21" fillId="0" borderId="2" xfId="0" applyFont="1" applyBorder="1"/>
    <xf numFmtId="0" fontId="20" fillId="0" borderId="2" xfId="0" applyFont="1" applyBorder="1"/>
    <xf numFmtId="0" fontId="36" fillId="12" borderId="0" xfId="0" applyFont="1" applyFill="1"/>
    <xf numFmtId="4" fontId="40" fillId="12" borderId="2" xfId="0" applyNumberFormat="1" applyFont="1" applyFill="1" applyBorder="1" applyAlignment="1">
      <alignment horizontal="right"/>
    </xf>
    <xf numFmtId="0" fontId="19" fillId="0" borderId="2" xfId="0" applyFont="1" applyBorder="1"/>
    <xf numFmtId="0" fontId="39" fillId="12" borderId="2" xfId="0" applyFont="1" applyFill="1" applyBorder="1" applyAlignment="1">
      <alignment wrapText="1"/>
    </xf>
    <xf numFmtId="4" fontId="48" fillId="12" borderId="2" xfId="0" applyNumberFormat="1" applyFont="1" applyFill="1" applyBorder="1" applyAlignment="1">
      <alignment horizontal="right"/>
    </xf>
    <xf numFmtId="0" fontId="39" fillId="3" borderId="2" xfId="0" applyFont="1" applyFill="1" applyBorder="1" applyAlignment="1">
      <alignment wrapText="1"/>
    </xf>
    <xf numFmtId="0" fontId="36" fillId="0" borderId="0" xfId="0" applyFont="1" applyAlignment="1">
      <alignment horizontal="left"/>
    </xf>
    <xf numFmtId="0" fontId="48" fillId="11" borderId="1" xfId="0" applyFont="1" applyFill="1" applyBorder="1"/>
    <xf numFmtId="0" fontId="48" fillId="11" borderId="2" xfId="0" applyFont="1" applyFill="1" applyBorder="1" applyAlignment="1">
      <alignment horizontal="left"/>
    </xf>
    <xf numFmtId="0" fontId="49" fillId="11" borderId="0" xfId="0" applyFont="1" applyFill="1"/>
    <xf numFmtId="0" fontId="48" fillId="11" borderId="2" xfId="0" applyFont="1" applyFill="1" applyBorder="1"/>
    <xf numFmtId="0" fontId="49" fillId="11" borderId="1" xfId="0" applyFont="1" applyFill="1" applyBorder="1"/>
    <xf numFmtId="0" fontId="49" fillId="11" borderId="2" xfId="0" applyFont="1" applyFill="1" applyBorder="1" applyAlignment="1">
      <alignment wrapText="1"/>
    </xf>
    <xf numFmtId="0" fontId="50" fillId="0" borderId="0" xfId="0" applyFont="1"/>
    <xf numFmtId="4" fontId="51" fillId="11" borderId="1" xfId="0" applyNumberFormat="1" applyFont="1" applyFill="1" applyBorder="1" applyAlignment="1">
      <alignment horizontal="right"/>
    </xf>
    <xf numFmtId="0" fontId="51" fillId="0" borderId="0" xfId="0" applyFont="1"/>
    <xf numFmtId="0" fontId="39" fillId="11" borderId="6" xfId="0" applyFont="1" applyFill="1" applyBorder="1"/>
    <xf numFmtId="0" fontId="39" fillId="11" borderId="7" xfId="0" applyFont="1" applyFill="1" applyBorder="1"/>
    <xf numFmtId="4" fontId="39" fillId="11" borderId="5" xfId="0" applyNumberFormat="1" applyFont="1" applyFill="1" applyBorder="1" applyAlignment="1">
      <alignment horizontal="right"/>
    </xf>
    <xf numFmtId="4" fontId="40" fillId="11" borderId="5" xfId="0" applyNumberFormat="1" applyFont="1" applyFill="1" applyBorder="1" applyAlignment="1">
      <alignment horizontal="right"/>
    </xf>
    <xf numFmtId="49" fontId="39" fillId="11" borderId="1" xfId="0" applyNumberFormat="1" applyFont="1" applyFill="1" applyBorder="1"/>
    <xf numFmtId="0" fontId="39" fillId="11" borderId="1" xfId="0" applyFont="1" applyFill="1" applyBorder="1" applyAlignment="1">
      <alignment horizontal="left" vertical="center" wrapText="1"/>
    </xf>
    <xf numFmtId="0" fontId="47" fillId="0" borderId="0" xfId="0" applyFont="1"/>
    <xf numFmtId="0" fontId="0" fillId="0" borderId="0" xfId="0" applyAlignment="1">
      <alignment horizontal="left" vertical="top" wrapText="1"/>
    </xf>
    <xf numFmtId="2" fontId="40" fillId="0" borderId="1" xfId="0" applyNumberFormat="1" applyFont="1" applyBorder="1"/>
    <xf numFmtId="2" fontId="36" fillId="0" borderId="1" xfId="0" applyNumberFormat="1" applyFont="1" applyBorder="1"/>
    <xf numFmtId="0" fontId="17" fillId="0" borderId="1" xfId="0" applyFont="1" applyBorder="1"/>
    <xf numFmtId="0" fontId="17" fillId="0" borderId="2" xfId="0" applyFont="1" applyBorder="1"/>
    <xf numFmtId="0" fontId="49" fillId="11" borderId="1" xfId="0" applyFont="1" applyFill="1" applyBorder="1" applyAlignment="1">
      <alignment wrapText="1"/>
    </xf>
    <xf numFmtId="0" fontId="50" fillId="11" borderId="1" xfId="0" applyFont="1" applyFill="1" applyBorder="1"/>
    <xf numFmtId="0" fontId="50" fillId="11" borderId="1" xfId="0" applyFont="1" applyFill="1" applyBorder="1" applyAlignment="1">
      <alignment wrapText="1"/>
    </xf>
    <xf numFmtId="4" fontId="26" fillId="0" borderId="1" xfId="1" applyNumberFormat="1" applyFont="1" applyBorder="1" applyAlignment="1">
      <alignment horizontal="right" vertical="center" wrapText="1"/>
    </xf>
    <xf numFmtId="4" fontId="39" fillId="0" borderId="1" xfId="1" applyNumberFormat="1" applyFont="1" applyBorder="1" applyAlignment="1">
      <alignment horizontal="right" vertical="center" wrapText="1"/>
    </xf>
    <xf numFmtId="4" fontId="39" fillId="11" borderId="1" xfId="1" applyNumberFormat="1" applyFont="1" applyFill="1" applyBorder="1" applyAlignment="1">
      <alignment horizontal="right" vertical="center" wrapText="1"/>
    </xf>
    <xf numFmtId="0" fontId="16" fillId="0" borderId="2" xfId="0" applyFont="1" applyBorder="1"/>
    <xf numFmtId="4" fontId="39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/>
    <xf numFmtId="165" fontId="39" fillId="11" borderId="1" xfId="1" applyNumberFormat="1" applyFont="1" applyFill="1" applyBorder="1" applyAlignment="1">
      <alignment horizontal="right"/>
    </xf>
    <xf numFmtId="0" fontId="15" fillId="0" borderId="2" xfId="0" applyFont="1" applyBorder="1"/>
    <xf numFmtId="0" fontId="15" fillId="0" borderId="1" xfId="0" applyFont="1" applyBorder="1"/>
    <xf numFmtId="4" fontId="40" fillId="4" borderId="1" xfId="1" applyNumberFormat="1" applyFont="1" applyFill="1" applyBorder="1" applyAlignment="1">
      <alignment horizontal="right"/>
    </xf>
    <xf numFmtId="4" fontId="40" fillId="0" borderId="1" xfId="0" applyNumberFormat="1" applyFont="1" applyBorder="1" applyAlignment="1">
      <alignment horizontal="right"/>
    </xf>
    <xf numFmtId="4" fontId="40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0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14" fillId="0" borderId="2" xfId="0" applyFont="1" applyBorder="1"/>
    <xf numFmtId="4" fontId="40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2" fillId="0" borderId="2" xfId="0" applyFont="1" applyBorder="1"/>
    <xf numFmtId="0" fontId="11" fillId="0" borderId="2" xfId="0" applyFont="1" applyBorder="1"/>
    <xf numFmtId="0" fontId="10" fillId="0" borderId="2" xfId="0" applyFont="1" applyBorder="1"/>
    <xf numFmtId="0" fontId="39" fillId="6" borderId="2" xfId="0" applyFont="1" applyFill="1" applyBorder="1" applyAlignment="1">
      <alignment wrapText="1"/>
    </xf>
    <xf numFmtId="4" fontId="39" fillId="11" borderId="8" xfId="0" applyNumberFormat="1" applyFont="1" applyFill="1" applyBorder="1" applyAlignment="1">
      <alignment horizontal="right"/>
    </xf>
    <xf numFmtId="0" fontId="39" fillId="0" borderId="2" xfId="0" applyFont="1" applyBorder="1" applyAlignment="1">
      <alignment horizontal="left"/>
    </xf>
    <xf numFmtId="49" fontId="40" fillId="0" borderId="1" xfId="0" applyNumberFormat="1" applyFont="1" applyBorder="1" applyAlignment="1">
      <alignment horizontal="center" vertical="center" wrapText="1"/>
    </xf>
    <xf numFmtId="0" fontId="39" fillId="0" borderId="0" xfId="0" applyFont="1" applyFill="1"/>
    <xf numFmtId="0" fontId="0" fillId="0" borderId="0" xfId="0" applyFill="1"/>
    <xf numFmtId="0" fontId="40" fillId="0" borderId="0" xfId="0" applyFont="1" applyFill="1"/>
    <xf numFmtId="0" fontId="33" fillId="0" borderId="0" xfId="0" applyFont="1" applyFill="1"/>
    <xf numFmtId="2" fontId="40" fillId="0" borderId="0" xfId="0" applyNumberFormat="1" applyFont="1" applyFill="1"/>
    <xf numFmtId="2" fontId="0" fillId="0" borderId="0" xfId="0" applyNumberFormat="1" applyFill="1"/>
    <xf numFmtId="0" fontId="36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9" fillId="0" borderId="0" xfId="0" applyFont="1" applyFill="1"/>
    <xf numFmtId="0" fontId="14" fillId="0" borderId="0" xfId="0" applyFont="1" applyFill="1"/>
    <xf numFmtId="0" fontId="49" fillId="0" borderId="0" xfId="0" applyFont="1" applyFill="1"/>
    <xf numFmtId="0" fontId="8" fillId="0" borderId="2" xfId="0" applyFont="1" applyBorder="1"/>
    <xf numFmtId="0" fontId="8" fillId="0" borderId="1" xfId="0" applyFont="1" applyBorder="1"/>
    <xf numFmtId="4" fontId="8" fillId="11" borderId="1" xfId="0" applyNumberFormat="1" applyFont="1" applyFill="1" applyBorder="1" applyAlignment="1">
      <alignment horizontal="right"/>
    </xf>
    <xf numFmtId="0" fontId="8" fillId="0" borderId="0" xfId="0" applyFont="1"/>
    <xf numFmtId="0" fontId="7" fillId="0" borderId="1" xfId="0" applyFont="1" applyBorder="1"/>
    <xf numFmtId="0" fontId="7" fillId="0" borderId="2" xfId="0" applyFont="1" applyBorder="1"/>
    <xf numFmtId="4" fontId="7" fillId="11" borderId="1" xfId="0" applyNumberFormat="1" applyFont="1" applyFill="1" applyBorder="1" applyAlignment="1">
      <alignment horizontal="right"/>
    </xf>
    <xf numFmtId="0" fontId="7" fillId="0" borderId="0" xfId="0" applyFont="1"/>
    <xf numFmtId="0" fontId="6" fillId="0" borderId="2" xfId="0" applyFont="1" applyBorder="1"/>
    <xf numFmtId="0" fontId="6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9" xfId="0" applyFont="1" applyFill="1" applyBorder="1"/>
    <xf numFmtId="0" fontId="39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4" fontId="4" fillId="11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0" fillId="0" borderId="0" xfId="0" applyBorder="1"/>
    <xf numFmtId="0" fontId="4" fillId="11" borderId="2" xfId="0" applyFont="1" applyFill="1" applyBorder="1"/>
    <xf numFmtId="4" fontId="39" fillId="9" borderId="1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4" fontId="3" fillId="11" borderId="0" xfId="0" applyNumberFormat="1" applyFont="1" applyFill="1" applyAlignment="1">
      <alignment horizontal="right"/>
    </xf>
    <xf numFmtId="0" fontId="0" fillId="0" borderId="0" xfId="0" applyAlignment="1">
      <alignment horizontal="left" wrapText="1"/>
    </xf>
    <xf numFmtId="0" fontId="49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/>
    <xf numFmtId="4" fontId="0" fillId="0" borderId="1" xfId="0" applyNumberFormat="1" applyBorder="1"/>
    <xf numFmtId="4" fontId="3" fillId="11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2" xfId="0" applyFont="1" applyBorder="1"/>
    <xf numFmtId="4" fontId="2" fillId="11" borderId="4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0" fontId="51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1" fillId="0" borderId="2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36" fillId="0" borderId="0" xfId="0" applyFont="1" applyAlignment="1">
      <alignment horizontal="left" wrapText="1"/>
    </xf>
    <xf numFmtId="4" fontId="39" fillId="0" borderId="0" xfId="0" applyNumberFormat="1" applyFont="1" applyAlignment="1">
      <alignment horizontal="center"/>
    </xf>
    <xf numFmtId="0" fontId="18" fillId="0" borderId="2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0" fillId="0" borderId="4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52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2" fontId="39" fillId="0" borderId="0" xfId="1" applyNumberFormat="1" applyFont="1" applyBorder="1" applyAlignment="1">
      <alignment horizontal="center" vertical="center" wrapText="1"/>
    </xf>
    <xf numFmtId="4" fontId="39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FFCC"/>
      <color rgb="FFFF66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528"/>
  <sheetViews>
    <sheetView tabSelected="1" view="pageBreakPreview" topLeftCell="A1501" zoomScaleNormal="96" zoomScaleSheetLayoutView="100" workbookViewId="0">
      <selection activeCell="F1514" sqref="F1514"/>
    </sheetView>
  </sheetViews>
  <sheetFormatPr defaultColWidth="9.109375" defaultRowHeight="14.4" x14ac:dyDescent="0.3"/>
  <cols>
    <col min="1" max="1" width="9.44140625" customWidth="1"/>
    <col min="2" max="2" width="59.6640625" customWidth="1"/>
    <col min="3" max="3" width="17.44140625" customWidth="1"/>
    <col min="4" max="4" width="17.33203125" style="136" customWidth="1"/>
    <col min="5" max="5" width="17" style="136" customWidth="1"/>
    <col min="6" max="6" width="16.44140625" style="136" customWidth="1"/>
    <col min="7" max="7" width="14.88671875" style="136" customWidth="1"/>
  </cols>
  <sheetData>
    <row r="1" spans="1:7" ht="42.6" customHeight="1" x14ac:dyDescent="0.3">
      <c r="A1" s="410" t="s">
        <v>615</v>
      </c>
      <c r="B1" s="410"/>
      <c r="C1" s="410"/>
      <c r="D1" s="410"/>
      <c r="E1" s="410"/>
      <c r="F1" s="410"/>
      <c r="G1" s="410"/>
    </row>
    <row r="2" spans="1:7" x14ac:dyDescent="0.3">
      <c r="A2" s="421"/>
      <c r="B2" s="421"/>
      <c r="C2" s="421"/>
      <c r="D2" s="421"/>
      <c r="E2" s="421"/>
      <c r="F2" s="421"/>
      <c r="G2" s="421"/>
    </row>
    <row r="3" spans="1:7" ht="15" customHeight="1" x14ac:dyDescent="0.3">
      <c r="A3" s="309"/>
      <c r="B3" s="309"/>
      <c r="C3" s="309"/>
      <c r="D3" s="309"/>
      <c r="E3" s="309"/>
      <c r="F3" s="309"/>
      <c r="G3" s="309"/>
    </row>
    <row r="5" spans="1:7" ht="18.75" customHeight="1" x14ac:dyDescent="0.3">
      <c r="A5" s="411" t="s">
        <v>577</v>
      </c>
      <c r="B5" s="411"/>
      <c r="C5" s="411"/>
      <c r="D5" s="411"/>
      <c r="E5" s="411"/>
      <c r="F5" s="411"/>
      <c r="G5" s="411"/>
    </row>
    <row r="6" spans="1:7" ht="18.75" customHeight="1" x14ac:dyDescent="0.3">
      <c r="A6" s="412"/>
      <c r="B6" s="412"/>
      <c r="C6" s="412"/>
      <c r="D6" s="412"/>
      <c r="E6" s="412"/>
      <c r="F6" s="412"/>
      <c r="G6" s="412"/>
    </row>
    <row r="7" spans="1:7" x14ac:dyDescent="0.3">
      <c r="A7" s="5"/>
      <c r="B7" s="135"/>
      <c r="C7" s="135"/>
    </row>
    <row r="8" spans="1:7" x14ac:dyDescent="0.3">
      <c r="A8" s="3" t="s">
        <v>53</v>
      </c>
    </row>
    <row r="9" spans="1:7" x14ac:dyDescent="0.3">
      <c r="A9" s="3" t="s">
        <v>354</v>
      </c>
      <c r="B9" s="394" t="s">
        <v>421</v>
      </c>
      <c r="C9" s="394"/>
      <c r="D9" s="394"/>
      <c r="E9" s="394"/>
      <c r="F9" s="394"/>
      <c r="G9" s="394"/>
    </row>
    <row r="10" spans="1:7" s="138" customFormat="1" ht="34.200000000000003" customHeight="1" x14ac:dyDescent="0.3">
      <c r="A10" s="414" t="s">
        <v>578</v>
      </c>
      <c r="B10" s="414"/>
      <c r="C10" s="414"/>
      <c r="D10" s="414"/>
      <c r="E10" s="414"/>
      <c r="F10" s="414"/>
      <c r="G10" s="414"/>
    </row>
    <row r="11" spans="1:7" s="138" customFormat="1" ht="16.2" customHeight="1" x14ac:dyDescent="0.3">
      <c r="A11" s="137"/>
      <c r="B11" s="137"/>
      <c r="C11" s="137"/>
      <c r="D11" s="137"/>
      <c r="E11" s="137"/>
      <c r="F11" s="137"/>
      <c r="G11" s="137"/>
    </row>
    <row r="12" spans="1:7" s="138" customFormat="1" ht="16.2" customHeight="1" x14ac:dyDescent="0.3">
      <c r="A12" s="137"/>
      <c r="B12" s="251" t="s">
        <v>322</v>
      </c>
      <c r="C12" s="137"/>
      <c r="D12" s="137"/>
      <c r="E12" s="137"/>
      <c r="F12" s="137"/>
      <c r="G12" s="137"/>
    </row>
    <row r="13" spans="1:7" s="138" customFormat="1" ht="47.4" customHeight="1" x14ac:dyDescent="0.3">
      <c r="A13" s="252"/>
      <c r="B13" s="48"/>
      <c r="C13" s="13" t="s">
        <v>495</v>
      </c>
      <c r="D13" s="13" t="s">
        <v>490</v>
      </c>
      <c r="E13" s="13" t="s">
        <v>494</v>
      </c>
      <c r="F13" s="13" t="s">
        <v>492</v>
      </c>
      <c r="G13" s="343" t="s">
        <v>493</v>
      </c>
    </row>
    <row r="14" spans="1:7" s="190" customFormat="1" x14ac:dyDescent="0.3">
      <c r="A14" s="252"/>
      <c r="B14" s="48" t="s">
        <v>41</v>
      </c>
      <c r="C14" s="20">
        <f>C16+C15</f>
        <v>681282.79</v>
      </c>
      <c r="D14" s="20">
        <f t="shared" ref="D14:E14" si="0">D16+D15</f>
        <v>4660320</v>
      </c>
      <c r="E14" s="20">
        <f t="shared" si="0"/>
        <v>1258358.24</v>
      </c>
      <c r="F14" s="20">
        <f t="shared" ref="F14:F21" si="1">E14/C14*100</f>
        <v>184.7042459416889</v>
      </c>
      <c r="G14" s="20">
        <f>E14/D14*100</f>
        <v>27.001541525045493</v>
      </c>
    </row>
    <row r="15" spans="1:7" s="143" customFormat="1" x14ac:dyDescent="0.3">
      <c r="A15" s="140"/>
      <c r="B15" s="262" t="s">
        <v>335</v>
      </c>
      <c r="C15" s="141">
        <f>C58</f>
        <v>681282.79</v>
      </c>
      <c r="D15" s="141">
        <f>D58</f>
        <v>4640320</v>
      </c>
      <c r="E15" s="142">
        <f>E58</f>
        <v>1256358.24</v>
      </c>
      <c r="F15" s="362">
        <f t="shared" si="1"/>
        <v>184.41068208988517</v>
      </c>
      <c r="G15" s="362">
        <f t="shared" ref="G15:G21" si="2">E15/D15*100</f>
        <v>27.07481897800152</v>
      </c>
    </row>
    <row r="16" spans="1:7" s="143" customFormat="1" x14ac:dyDescent="0.3">
      <c r="A16" s="140"/>
      <c r="B16" s="262" t="s">
        <v>336</v>
      </c>
      <c r="C16" s="141">
        <f>C131</f>
        <v>0</v>
      </c>
      <c r="D16" s="141">
        <f>D131</f>
        <v>20000</v>
      </c>
      <c r="E16" s="142">
        <f>E131</f>
        <v>2000</v>
      </c>
      <c r="F16" s="362">
        <v>0</v>
      </c>
      <c r="G16" s="362">
        <f t="shared" si="2"/>
        <v>10</v>
      </c>
    </row>
    <row r="17" spans="1:7" s="120" customFormat="1" x14ac:dyDescent="0.3">
      <c r="A17" s="253"/>
      <c r="B17" s="48" t="s">
        <v>307</v>
      </c>
      <c r="C17" s="20">
        <f>C15+C16</f>
        <v>681282.79</v>
      </c>
      <c r="D17" s="20">
        <f>D15+D16</f>
        <v>4660320</v>
      </c>
      <c r="E17" s="22">
        <f>E15+E16</f>
        <v>1258358.24</v>
      </c>
      <c r="F17" s="20">
        <f t="shared" si="1"/>
        <v>184.7042459416889</v>
      </c>
      <c r="G17" s="20">
        <f t="shared" si="2"/>
        <v>27.001541525045493</v>
      </c>
    </row>
    <row r="18" spans="1:7" s="120" customFormat="1" x14ac:dyDescent="0.3">
      <c r="A18" s="253"/>
      <c r="B18" s="48" t="s">
        <v>323</v>
      </c>
      <c r="C18" s="20">
        <f>C20+C19</f>
        <v>622848.66</v>
      </c>
      <c r="D18" s="20">
        <f t="shared" ref="D18:E18" si="3">D20+D19</f>
        <v>4822320</v>
      </c>
      <c r="E18" s="20">
        <f t="shared" si="3"/>
        <v>2119785.04</v>
      </c>
      <c r="F18" s="20">
        <f t="shared" si="1"/>
        <v>340.33709569191336</v>
      </c>
      <c r="G18" s="20">
        <f t="shared" si="2"/>
        <v>43.957784634781596</v>
      </c>
    </row>
    <row r="19" spans="1:7" s="143" customFormat="1" x14ac:dyDescent="0.3">
      <c r="A19" s="140"/>
      <c r="B19" s="262" t="s">
        <v>337</v>
      </c>
      <c r="C19" s="141">
        <f>C144</f>
        <v>530145.87</v>
      </c>
      <c r="D19" s="141">
        <f>D144</f>
        <v>1060320</v>
      </c>
      <c r="E19" s="142">
        <f>E144</f>
        <v>642333.42000000004</v>
      </c>
      <c r="F19" s="362">
        <f t="shared" si="1"/>
        <v>121.16163802238053</v>
      </c>
      <c r="G19" s="362">
        <f t="shared" si="2"/>
        <v>60.579204391127206</v>
      </c>
    </row>
    <row r="20" spans="1:7" s="143" customFormat="1" x14ac:dyDescent="0.3">
      <c r="A20" s="140"/>
      <c r="B20" s="262" t="s">
        <v>338</v>
      </c>
      <c r="C20" s="141">
        <f>C226</f>
        <v>92702.79</v>
      </c>
      <c r="D20" s="141">
        <f>D226</f>
        <v>3762000</v>
      </c>
      <c r="E20" s="142">
        <f>E226</f>
        <v>1477451.62</v>
      </c>
      <c r="F20" s="362">
        <f t="shared" si="1"/>
        <v>1593.7509755639503</v>
      </c>
      <c r="G20" s="362">
        <f t="shared" si="2"/>
        <v>39.273036150983522</v>
      </c>
    </row>
    <row r="21" spans="1:7" s="120" customFormat="1" x14ac:dyDescent="0.3">
      <c r="A21" s="253"/>
      <c r="B21" s="48" t="s">
        <v>308</v>
      </c>
      <c r="C21" s="20">
        <f>C19+C20</f>
        <v>622848.66</v>
      </c>
      <c r="D21" s="20">
        <f>D19+D20</f>
        <v>4822320</v>
      </c>
      <c r="E21" s="22">
        <f>E19+E20</f>
        <v>2119785.04</v>
      </c>
      <c r="F21" s="20">
        <f t="shared" si="1"/>
        <v>340.33709569191336</v>
      </c>
      <c r="G21" s="20">
        <f t="shared" si="2"/>
        <v>43.957784634781596</v>
      </c>
    </row>
    <row r="22" spans="1:7" s="120" customFormat="1" x14ac:dyDescent="0.3">
      <c r="A22" s="253"/>
      <c r="B22" s="48" t="s">
        <v>324</v>
      </c>
      <c r="C22" s="20">
        <f>C14-C18</f>
        <v>58434.130000000005</v>
      </c>
      <c r="D22" s="20">
        <f t="shared" ref="D22:E22" si="4">D14-D18</f>
        <v>-162000</v>
      </c>
      <c r="E22" s="20">
        <f t="shared" si="4"/>
        <v>-861426.8</v>
      </c>
      <c r="F22" s="20">
        <f t="shared" ref="F22" si="5">E22/C22*100</f>
        <v>-1474.1843508237394</v>
      </c>
      <c r="G22" s="20">
        <f t="shared" ref="G22" si="6">E22/D22*100</f>
        <v>531.74493827160495</v>
      </c>
    </row>
    <row r="23" spans="1:7" s="120" customFormat="1" x14ac:dyDescent="0.3">
      <c r="A23" s="254"/>
      <c r="C23" s="234"/>
      <c r="D23" s="234"/>
      <c r="E23" s="34"/>
      <c r="F23" s="234"/>
      <c r="G23" s="234"/>
    </row>
    <row r="24" spans="1:7" s="3" customFormat="1" x14ac:dyDescent="0.3">
      <c r="A24" s="255"/>
      <c r="B24" s="3" t="s">
        <v>325</v>
      </c>
      <c r="D24" s="234"/>
      <c r="E24" s="234"/>
      <c r="F24" s="234"/>
      <c r="G24" s="234"/>
    </row>
    <row r="25" spans="1:7" s="190" customFormat="1" ht="41.4" customHeight="1" x14ac:dyDescent="0.3">
      <c r="A25" s="252"/>
      <c r="B25" s="48"/>
      <c r="C25" s="13" t="s">
        <v>495</v>
      </c>
      <c r="D25" s="13" t="s">
        <v>490</v>
      </c>
      <c r="E25" s="13" t="s">
        <v>491</v>
      </c>
      <c r="F25" s="13" t="s">
        <v>492</v>
      </c>
      <c r="G25" s="343" t="s">
        <v>493</v>
      </c>
    </row>
    <row r="26" spans="1:7" s="143" customFormat="1" x14ac:dyDescent="0.3">
      <c r="A26" s="140"/>
      <c r="B26" s="262" t="s">
        <v>339</v>
      </c>
      <c r="C26" s="20">
        <f>C332</f>
        <v>12415.04</v>
      </c>
      <c r="D26" s="20">
        <f t="shared" ref="D26:G26" si="7">D332</f>
        <v>162000</v>
      </c>
      <c r="E26" s="20">
        <f t="shared" si="7"/>
        <v>0</v>
      </c>
      <c r="F26" s="20">
        <f t="shared" si="7"/>
        <v>0</v>
      </c>
      <c r="G26" s="20">
        <f t="shared" si="7"/>
        <v>0</v>
      </c>
    </row>
    <row r="27" spans="1:7" s="143" customFormat="1" x14ac:dyDescent="0.3">
      <c r="A27" s="140"/>
      <c r="B27" s="262" t="s">
        <v>340</v>
      </c>
      <c r="C27" s="20">
        <f>C339</f>
        <v>26047.56</v>
      </c>
      <c r="D27" s="20">
        <f t="shared" ref="D27:G27" si="8">D339</f>
        <v>0</v>
      </c>
      <c r="E27" s="20">
        <f t="shared" si="8"/>
        <v>0</v>
      </c>
      <c r="F27" s="20">
        <f t="shared" si="8"/>
        <v>0</v>
      </c>
      <c r="G27" s="20">
        <f t="shared" si="8"/>
        <v>0</v>
      </c>
    </row>
    <row r="28" spans="1:7" s="3" customFormat="1" x14ac:dyDescent="0.3">
      <c r="A28" s="18"/>
      <c r="B28" s="18" t="s">
        <v>326</v>
      </c>
      <c r="C28" s="17">
        <f>C26-C27</f>
        <v>-13632.52</v>
      </c>
      <c r="D28" s="17">
        <f>D26-D27</f>
        <v>162000</v>
      </c>
      <c r="E28" s="17">
        <f>E26-E27</f>
        <v>0</v>
      </c>
      <c r="F28" s="17">
        <f>F26-F27</f>
        <v>0</v>
      </c>
      <c r="G28" s="17">
        <f>G26-G27</f>
        <v>0</v>
      </c>
    </row>
    <row r="29" spans="1:7" s="3" customFormat="1" x14ac:dyDescent="0.3">
      <c r="C29" s="234"/>
      <c r="D29" s="234"/>
      <c r="E29" s="234"/>
      <c r="F29" s="234"/>
      <c r="G29" s="234"/>
    </row>
    <row r="30" spans="1:7" s="3" customFormat="1" x14ac:dyDescent="0.3">
      <c r="B30" s="3" t="s">
        <v>327</v>
      </c>
      <c r="C30" s="234"/>
      <c r="D30" s="234"/>
      <c r="E30" s="234"/>
      <c r="F30" s="234"/>
      <c r="G30" s="234"/>
    </row>
    <row r="31" spans="1:7" s="143" customFormat="1" x14ac:dyDescent="0.3">
      <c r="C31" s="146"/>
      <c r="D31" s="146"/>
      <c r="E31" s="147"/>
      <c r="F31" s="146"/>
      <c r="G31" s="146"/>
    </row>
    <row r="32" spans="1:7" s="190" customFormat="1" ht="43.8" customHeight="1" x14ac:dyDescent="0.3">
      <c r="A32" s="252"/>
      <c r="B32" s="48"/>
      <c r="C32" s="13" t="s">
        <v>495</v>
      </c>
      <c r="D32" s="13" t="s">
        <v>490</v>
      </c>
      <c r="E32" s="13" t="s">
        <v>491</v>
      </c>
      <c r="F32" s="13" t="s">
        <v>492</v>
      </c>
      <c r="G32" s="343" t="s">
        <v>493</v>
      </c>
    </row>
    <row r="33" spans="1:7" s="269" customFormat="1" ht="28.95" customHeight="1" x14ac:dyDescent="0.3">
      <c r="A33" s="267"/>
      <c r="B33" s="268" t="s">
        <v>328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s="269" customFormat="1" ht="28.95" customHeight="1" x14ac:dyDescent="0.3">
      <c r="A34" s="267"/>
      <c r="B34" s="268" t="s">
        <v>329</v>
      </c>
      <c r="C34" s="27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s="190" customFormat="1" ht="43.2" x14ac:dyDescent="0.3">
      <c r="A35" s="256"/>
      <c r="B35" s="257" t="s">
        <v>330</v>
      </c>
      <c r="C35" s="20">
        <v>0</v>
      </c>
      <c r="D35" s="20">
        <v>126246.78</v>
      </c>
      <c r="E35" s="20">
        <f t="shared" ref="E35:G35" si="9">E34+E33</f>
        <v>0</v>
      </c>
      <c r="F35" s="20">
        <f t="shared" si="9"/>
        <v>0</v>
      </c>
      <c r="G35" s="20">
        <f t="shared" si="9"/>
        <v>0</v>
      </c>
    </row>
    <row r="36" spans="1:7" s="143" customFormat="1" ht="13.5" customHeight="1" x14ac:dyDescent="0.3">
      <c r="D36" s="146"/>
      <c r="E36" s="147"/>
      <c r="F36" s="146"/>
      <c r="G36" s="146"/>
    </row>
    <row r="37" spans="1:7" s="143" customFormat="1" ht="13.5" customHeight="1" x14ac:dyDescent="0.3">
      <c r="B37" s="3" t="s">
        <v>331</v>
      </c>
      <c r="D37" s="146"/>
      <c r="E37" s="147"/>
      <c r="F37" s="146"/>
      <c r="G37" s="146"/>
    </row>
    <row r="38" spans="1:7" s="143" customFormat="1" ht="13.5" customHeight="1" x14ac:dyDescent="0.3">
      <c r="B38" s="3"/>
      <c r="D38" s="146"/>
      <c r="E38" s="147"/>
      <c r="F38" s="146"/>
      <c r="G38" s="146"/>
    </row>
    <row r="39" spans="1:7" s="143" customFormat="1" ht="38.4" customHeight="1" x14ac:dyDescent="0.3">
      <c r="A39" s="140"/>
      <c r="B39" s="140"/>
      <c r="C39" s="13" t="s">
        <v>495</v>
      </c>
      <c r="D39" s="13" t="s">
        <v>490</v>
      </c>
      <c r="E39" s="13" t="s">
        <v>491</v>
      </c>
      <c r="F39" s="13" t="s">
        <v>492</v>
      </c>
      <c r="G39" s="343" t="s">
        <v>493</v>
      </c>
    </row>
    <row r="40" spans="1:7" s="143" customFormat="1" ht="28.95" customHeight="1" x14ac:dyDescent="0.3">
      <c r="A40" s="140"/>
      <c r="B40" s="258" t="s">
        <v>332</v>
      </c>
      <c r="C40" s="260">
        <v>0</v>
      </c>
      <c r="D40" s="261">
        <v>0</v>
      </c>
      <c r="E40" s="261">
        <v>0</v>
      </c>
      <c r="F40" s="261">
        <v>0</v>
      </c>
      <c r="G40" s="261">
        <v>0</v>
      </c>
    </row>
    <row r="41" spans="1:7" s="143" customFormat="1" ht="28.95" customHeight="1" x14ac:dyDescent="0.3">
      <c r="A41" s="140"/>
      <c r="B41" s="259" t="s">
        <v>333</v>
      </c>
      <c r="C41" s="260">
        <v>0</v>
      </c>
      <c r="D41" s="261">
        <v>0</v>
      </c>
      <c r="E41" s="261">
        <v>0</v>
      </c>
      <c r="F41" s="261">
        <v>0</v>
      </c>
      <c r="G41" s="261">
        <v>0</v>
      </c>
    </row>
    <row r="42" spans="1:7" s="143" customFormat="1" ht="28.95" customHeight="1" x14ac:dyDescent="0.3">
      <c r="A42" s="140"/>
      <c r="B42" s="258" t="s">
        <v>334</v>
      </c>
      <c r="C42" s="260">
        <v>0</v>
      </c>
      <c r="D42" s="261">
        <v>0</v>
      </c>
      <c r="E42" s="261">
        <v>0</v>
      </c>
      <c r="F42" s="261">
        <v>0</v>
      </c>
      <c r="G42" s="261">
        <v>0</v>
      </c>
    </row>
    <row r="43" spans="1:7" s="143" customFormat="1" ht="28.95" customHeight="1" x14ac:dyDescent="0.3">
      <c r="A43" s="140"/>
      <c r="B43" s="258" t="s">
        <v>329</v>
      </c>
      <c r="C43" s="260">
        <v>0</v>
      </c>
      <c r="D43" s="261">
        <v>0</v>
      </c>
      <c r="E43" s="261">
        <v>0</v>
      </c>
      <c r="F43" s="261">
        <v>0</v>
      </c>
      <c r="G43" s="261">
        <v>0</v>
      </c>
    </row>
    <row r="44" spans="1:7" s="143" customFormat="1" ht="13.5" customHeight="1" x14ac:dyDescent="0.3">
      <c r="D44" s="146"/>
      <c r="E44" s="147"/>
      <c r="F44" s="146"/>
      <c r="G44" s="146"/>
    </row>
    <row r="45" spans="1:7" s="143" customFormat="1" ht="13.5" customHeight="1" x14ac:dyDescent="0.3">
      <c r="D45" s="146"/>
      <c r="E45" s="147"/>
      <c r="F45" s="146"/>
      <c r="G45" s="146"/>
    </row>
    <row r="46" spans="1:7" s="143" customFormat="1" ht="13.5" customHeight="1" x14ac:dyDescent="0.3">
      <c r="A46" s="394" t="s">
        <v>422</v>
      </c>
      <c r="B46" s="394"/>
      <c r="C46" s="394"/>
      <c r="D46" s="394"/>
      <c r="E46" s="394"/>
      <c r="F46" s="394"/>
      <c r="G46" s="394"/>
    </row>
    <row r="47" spans="1:7" s="143" customFormat="1" x14ac:dyDescent="0.3">
      <c r="A47" s="394"/>
      <c r="B47" s="394"/>
      <c r="C47" s="394"/>
      <c r="D47" s="394"/>
      <c r="E47" s="394"/>
      <c r="F47" s="394"/>
      <c r="G47" s="394"/>
    </row>
    <row r="48" spans="1:7" ht="52.2" customHeight="1" x14ac:dyDescent="0.3">
      <c r="A48" s="395" t="s">
        <v>579</v>
      </c>
      <c r="B48" s="395"/>
      <c r="C48" s="395"/>
      <c r="D48" s="395"/>
      <c r="E48" s="395"/>
      <c r="F48" s="395"/>
      <c r="G48" s="395"/>
    </row>
    <row r="49" spans="1:7" x14ac:dyDescent="0.3">
      <c r="A49" s="149"/>
      <c r="D49" s="148"/>
      <c r="E49" s="148"/>
      <c r="F49" s="148"/>
      <c r="G49" s="148"/>
    </row>
    <row r="50" spans="1:7" ht="15" customHeight="1" x14ac:dyDescent="0.3"/>
    <row r="51" spans="1:7" ht="15" customHeight="1" x14ac:dyDescent="0.3">
      <c r="A51" s="4" t="s">
        <v>14</v>
      </c>
      <c r="B51" s="3" t="s">
        <v>41</v>
      </c>
      <c r="C51" s="3"/>
    </row>
    <row r="52" spans="1:7" ht="15" customHeight="1" x14ac:dyDescent="0.3">
      <c r="A52" s="4"/>
      <c r="B52" s="3"/>
      <c r="C52" s="3"/>
    </row>
    <row r="53" spans="1:7" x14ac:dyDescent="0.3">
      <c r="A53" s="4"/>
      <c r="B53" s="3" t="s">
        <v>341</v>
      </c>
      <c r="C53" s="143"/>
    </row>
    <row r="54" spans="1:7" x14ac:dyDescent="0.3">
      <c r="B54" s="380" t="s">
        <v>580</v>
      </c>
    </row>
    <row r="55" spans="1:7" x14ac:dyDescent="0.3">
      <c r="B55" s="380"/>
    </row>
    <row r="56" spans="1:7" s="150" customFormat="1" ht="50.4" customHeight="1" x14ac:dyDescent="0.3">
      <c r="A56" s="11" t="s">
        <v>343</v>
      </c>
      <c r="B56" s="12" t="s">
        <v>342</v>
      </c>
      <c r="C56" s="13" t="s">
        <v>495</v>
      </c>
      <c r="D56" s="13" t="s">
        <v>490</v>
      </c>
      <c r="E56" s="13" t="s">
        <v>491</v>
      </c>
      <c r="F56" s="13" t="s">
        <v>492</v>
      </c>
      <c r="G56" s="343" t="s">
        <v>493</v>
      </c>
    </row>
    <row r="57" spans="1:7" s="3" customFormat="1" x14ac:dyDescent="0.3">
      <c r="A57" s="6"/>
      <c r="B57" s="16" t="s">
        <v>13</v>
      </c>
      <c r="C57" s="20">
        <f>C58+C130+C332</f>
        <v>693697.83000000007</v>
      </c>
      <c r="D57" s="20">
        <f>D58+D130+D332</f>
        <v>4822320</v>
      </c>
      <c r="E57" s="20">
        <f>E58+E130+E332</f>
        <v>1258358.24</v>
      </c>
      <c r="F57" s="20">
        <f t="shared" ref="F57:F84" si="10">E57/C57*100</f>
        <v>181.39861270720709</v>
      </c>
      <c r="G57" s="20">
        <f t="shared" ref="G57:G86" si="11">E57/D57*100</f>
        <v>26.094457439572654</v>
      </c>
    </row>
    <row r="58" spans="1:7" s="3" customFormat="1" x14ac:dyDescent="0.3">
      <c r="A58" s="263">
        <v>6</v>
      </c>
      <c r="B58" s="19" t="s">
        <v>0</v>
      </c>
      <c r="C58" s="323">
        <f>C60+C74+C89+C104+C124+C127</f>
        <v>681282.79</v>
      </c>
      <c r="D58" s="323">
        <f>D60+D74+D89+D104+D124+D127</f>
        <v>4640320</v>
      </c>
      <c r="E58" s="323">
        <f>E60+E74+E89+E104+E124+E127</f>
        <v>1256358.24</v>
      </c>
      <c r="F58" s="20">
        <f t="shared" si="10"/>
        <v>184.41068208988517</v>
      </c>
      <c r="G58" s="20">
        <f t="shared" si="11"/>
        <v>27.07481897800152</v>
      </c>
    </row>
    <row r="59" spans="1:7" s="3" customFormat="1" x14ac:dyDescent="0.3">
      <c r="A59" s="18"/>
      <c r="B59" s="19" t="s">
        <v>51</v>
      </c>
      <c r="C59" s="20">
        <f>C60</f>
        <v>259581.97</v>
      </c>
      <c r="D59" s="20">
        <f t="shared" ref="D59:E59" si="12">D60</f>
        <v>614000</v>
      </c>
      <c r="E59" s="20">
        <f t="shared" si="12"/>
        <v>310357.85000000003</v>
      </c>
      <c r="F59" s="20">
        <f t="shared" si="10"/>
        <v>119.56063435376502</v>
      </c>
      <c r="G59" s="20">
        <f t="shared" si="11"/>
        <v>50.546881107491856</v>
      </c>
    </row>
    <row r="60" spans="1:7" s="3" customFormat="1" x14ac:dyDescent="0.3">
      <c r="A60" s="18">
        <v>61</v>
      </c>
      <c r="B60" s="19" t="s">
        <v>7</v>
      </c>
      <c r="C60" s="20">
        <f>C61+C67+C70</f>
        <v>259581.97</v>
      </c>
      <c r="D60" s="20">
        <f t="shared" ref="D60" si="13">D61+D67+D70</f>
        <v>614000</v>
      </c>
      <c r="E60" s="20">
        <f>E61+E67+E70</f>
        <v>310357.85000000003</v>
      </c>
      <c r="F60" s="20">
        <f t="shared" si="10"/>
        <v>119.56063435376502</v>
      </c>
      <c r="G60" s="20">
        <f t="shared" si="11"/>
        <v>50.546881107491856</v>
      </c>
    </row>
    <row r="61" spans="1:7" x14ac:dyDescent="0.3">
      <c r="A61" s="18">
        <v>611</v>
      </c>
      <c r="B61" s="19" t="s">
        <v>8</v>
      </c>
      <c r="C61" s="20">
        <f>SUM(C62:C66)</f>
        <v>244761.81</v>
      </c>
      <c r="D61" s="20">
        <f>SUM(D62:D66)</f>
        <v>582000</v>
      </c>
      <c r="E61" s="20">
        <f>E62+E63+E65+E64+E66</f>
        <v>290300.45</v>
      </c>
      <c r="F61" s="20">
        <f t="shared" si="10"/>
        <v>118.60528813706681</v>
      </c>
      <c r="G61" s="20">
        <f t="shared" si="11"/>
        <v>49.879802405498289</v>
      </c>
    </row>
    <row r="62" spans="1:7" x14ac:dyDescent="0.3">
      <c r="A62" s="322">
        <v>6111</v>
      </c>
      <c r="B62" s="320" t="s">
        <v>460</v>
      </c>
      <c r="C62" s="1">
        <v>187467.15</v>
      </c>
      <c r="D62" s="1">
        <v>500000</v>
      </c>
      <c r="E62" s="1">
        <v>246292.54</v>
      </c>
      <c r="F62" s="362">
        <f t="shared" si="10"/>
        <v>131.37903894095581</v>
      </c>
      <c r="G62" s="362">
        <f t="shared" si="11"/>
        <v>49.258507999999999</v>
      </c>
    </row>
    <row r="63" spans="1:7" x14ac:dyDescent="0.3">
      <c r="A63" s="322">
        <v>6112</v>
      </c>
      <c r="B63" s="320" t="s">
        <v>461</v>
      </c>
      <c r="C63" s="1">
        <v>32406.75</v>
      </c>
      <c r="D63" s="1">
        <v>50000</v>
      </c>
      <c r="E63" s="1">
        <v>28296.76</v>
      </c>
      <c r="F63" s="362">
        <f t="shared" si="10"/>
        <v>87.317487869039624</v>
      </c>
      <c r="G63" s="362">
        <f t="shared" si="11"/>
        <v>56.593519999999998</v>
      </c>
    </row>
    <row r="64" spans="1:7" x14ac:dyDescent="0.3">
      <c r="A64" s="322">
        <v>6113</v>
      </c>
      <c r="B64" s="320" t="s">
        <v>462</v>
      </c>
      <c r="C64" s="1">
        <v>18016.330000000002</v>
      </c>
      <c r="D64" s="1">
        <v>20000</v>
      </c>
      <c r="E64" s="1">
        <v>13588.7</v>
      </c>
      <c r="F64" s="362">
        <f t="shared" si="10"/>
        <v>75.424351130335637</v>
      </c>
      <c r="G64" s="362">
        <f t="shared" si="11"/>
        <v>67.9435</v>
      </c>
    </row>
    <row r="65" spans="1:7" x14ac:dyDescent="0.3">
      <c r="A65" s="322">
        <v>6114</v>
      </c>
      <c r="B65" s="320" t="s">
        <v>463</v>
      </c>
      <c r="C65" s="1">
        <v>648.14</v>
      </c>
      <c r="D65" s="1">
        <v>2000</v>
      </c>
      <c r="E65" s="1">
        <v>2122.4499999999998</v>
      </c>
      <c r="F65" s="362">
        <f t="shared" si="10"/>
        <v>327.46783102416146</v>
      </c>
      <c r="G65" s="362">
        <f t="shared" si="11"/>
        <v>106.12249999999999</v>
      </c>
    </row>
    <row r="66" spans="1:7" x14ac:dyDescent="0.3">
      <c r="A66" s="322">
        <v>6115</v>
      </c>
      <c r="B66" s="320" t="s">
        <v>464</v>
      </c>
      <c r="C66" s="1">
        <v>6223.44</v>
      </c>
      <c r="D66" s="1">
        <v>10000</v>
      </c>
      <c r="E66" s="1">
        <v>0</v>
      </c>
      <c r="F66" s="362">
        <f t="shared" si="10"/>
        <v>0</v>
      </c>
      <c r="G66" s="362">
        <f t="shared" si="11"/>
        <v>0</v>
      </c>
    </row>
    <row r="67" spans="1:7" x14ac:dyDescent="0.3">
      <c r="A67" s="18">
        <v>613</v>
      </c>
      <c r="B67" s="19" t="s">
        <v>9</v>
      </c>
      <c r="C67" s="20">
        <f>C69+C68</f>
        <v>13265.99</v>
      </c>
      <c r="D67" s="20">
        <f t="shared" ref="D67:E67" si="14">D69+D68</f>
        <v>29000</v>
      </c>
      <c r="E67" s="20">
        <f t="shared" si="14"/>
        <v>18731.900000000001</v>
      </c>
      <c r="F67" s="20">
        <f t="shared" si="10"/>
        <v>141.20242816404956</v>
      </c>
      <c r="G67" s="20">
        <f t="shared" si="11"/>
        <v>64.592758620689665</v>
      </c>
    </row>
    <row r="68" spans="1:7" x14ac:dyDescent="0.3">
      <c r="A68" s="140">
        <v>6131</v>
      </c>
      <c r="B68" s="324" t="s">
        <v>472</v>
      </c>
      <c r="C68" s="1">
        <v>80.150000000000006</v>
      </c>
      <c r="D68" s="1">
        <v>2000</v>
      </c>
      <c r="E68" s="1">
        <v>96.18</v>
      </c>
      <c r="F68" s="362">
        <f t="shared" si="10"/>
        <v>120</v>
      </c>
      <c r="G68" s="362">
        <f t="shared" si="11"/>
        <v>4.8090000000000002</v>
      </c>
    </row>
    <row r="69" spans="1:7" x14ac:dyDescent="0.3">
      <c r="A69" s="140">
        <v>6134</v>
      </c>
      <c r="B69" s="324" t="s">
        <v>459</v>
      </c>
      <c r="C69" s="1">
        <v>13185.84</v>
      </c>
      <c r="D69" s="1">
        <v>27000</v>
      </c>
      <c r="E69" s="1">
        <v>18635.72</v>
      </c>
      <c r="F69" s="362">
        <f t="shared" si="10"/>
        <v>141.33130691711716</v>
      </c>
      <c r="G69" s="362">
        <f t="shared" si="11"/>
        <v>69.021185185185189</v>
      </c>
    </row>
    <row r="70" spans="1:7" x14ac:dyDescent="0.3">
      <c r="A70" s="18">
        <v>614</v>
      </c>
      <c r="B70" s="19" t="s">
        <v>177</v>
      </c>
      <c r="C70" s="20">
        <f>C71+C72</f>
        <v>1554.17</v>
      </c>
      <c r="D70" s="20">
        <f t="shared" ref="D70:E70" si="15">D71+D72</f>
        <v>3000</v>
      </c>
      <c r="E70" s="20">
        <f t="shared" si="15"/>
        <v>1325.5</v>
      </c>
      <c r="F70" s="20">
        <f t="shared" si="10"/>
        <v>85.286680350283433</v>
      </c>
      <c r="G70" s="20">
        <f t="shared" si="11"/>
        <v>44.183333333333337</v>
      </c>
    </row>
    <row r="71" spans="1:7" x14ac:dyDescent="0.3">
      <c r="A71" s="140">
        <v>6142</v>
      </c>
      <c r="B71" s="361" t="s">
        <v>514</v>
      </c>
      <c r="C71" s="1">
        <v>1554.17</v>
      </c>
      <c r="D71" s="1">
        <v>2800</v>
      </c>
      <c r="E71" s="1">
        <v>1325.5</v>
      </c>
      <c r="F71" s="362">
        <f t="shared" si="10"/>
        <v>85.286680350283433</v>
      </c>
      <c r="G71" s="362">
        <f t="shared" si="11"/>
        <v>47.339285714285708</v>
      </c>
    </row>
    <row r="72" spans="1:7" x14ac:dyDescent="0.3">
      <c r="A72" s="140">
        <v>6145</v>
      </c>
      <c r="B72" s="361" t="s">
        <v>515</v>
      </c>
      <c r="C72" s="1">
        <v>0</v>
      </c>
      <c r="D72" s="1">
        <v>200</v>
      </c>
      <c r="E72" s="1">
        <v>0</v>
      </c>
      <c r="F72" s="362">
        <v>0</v>
      </c>
      <c r="G72" s="362">
        <f t="shared" si="11"/>
        <v>0</v>
      </c>
    </row>
    <row r="73" spans="1:7" s="3" customFormat="1" x14ac:dyDescent="0.3">
      <c r="A73" s="18"/>
      <c r="B73" s="19" t="s">
        <v>50</v>
      </c>
      <c r="C73" s="20">
        <f t="shared" ref="C73:E73" si="16">C74</f>
        <v>305293.63000000006</v>
      </c>
      <c r="D73" s="20">
        <f t="shared" si="16"/>
        <v>3750300</v>
      </c>
      <c r="E73" s="20">
        <f t="shared" si="16"/>
        <v>806315.57</v>
      </c>
      <c r="F73" s="20">
        <f t="shared" si="10"/>
        <v>264.1114948910004</v>
      </c>
      <c r="G73" s="20">
        <f t="shared" si="11"/>
        <v>21.500028531050848</v>
      </c>
    </row>
    <row r="74" spans="1:7" s="3" customFormat="1" x14ac:dyDescent="0.3">
      <c r="A74" s="18">
        <v>63</v>
      </c>
      <c r="B74" s="19" t="s">
        <v>10</v>
      </c>
      <c r="C74" s="20">
        <f t="shared" ref="C74" si="17">C75+C83+C86</f>
        <v>305293.63000000006</v>
      </c>
      <c r="D74" s="20">
        <f t="shared" ref="D74" si="18">D75+D83+D86</f>
        <v>3750300</v>
      </c>
      <c r="E74" s="20">
        <f>E75+E83+E86</f>
        <v>806315.57</v>
      </c>
      <c r="F74" s="20">
        <f t="shared" si="10"/>
        <v>264.1114948910004</v>
      </c>
      <c r="G74" s="20">
        <f t="shared" si="11"/>
        <v>21.500028531050848</v>
      </c>
    </row>
    <row r="75" spans="1:7" x14ac:dyDescent="0.3">
      <c r="A75" s="18">
        <v>633</v>
      </c>
      <c r="B75" s="19" t="s">
        <v>178</v>
      </c>
      <c r="C75" s="20">
        <f>C76+C80</f>
        <v>294195.86000000004</v>
      </c>
      <c r="D75" s="20">
        <f>D76+D80</f>
        <v>2637300</v>
      </c>
      <c r="E75" s="20">
        <f>E76+E80</f>
        <v>605502.67999999993</v>
      </c>
      <c r="F75" s="20">
        <f t="shared" si="10"/>
        <v>205.81617973821923</v>
      </c>
      <c r="G75" s="20">
        <f t="shared" si="11"/>
        <v>22.959188564061726</v>
      </c>
    </row>
    <row r="76" spans="1:7" x14ac:dyDescent="0.3">
      <c r="A76" s="360">
        <v>6331</v>
      </c>
      <c r="B76" s="386" t="s">
        <v>608</v>
      </c>
      <c r="C76" s="362">
        <v>284625.96000000002</v>
      </c>
      <c r="D76" s="362">
        <v>646400</v>
      </c>
      <c r="E76" s="362">
        <v>313003.5</v>
      </c>
      <c r="F76" s="362">
        <f t="shared" si="10"/>
        <v>109.97011656983079</v>
      </c>
      <c r="G76" s="362">
        <f t="shared" si="11"/>
        <v>48.422571163366335</v>
      </c>
    </row>
    <row r="77" spans="1:7" hidden="1" x14ac:dyDescent="0.3">
      <c r="A77" s="140">
        <v>633110</v>
      </c>
      <c r="B77" s="386" t="s">
        <v>608</v>
      </c>
      <c r="C77" s="145">
        <v>0</v>
      </c>
      <c r="D77" s="145">
        <v>0</v>
      </c>
      <c r="E77" s="1">
        <v>0</v>
      </c>
      <c r="F77" s="362" t="e">
        <f t="shared" si="10"/>
        <v>#DIV/0!</v>
      </c>
      <c r="G77" s="362" t="e">
        <f t="shared" si="11"/>
        <v>#DIV/0!</v>
      </c>
    </row>
    <row r="78" spans="1:7" hidden="1" x14ac:dyDescent="0.3">
      <c r="A78" s="140">
        <v>633120</v>
      </c>
      <c r="B78" s="386" t="s">
        <v>608</v>
      </c>
      <c r="C78" s="145">
        <v>0</v>
      </c>
      <c r="D78" s="145">
        <v>0</v>
      </c>
      <c r="E78" s="1">
        <v>0</v>
      </c>
      <c r="F78" s="362" t="e">
        <f t="shared" si="10"/>
        <v>#DIV/0!</v>
      </c>
      <c r="G78" s="362" t="e">
        <f t="shared" si="11"/>
        <v>#DIV/0!</v>
      </c>
    </row>
    <row r="79" spans="1:7" hidden="1" x14ac:dyDescent="0.3">
      <c r="A79" s="140">
        <v>633140</v>
      </c>
      <c r="B79" s="386" t="s">
        <v>608</v>
      </c>
      <c r="C79" s="145">
        <v>0</v>
      </c>
      <c r="D79" s="145">
        <v>0</v>
      </c>
      <c r="E79" s="1">
        <v>0</v>
      </c>
      <c r="F79" s="362" t="e">
        <f t="shared" si="10"/>
        <v>#DIV/0!</v>
      </c>
      <c r="G79" s="362" t="e">
        <f t="shared" si="11"/>
        <v>#DIV/0!</v>
      </c>
    </row>
    <row r="80" spans="1:7" x14ac:dyDescent="0.3">
      <c r="A80" s="140">
        <v>6332</v>
      </c>
      <c r="B80" s="386" t="s">
        <v>609</v>
      </c>
      <c r="C80" s="145">
        <v>9569.9</v>
      </c>
      <c r="D80" s="145">
        <v>1990900</v>
      </c>
      <c r="E80" s="145">
        <v>292499.18</v>
      </c>
      <c r="F80" s="362">
        <f t="shared" ref="F80" si="19">E80/C80*100</f>
        <v>3056.4497016687737</v>
      </c>
      <c r="G80" s="362">
        <f t="shared" ref="G80" si="20">E80/D80*100</f>
        <v>14.691806720578631</v>
      </c>
    </row>
    <row r="81" spans="1:10" hidden="1" x14ac:dyDescent="0.3">
      <c r="A81" s="140">
        <v>633210</v>
      </c>
      <c r="B81" s="152" t="s">
        <v>59</v>
      </c>
      <c r="C81" s="145">
        <v>0</v>
      </c>
      <c r="D81" s="145">
        <v>0</v>
      </c>
      <c r="E81" s="1">
        <v>0</v>
      </c>
      <c r="F81" s="362" t="e">
        <f t="shared" si="10"/>
        <v>#DIV/0!</v>
      </c>
      <c r="G81" s="362" t="e">
        <f t="shared" si="11"/>
        <v>#DIV/0!</v>
      </c>
    </row>
    <row r="82" spans="1:10" hidden="1" x14ac:dyDescent="0.3">
      <c r="A82" s="140">
        <v>633220</v>
      </c>
      <c r="B82" s="152" t="s">
        <v>60</v>
      </c>
      <c r="C82" s="145">
        <v>0</v>
      </c>
      <c r="D82" s="145">
        <v>0</v>
      </c>
      <c r="E82" s="1">
        <v>0</v>
      </c>
      <c r="F82" s="362" t="e">
        <f t="shared" si="10"/>
        <v>#DIV/0!</v>
      </c>
      <c r="G82" s="362" t="e">
        <f t="shared" si="11"/>
        <v>#DIV/0!</v>
      </c>
    </row>
    <row r="83" spans="1:10" x14ac:dyDescent="0.3">
      <c r="A83" s="18">
        <v>634</v>
      </c>
      <c r="B83" s="19" t="s">
        <v>48</v>
      </c>
      <c r="C83" s="20">
        <f>C85+C84</f>
        <v>11097.77</v>
      </c>
      <c r="D83" s="20">
        <f t="shared" ref="D83:E83" si="21">D85+D84</f>
        <v>113000</v>
      </c>
      <c r="E83" s="20">
        <f t="shared" si="21"/>
        <v>20812.89</v>
      </c>
      <c r="F83" s="20">
        <f t="shared" si="10"/>
        <v>187.54119070768269</v>
      </c>
      <c r="G83" s="20">
        <f t="shared" si="11"/>
        <v>18.418486725663715</v>
      </c>
    </row>
    <row r="84" spans="1:10" x14ac:dyDescent="0.3">
      <c r="A84" s="140">
        <v>6341</v>
      </c>
      <c r="B84" s="361" t="s">
        <v>513</v>
      </c>
      <c r="C84" s="145">
        <v>11097.77</v>
      </c>
      <c r="D84" s="145">
        <v>13000</v>
      </c>
      <c r="E84" s="1">
        <v>20812.89</v>
      </c>
      <c r="F84" s="362">
        <f t="shared" si="10"/>
        <v>187.54119070768269</v>
      </c>
      <c r="G84" s="362">
        <f t="shared" si="11"/>
        <v>160.09915384615385</v>
      </c>
    </row>
    <row r="85" spans="1:10" x14ac:dyDescent="0.3">
      <c r="A85" s="140">
        <v>6342</v>
      </c>
      <c r="B85" s="361" t="s">
        <v>512</v>
      </c>
      <c r="C85" s="145">
        <v>0</v>
      </c>
      <c r="D85" s="145">
        <v>100000</v>
      </c>
      <c r="E85" s="1">
        <v>0</v>
      </c>
      <c r="F85" s="362">
        <v>0</v>
      </c>
      <c r="G85" s="362">
        <f t="shared" si="11"/>
        <v>0</v>
      </c>
    </row>
    <row r="86" spans="1:10" x14ac:dyDescent="0.3">
      <c r="A86" s="18">
        <v>638</v>
      </c>
      <c r="B86" s="19" t="s">
        <v>179</v>
      </c>
      <c r="C86" s="20">
        <f>C87</f>
        <v>0</v>
      </c>
      <c r="D86" s="20">
        <f>D87</f>
        <v>1000000</v>
      </c>
      <c r="E86" s="20">
        <f>E87</f>
        <v>180000</v>
      </c>
      <c r="F86" s="20">
        <v>0</v>
      </c>
      <c r="G86" s="20">
        <f t="shared" si="11"/>
        <v>18</v>
      </c>
    </row>
    <row r="87" spans="1:10" x14ac:dyDescent="0.3">
      <c r="A87" s="360">
        <v>6382</v>
      </c>
      <c r="B87" s="361" t="s">
        <v>511</v>
      </c>
      <c r="C87" s="362">
        <v>0</v>
      </c>
      <c r="D87" s="362">
        <v>1000000</v>
      </c>
      <c r="E87" s="362">
        <v>180000</v>
      </c>
      <c r="F87" s="145">
        <v>0</v>
      </c>
      <c r="G87" s="362">
        <f>E87/D87*100</f>
        <v>18</v>
      </c>
    </row>
    <row r="88" spans="1:10" s="153" customFormat="1" ht="70.8" customHeight="1" x14ac:dyDescent="0.3">
      <c r="A88" s="21" t="s">
        <v>213</v>
      </c>
      <c r="B88" s="12" t="s">
        <v>6</v>
      </c>
      <c r="C88" s="13" t="s">
        <v>495</v>
      </c>
      <c r="D88" s="13" t="s">
        <v>490</v>
      </c>
      <c r="E88" s="13" t="s">
        <v>491</v>
      </c>
      <c r="F88" s="13" t="s">
        <v>492</v>
      </c>
      <c r="G88" s="343" t="s">
        <v>493</v>
      </c>
      <c r="J88"/>
    </row>
    <row r="89" spans="1:10" s="3" customFormat="1" x14ac:dyDescent="0.3">
      <c r="A89" s="18">
        <v>64</v>
      </c>
      <c r="B89" s="19" t="s">
        <v>11</v>
      </c>
      <c r="C89" s="20">
        <f>C90+C93</f>
        <v>56691.07</v>
      </c>
      <c r="D89" s="20">
        <f t="shared" ref="D89:E89" si="22">D90+D93</f>
        <v>190520</v>
      </c>
      <c r="E89" s="20">
        <f t="shared" si="22"/>
        <v>101348.72000000002</v>
      </c>
      <c r="F89" s="20">
        <f t="shared" ref="F89:F127" si="23">E89/C89*100</f>
        <v>178.77369398743051</v>
      </c>
      <c r="G89" s="20">
        <f t="shared" ref="G89:G136" si="24">E89/D89*100</f>
        <v>53.195842956120096</v>
      </c>
    </row>
    <row r="90" spans="1:10" x14ac:dyDescent="0.3">
      <c r="A90" s="18"/>
      <c r="B90" s="19" t="s">
        <v>51</v>
      </c>
      <c r="C90" s="20">
        <f t="shared" ref="C90:E90" si="25">C91</f>
        <v>28.75</v>
      </c>
      <c r="D90" s="20">
        <f t="shared" si="25"/>
        <v>300</v>
      </c>
      <c r="E90" s="20">
        <f t="shared" si="25"/>
        <v>14.07</v>
      </c>
      <c r="F90" s="20">
        <f>E90/C90*100</f>
        <v>48.939130434782605</v>
      </c>
      <c r="G90" s="20">
        <f t="shared" si="24"/>
        <v>4.6900000000000004</v>
      </c>
    </row>
    <row r="91" spans="1:10" x14ac:dyDescent="0.3">
      <c r="A91" s="140">
        <v>641</v>
      </c>
      <c r="B91" s="152" t="s">
        <v>12</v>
      </c>
      <c r="C91" s="1">
        <f>C92</f>
        <v>28.75</v>
      </c>
      <c r="D91" s="1">
        <v>300</v>
      </c>
      <c r="E91" s="1">
        <f>E92</f>
        <v>14.07</v>
      </c>
      <c r="F91" s="145">
        <f t="shared" si="23"/>
        <v>48.939130434782605</v>
      </c>
      <c r="G91" s="145">
        <f t="shared" si="24"/>
        <v>4.6900000000000004</v>
      </c>
    </row>
    <row r="92" spans="1:10" x14ac:dyDescent="0.3">
      <c r="A92" s="140">
        <v>6413</v>
      </c>
      <c r="B92" s="361" t="s">
        <v>510</v>
      </c>
      <c r="C92" s="1">
        <v>28.75</v>
      </c>
      <c r="D92" s="1">
        <v>300</v>
      </c>
      <c r="E92" s="1">
        <v>14.07</v>
      </c>
      <c r="F92" s="145">
        <f t="shared" ref="F92" si="26">E92/C92*100</f>
        <v>48.939130434782605</v>
      </c>
      <c r="G92" s="145">
        <f t="shared" ref="G92" si="27">E92/D92*100</f>
        <v>4.6900000000000004</v>
      </c>
    </row>
    <row r="93" spans="1:10" s="3" customFormat="1" x14ac:dyDescent="0.3">
      <c r="A93" s="18"/>
      <c r="B93" s="19" t="s">
        <v>52</v>
      </c>
      <c r="C93" s="20">
        <f>C94</f>
        <v>56662.32</v>
      </c>
      <c r="D93" s="20">
        <f>D94</f>
        <v>190220</v>
      </c>
      <c r="E93" s="20">
        <f>E94</f>
        <v>101334.65000000001</v>
      </c>
      <c r="F93" s="20">
        <f t="shared" si="23"/>
        <v>178.83957098826878</v>
      </c>
      <c r="G93" s="20">
        <f t="shared" si="24"/>
        <v>53.272342550730734</v>
      </c>
    </row>
    <row r="94" spans="1:10" x14ac:dyDescent="0.3">
      <c r="A94" s="18">
        <v>642</v>
      </c>
      <c r="B94" s="19" t="s">
        <v>180</v>
      </c>
      <c r="C94" s="20">
        <f>C95+C96+C99+C103</f>
        <v>56662.32</v>
      </c>
      <c r="D94" s="20">
        <f>D95+D97+D98+D100+D101+D102+D103+D96+D99</f>
        <v>190220</v>
      </c>
      <c r="E94" s="20">
        <f>E95+E96+E99</f>
        <v>101334.65000000001</v>
      </c>
      <c r="F94" s="20">
        <f t="shared" si="23"/>
        <v>178.83957098826878</v>
      </c>
      <c r="G94" s="20">
        <f t="shared" si="24"/>
        <v>53.272342550730734</v>
      </c>
    </row>
    <row r="95" spans="1:10" s="363" customFormat="1" x14ac:dyDescent="0.3">
      <c r="A95" s="360">
        <v>6421</v>
      </c>
      <c r="B95" s="361" t="s">
        <v>61</v>
      </c>
      <c r="C95" s="362">
        <v>53909.63</v>
      </c>
      <c r="D95" s="362">
        <v>163000</v>
      </c>
      <c r="E95" s="362">
        <v>94369.8</v>
      </c>
      <c r="F95" s="362">
        <f t="shared" si="23"/>
        <v>175.05184138715106</v>
      </c>
      <c r="G95" s="362">
        <f t="shared" si="24"/>
        <v>57.895582822085892</v>
      </c>
    </row>
    <row r="96" spans="1:10" s="363" customFormat="1" x14ac:dyDescent="0.3">
      <c r="A96" s="360">
        <v>6422</v>
      </c>
      <c r="B96" s="361" t="s">
        <v>509</v>
      </c>
      <c r="C96" s="362">
        <v>2211.94</v>
      </c>
      <c r="D96" s="362">
        <v>18800</v>
      </c>
      <c r="E96" s="362">
        <v>6424.19</v>
      </c>
      <c r="F96" s="362">
        <f t="shared" si="23"/>
        <v>290.43238062515258</v>
      </c>
      <c r="G96" s="362">
        <f t="shared" si="24"/>
        <v>34.171223404255322</v>
      </c>
    </row>
    <row r="97" spans="1:85" s="143" customFormat="1" hidden="1" x14ac:dyDescent="0.3">
      <c r="A97" s="140">
        <v>642220</v>
      </c>
      <c r="B97" s="152" t="s">
        <v>211</v>
      </c>
      <c r="C97" s="145">
        <v>0</v>
      </c>
      <c r="D97" s="145">
        <v>0</v>
      </c>
      <c r="E97" s="1">
        <v>0</v>
      </c>
      <c r="F97" s="145" t="e">
        <f t="shared" si="23"/>
        <v>#DIV/0!</v>
      </c>
      <c r="G97" s="145" t="e">
        <f t="shared" si="24"/>
        <v>#DIV/0!</v>
      </c>
    </row>
    <row r="98" spans="1:85" hidden="1" x14ac:dyDescent="0.3">
      <c r="A98" s="140">
        <v>642250</v>
      </c>
      <c r="B98" s="152" t="s">
        <v>63</v>
      </c>
      <c r="C98" s="1">
        <v>0</v>
      </c>
      <c r="D98" s="1">
        <v>0</v>
      </c>
      <c r="E98" s="1">
        <v>0</v>
      </c>
      <c r="F98" s="145" t="e">
        <f t="shared" si="23"/>
        <v>#DIV/0!</v>
      </c>
      <c r="G98" s="145" t="e">
        <f t="shared" si="24"/>
        <v>#DIV/0!</v>
      </c>
    </row>
    <row r="99" spans="1:85" x14ac:dyDescent="0.3">
      <c r="A99" s="360">
        <v>6423</v>
      </c>
      <c r="B99" s="361" t="s">
        <v>508</v>
      </c>
      <c r="C99" s="362">
        <v>540.75</v>
      </c>
      <c r="D99" s="362">
        <v>8420</v>
      </c>
      <c r="E99" s="362">
        <v>540.66</v>
      </c>
      <c r="F99" s="362">
        <f t="shared" si="23"/>
        <v>99.983356449375862</v>
      </c>
      <c r="G99" s="362">
        <f t="shared" si="24"/>
        <v>6.4211401425178147</v>
      </c>
    </row>
    <row r="100" spans="1:85" hidden="1" x14ac:dyDescent="0.3">
      <c r="A100" s="140">
        <v>642310</v>
      </c>
      <c r="B100" s="152" t="s">
        <v>62</v>
      </c>
      <c r="C100" s="1">
        <v>0</v>
      </c>
      <c r="D100" s="1">
        <v>0</v>
      </c>
      <c r="E100" s="1">
        <v>2400</v>
      </c>
      <c r="F100" s="145" t="e">
        <f t="shared" si="23"/>
        <v>#DIV/0!</v>
      </c>
      <c r="G100" s="145" t="e">
        <f t="shared" si="24"/>
        <v>#DIV/0!</v>
      </c>
    </row>
    <row r="101" spans="1:85" s="143" customFormat="1" hidden="1" x14ac:dyDescent="0.3">
      <c r="A101" s="140">
        <v>642360</v>
      </c>
      <c r="B101" s="152" t="s">
        <v>212</v>
      </c>
      <c r="C101" s="145">
        <v>0</v>
      </c>
      <c r="D101" s="145">
        <v>0</v>
      </c>
      <c r="E101" s="1">
        <v>220</v>
      </c>
      <c r="F101" s="145" t="e">
        <f t="shared" si="23"/>
        <v>#DIV/0!</v>
      </c>
      <c r="G101" s="145" t="e">
        <f t="shared" si="24"/>
        <v>#DIV/0!</v>
      </c>
    </row>
    <row r="102" spans="1:85" hidden="1" x14ac:dyDescent="0.3">
      <c r="A102" s="140">
        <v>642390</v>
      </c>
      <c r="B102" s="152" t="s">
        <v>114</v>
      </c>
      <c r="C102" s="1">
        <v>0</v>
      </c>
      <c r="D102" s="1">
        <v>0</v>
      </c>
      <c r="E102" s="1">
        <v>5800</v>
      </c>
      <c r="F102" s="145" t="e">
        <f t="shared" si="23"/>
        <v>#DIV/0!</v>
      </c>
      <c r="G102" s="145" t="e">
        <f t="shared" si="24"/>
        <v>#DIV/0!</v>
      </c>
    </row>
    <row r="103" spans="1:85" hidden="1" x14ac:dyDescent="0.3">
      <c r="A103" s="360">
        <v>6429</v>
      </c>
      <c r="B103" s="361" t="s">
        <v>64</v>
      </c>
      <c r="C103" s="362">
        <v>0</v>
      </c>
      <c r="D103" s="362">
        <v>0</v>
      </c>
      <c r="E103" s="362">
        <v>0</v>
      </c>
      <c r="F103" s="362" t="e">
        <f t="shared" si="23"/>
        <v>#DIV/0!</v>
      </c>
      <c r="G103" s="362" t="e">
        <f t="shared" si="24"/>
        <v>#DIV/0!</v>
      </c>
      <c r="H103" s="341"/>
    </row>
    <row r="104" spans="1:85" s="3" customFormat="1" x14ac:dyDescent="0.3">
      <c r="A104" s="18">
        <v>65</v>
      </c>
      <c r="B104" s="19" t="s">
        <v>344</v>
      </c>
      <c r="C104" s="20">
        <f t="shared" ref="C104" si="28">C105+C109</f>
        <v>58780.52</v>
      </c>
      <c r="D104" s="20">
        <f t="shared" ref="D104" si="29">D105+D109</f>
        <v>82500</v>
      </c>
      <c r="E104" s="20">
        <f>E106+E110</f>
        <v>36860.82</v>
      </c>
      <c r="F104" s="20">
        <f t="shared" si="23"/>
        <v>62.709244491202185</v>
      </c>
      <c r="G104" s="20">
        <f t="shared" si="24"/>
        <v>44.679781818181816</v>
      </c>
    </row>
    <row r="105" spans="1:85" s="3" customFormat="1" x14ac:dyDescent="0.3">
      <c r="A105" s="18"/>
      <c r="B105" s="19" t="s">
        <v>51</v>
      </c>
      <c r="C105" s="20">
        <f>C107</f>
        <v>805.34</v>
      </c>
      <c r="D105" s="20">
        <f>D107</f>
        <v>1500</v>
      </c>
      <c r="E105" s="20">
        <f>E107</f>
        <v>0</v>
      </c>
      <c r="F105" s="20">
        <f t="shared" si="23"/>
        <v>0</v>
      </c>
      <c r="G105" s="20">
        <f t="shared" si="24"/>
        <v>0</v>
      </c>
    </row>
    <row r="106" spans="1:85" s="3" customFormat="1" x14ac:dyDescent="0.3">
      <c r="A106" s="18">
        <v>65</v>
      </c>
      <c r="B106" s="19" t="s">
        <v>344</v>
      </c>
      <c r="C106" s="20">
        <f>C107</f>
        <v>805.34</v>
      </c>
      <c r="D106" s="20">
        <f t="shared" ref="D106:E106" si="30">D107</f>
        <v>1500</v>
      </c>
      <c r="E106" s="20">
        <f t="shared" si="30"/>
        <v>0</v>
      </c>
      <c r="F106" s="20">
        <f t="shared" si="23"/>
        <v>0</v>
      </c>
      <c r="G106" s="20">
        <f t="shared" si="24"/>
        <v>0</v>
      </c>
    </row>
    <row r="107" spans="1:85" s="143" customFormat="1" x14ac:dyDescent="0.3">
      <c r="A107" s="140">
        <v>651</v>
      </c>
      <c r="B107" s="152" t="s">
        <v>183</v>
      </c>
      <c r="C107" s="1">
        <f>C108</f>
        <v>805.34</v>
      </c>
      <c r="D107" s="1">
        <f>D108</f>
        <v>1500</v>
      </c>
      <c r="E107" s="1">
        <v>0</v>
      </c>
      <c r="F107" s="145">
        <f t="shared" si="23"/>
        <v>0</v>
      </c>
      <c r="G107" s="145">
        <f t="shared" si="24"/>
        <v>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</row>
    <row r="108" spans="1:85" s="143" customFormat="1" x14ac:dyDescent="0.3">
      <c r="A108" s="140">
        <v>6514</v>
      </c>
      <c r="B108" s="356" t="s">
        <v>111</v>
      </c>
      <c r="C108" s="1">
        <v>805.34</v>
      </c>
      <c r="D108" s="1">
        <v>1500</v>
      </c>
      <c r="E108" s="1">
        <v>0</v>
      </c>
      <c r="F108" s="145">
        <v>0</v>
      </c>
      <c r="G108" s="145">
        <v>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</row>
    <row r="109" spans="1:85" s="3" customFormat="1" x14ac:dyDescent="0.3">
      <c r="A109" s="18"/>
      <c r="B109" s="19" t="s">
        <v>52</v>
      </c>
      <c r="C109" s="20">
        <f>C111+C120</f>
        <v>57975.18</v>
      </c>
      <c r="D109" s="20">
        <f>D111+D120</f>
        <v>81000</v>
      </c>
      <c r="E109" s="20">
        <f>E111+E120</f>
        <v>36860.82</v>
      </c>
      <c r="F109" s="20">
        <f t="shared" si="23"/>
        <v>63.580345934242899</v>
      </c>
      <c r="G109" s="20">
        <f t="shared" si="24"/>
        <v>45.507185185185186</v>
      </c>
    </row>
    <row r="110" spans="1:85" s="3" customFormat="1" x14ac:dyDescent="0.3">
      <c r="A110" s="18">
        <v>65</v>
      </c>
      <c r="B110" s="19" t="s">
        <v>344</v>
      </c>
      <c r="C110" s="20">
        <f>C111+C120</f>
        <v>57975.18</v>
      </c>
      <c r="D110" s="20">
        <f>D111+D120</f>
        <v>81000</v>
      </c>
      <c r="E110" s="20">
        <f>E111+E120</f>
        <v>36860.82</v>
      </c>
      <c r="F110" s="20">
        <f t="shared" si="23"/>
        <v>63.580345934242899</v>
      </c>
      <c r="G110" s="20">
        <f t="shared" si="24"/>
        <v>45.507185185185186</v>
      </c>
    </row>
    <row r="111" spans="1:85" x14ac:dyDescent="0.3">
      <c r="A111" s="18">
        <v>652</v>
      </c>
      <c r="B111" s="19" t="s">
        <v>181</v>
      </c>
      <c r="C111" s="20">
        <f>C112+C113+C114</f>
        <v>41758.76</v>
      </c>
      <c r="D111" s="20">
        <f t="shared" ref="D111:E111" si="31">D112+D113+D114</f>
        <v>50000</v>
      </c>
      <c r="E111" s="20">
        <f t="shared" si="31"/>
        <v>20518.439999999999</v>
      </c>
      <c r="F111" s="20">
        <f t="shared" si="23"/>
        <v>49.135654411194196</v>
      </c>
      <c r="G111" s="20">
        <f t="shared" si="24"/>
        <v>41.036879999999996</v>
      </c>
    </row>
    <row r="112" spans="1:85" x14ac:dyDescent="0.3">
      <c r="A112" s="140">
        <v>6522</v>
      </c>
      <c r="B112" s="356" t="s">
        <v>506</v>
      </c>
      <c r="C112" s="145">
        <v>15414.2</v>
      </c>
      <c r="D112" s="145">
        <v>100</v>
      </c>
      <c r="E112" s="1">
        <v>13716.73</v>
      </c>
      <c r="F112" s="145">
        <f t="shared" si="23"/>
        <v>88.987621803272305</v>
      </c>
      <c r="G112" s="145">
        <f t="shared" si="24"/>
        <v>13716.729999999998</v>
      </c>
    </row>
    <row r="113" spans="1:7" x14ac:dyDescent="0.3">
      <c r="A113" s="140">
        <v>6524</v>
      </c>
      <c r="B113" s="356" t="s">
        <v>505</v>
      </c>
      <c r="C113" s="145">
        <v>31.75</v>
      </c>
      <c r="D113" s="145">
        <v>26200</v>
      </c>
      <c r="E113" s="1">
        <v>510.46</v>
      </c>
      <c r="F113" s="145">
        <f t="shared" si="23"/>
        <v>1607.7480314960628</v>
      </c>
      <c r="G113" s="145">
        <f t="shared" si="24"/>
        <v>1.9483206106870228</v>
      </c>
    </row>
    <row r="114" spans="1:7" x14ac:dyDescent="0.3">
      <c r="A114" s="357">
        <v>6526</v>
      </c>
      <c r="B114" s="356" t="s">
        <v>507</v>
      </c>
      <c r="C114" s="358">
        <v>26312.81</v>
      </c>
      <c r="D114" s="358">
        <v>23700</v>
      </c>
      <c r="E114" s="358">
        <v>6291.25</v>
      </c>
      <c r="F114" s="358">
        <f t="shared" si="23"/>
        <v>23.909457028724791</v>
      </c>
      <c r="G114" s="358">
        <f t="shared" si="24"/>
        <v>26.54535864978903</v>
      </c>
    </row>
    <row r="115" spans="1:7" s="143" customFormat="1" hidden="1" x14ac:dyDescent="0.3">
      <c r="A115" s="140">
        <v>652690</v>
      </c>
      <c r="B115" s="152" t="s">
        <v>65</v>
      </c>
      <c r="C115" s="145">
        <v>0</v>
      </c>
      <c r="D115" s="145">
        <v>0</v>
      </c>
      <c r="E115" s="1">
        <v>0</v>
      </c>
      <c r="F115" s="145" t="e">
        <f t="shared" si="23"/>
        <v>#DIV/0!</v>
      </c>
      <c r="G115" s="145" t="e">
        <f t="shared" si="24"/>
        <v>#DIV/0!</v>
      </c>
    </row>
    <row r="116" spans="1:7" hidden="1" x14ac:dyDescent="0.3">
      <c r="A116" s="140">
        <v>6526901</v>
      </c>
      <c r="B116" s="152" t="s">
        <v>66</v>
      </c>
      <c r="C116" s="145">
        <v>0</v>
      </c>
      <c r="D116" s="145">
        <v>11200</v>
      </c>
      <c r="E116" s="1">
        <v>0</v>
      </c>
      <c r="F116" s="145" t="e">
        <f t="shared" si="23"/>
        <v>#DIV/0!</v>
      </c>
      <c r="G116" s="145">
        <f t="shared" si="24"/>
        <v>0</v>
      </c>
    </row>
    <row r="117" spans="1:7" s="143" customFormat="1" hidden="1" x14ac:dyDescent="0.3">
      <c r="A117" s="140">
        <v>6526920</v>
      </c>
      <c r="B117" s="152" t="s">
        <v>67</v>
      </c>
      <c r="C117" s="145">
        <v>0</v>
      </c>
      <c r="D117" s="145">
        <v>7000</v>
      </c>
      <c r="E117" s="1">
        <v>0</v>
      </c>
      <c r="F117" s="145" t="e">
        <f t="shared" si="23"/>
        <v>#DIV/0!</v>
      </c>
      <c r="G117" s="145">
        <f t="shared" si="24"/>
        <v>0</v>
      </c>
    </row>
    <row r="118" spans="1:7" hidden="1" x14ac:dyDescent="0.3">
      <c r="A118" s="140">
        <v>6526921</v>
      </c>
      <c r="B118" s="152" t="s">
        <v>151</v>
      </c>
      <c r="C118" s="145">
        <v>0</v>
      </c>
      <c r="D118" s="145">
        <v>1000</v>
      </c>
      <c r="E118" s="1">
        <v>0</v>
      </c>
      <c r="F118" s="145" t="e">
        <f t="shared" si="23"/>
        <v>#DIV/0!</v>
      </c>
      <c r="G118" s="145">
        <f t="shared" si="24"/>
        <v>0</v>
      </c>
    </row>
    <row r="119" spans="1:7" hidden="1" x14ac:dyDescent="0.3">
      <c r="A119" s="140">
        <v>6526922</v>
      </c>
      <c r="B119" s="339" t="s">
        <v>487</v>
      </c>
      <c r="C119" s="145">
        <v>0</v>
      </c>
      <c r="D119" s="145">
        <v>2500</v>
      </c>
      <c r="E119" s="1">
        <v>0</v>
      </c>
      <c r="F119" s="145" t="e">
        <f t="shared" si="23"/>
        <v>#DIV/0!</v>
      </c>
      <c r="G119" s="145">
        <f t="shared" si="24"/>
        <v>0</v>
      </c>
    </row>
    <row r="120" spans="1:7" x14ac:dyDescent="0.3">
      <c r="A120" s="18">
        <v>653</v>
      </c>
      <c r="B120" s="19" t="s">
        <v>182</v>
      </c>
      <c r="C120" s="20">
        <f>C122+C121</f>
        <v>16216.42</v>
      </c>
      <c r="D120" s="20">
        <f>D122+D121</f>
        <v>31000</v>
      </c>
      <c r="E120" s="20">
        <f>E121+E122</f>
        <v>16342.38</v>
      </c>
      <c r="F120" s="20">
        <f t="shared" si="23"/>
        <v>100.77674357225577</v>
      </c>
      <c r="G120" s="20">
        <f t="shared" si="24"/>
        <v>52.717354838709674</v>
      </c>
    </row>
    <row r="121" spans="1:7" x14ac:dyDescent="0.3">
      <c r="A121" s="140">
        <v>6531</v>
      </c>
      <c r="B121" s="356" t="s">
        <v>504</v>
      </c>
      <c r="C121" s="145">
        <v>62.93</v>
      </c>
      <c r="D121" s="145">
        <v>1000</v>
      </c>
      <c r="E121" s="1">
        <v>36.99</v>
      </c>
      <c r="F121" s="145">
        <f t="shared" si="23"/>
        <v>58.779596376926747</v>
      </c>
      <c r="G121" s="145">
        <f t="shared" si="24"/>
        <v>3.6990000000000003</v>
      </c>
    </row>
    <row r="122" spans="1:7" x14ac:dyDescent="0.3">
      <c r="A122" s="140">
        <v>6532</v>
      </c>
      <c r="B122" s="152" t="s">
        <v>94</v>
      </c>
      <c r="C122" s="145">
        <v>16153.49</v>
      </c>
      <c r="D122" s="145">
        <v>30000</v>
      </c>
      <c r="E122" s="1">
        <v>16305.39</v>
      </c>
      <c r="F122" s="145">
        <f t="shared" si="23"/>
        <v>100.94035406590154</v>
      </c>
      <c r="G122" s="145">
        <f t="shared" si="24"/>
        <v>54.351300000000002</v>
      </c>
    </row>
    <row r="123" spans="1:7" s="143" customFormat="1" x14ac:dyDescent="0.3">
      <c r="A123" s="140"/>
      <c r="B123" s="19" t="s">
        <v>51</v>
      </c>
      <c r="C123" s="20">
        <f>C124+C127</f>
        <v>935.6</v>
      </c>
      <c r="D123" s="20">
        <f>D124+D127</f>
        <v>3000</v>
      </c>
      <c r="E123" s="20">
        <f>E124+E127</f>
        <v>1475.28</v>
      </c>
      <c r="F123" s="20">
        <f t="shared" si="23"/>
        <v>157.68277041470714</v>
      </c>
      <c r="G123" s="20">
        <f t="shared" si="24"/>
        <v>49.175999999999995</v>
      </c>
    </row>
    <row r="124" spans="1:7" s="143" customFormat="1" x14ac:dyDescent="0.3">
      <c r="A124" s="18">
        <v>66</v>
      </c>
      <c r="B124" s="19" t="s">
        <v>220</v>
      </c>
      <c r="C124" s="20">
        <f>C125</f>
        <v>772.33</v>
      </c>
      <c r="D124" s="20">
        <f t="shared" ref="D124:G124" si="32">D125</f>
        <v>2500</v>
      </c>
      <c r="E124" s="20">
        <f t="shared" si="32"/>
        <v>1342.56</v>
      </c>
      <c r="F124" s="20">
        <f t="shared" si="32"/>
        <v>173.8324291429829</v>
      </c>
      <c r="G124" s="20">
        <f t="shared" si="32"/>
        <v>53.702399999999997</v>
      </c>
    </row>
    <row r="125" spans="1:7" s="143" customFormat="1" x14ac:dyDescent="0.3">
      <c r="A125" s="357">
        <v>661</v>
      </c>
      <c r="B125" s="356" t="s">
        <v>502</v>
      </c>
      <c r="C125" s="358">
        <f>C126</f>
        <v>772.33</v>
      </c>
      <c r="D125" s="358">
        <v>2500</v>
      </c>
      <c r="E125" s="358">
        <f>E126</f>
        <v>1342.56</v>
      </c>
      <c r="F125" s="358">
        <f t="shared" ref="F125:F126" si="33">E125/C125*100</f>
        <v>173.8324291429829</v>
      </c>
      <c r="G125" s="358">
        <f t="shared" ref="G125:G126" si="34">E125/D125*100</f>
        <v>53.702399999999997</v>
      </c>
    </row>
    <row r="126" spans="1:7" s="143" customFormat="1" x14ac:dyDescent="0.3">
      <c r="A126" s="357">
        <v>6615</v>
      </c>
      <c r="B126" s="356" t="s">
        <v>503</v>
      </c>
      <c r="C126" s="358">
        <v>772.33</v>
      </c>
      <c r="D126" s="358">
        <v>2500</v>
      </c>
      <c r="E126" s="358">
        <v>1342.56</v>
      </c>
      <c r="F126" s="358">
        <f t="shared" si="33"/>
        <v>173.8324291429829</v>
      </c>
      <c r="G126" s="358">
        <f t="shared" si="34"/>
        <v>53.702399999999997</v>
      </c>
    </row>
    <row r="127" spans="1:7" s="3" customFormat="1" x14ac:dyDescent="0.3">
      <c r="A127" s="18">
        <v>68</v>
      </c>
      <c r="B127" s="19" t="s">
        <v>193</v>
      </c>
      <c r="C127" s="20">
        <f>C128</f>
        <v>163.27000000000001</v>
      </c>
      <c r="D127" s="20">
        <f t="shared" ref="D127:E127" si="35">D128</f>
        <v>500</v>
      </c>
      <c r="E127" s="20">
        <f t="shared" si="35"/>
        <v>132.72</v>
      </c>
      <c r="F127" s="145">
        <f t="shared" si="23"/>
        <v>81.28866295094015</v>
      </c>
      <c r="G127" s="145">
        <f t="shared" si="24"/>
        <v>26.544</v>
      </c>
    </row>
    <row r="128" spans="1:7" s="359" customFormat="1" x14ac:dyDescent="0.3">
      <c r="A128" s="357">
        <v>681</v>
      </c>
      <c r="B128" s="356" t="s">
        <v>500</v>
      </c>
      <c r="C128" s="358">
        <f>C129</f>
        <v>163.27000000000001</v>
      </c>
      <c r="D128" s="358">
        <v>500</v>
      </c>
      <c r="E128" s="358">
        <f>E129</f>
        <v>132.72</v>
      </c>
      <c r="F128" s="358">
        <f t="shared" ref="F128" si="36">E128/C128*100</f>
        <v>81.28866295094015</v>
      </c>
      <c r="G128" s="358">
        <f t="shared" ref="G128:G129" si="37">E128/D128*100</f>
        <v>26.544</v>
      </c>
    </row>
    <row r="129" spans="1:7" s="359" customFormat="1" x14ac:dyDescent="0.3">
      <c r="A129" s="357">
        <v>6819</v>
      </c>
      <c r="B129" s="356" t="s">
        <v>501</v>
      </c>
      <c r="C129" s="358">
        <v>163.27000000000001</v>
      </c>
      <c r="D129" s="358">
        <v>500</v>
      </c>
      <c r="E129" s="358">
        <v>132.72</v>
      </c>
      <c r="F129" s="358">
        <f>E129/C129*100</f>
        <v>81.28866295094015</v>
      </c>
      <c r="G129" s="358">
        <f t="shared" si="37"/>
        <v>26.544</v>
      </c>
    </row>
    <row r="130" spans="1:7" s="3" customFormat="1" x14ac:dyDescent="0.3">
      <c r="A130" s="6"/>
      <c r="B130" s="16" t="s">
        <v>221</v>
      </c>
      <c r="C130" s="20">
        <f t="shared" ref="C130:E130" si="38">C131</f>
        <v>0</v>
      </c>
      <c r="D130" s="20">
        <f t="shared" si="38"/>
        <v>20000</v>
      </c>
      <c r="E130" s="22">
        <f t="shared" si="38"/>
        <v>2000</v>
      </c>
      <c r="F130" s="20">
        <v>0</v>
      </c>
      <c r="G130" s="20">
        <f t="shared" si="24"/>
        <v>10</v>
      </c>
    </row>
    <row r="131" spans="1:7" s="3" customFormat="1" x14ac:dyDescent="0.3">
      <c r="A131" s="263">
        <v>7</v>
      </c>
      <c r="B131" s="19" t="s">
        <v>1</v>
      </c>
      <c r="C131" s="20">
        <f>C132+C135</f>
        <v>0</v>
      </c>
      <c r="D131" s="20">
        <f>D132+D135</f>
        <v>20000</v>
      </c>
      <c r="E131" s="22">
        <f>E132+E136</f>
        <v>2000</v>
      </c>
      <c r="F131" s="20">
        <v>0</v>
      </c>
      <c r="G131" s="20">
        <f t="shared" si="24"/>
        <v>10</v>
      </c>
    </row>
    <row r="132" spans="1:7" s="3" customFormat="1" x14ac:dyDescent="0.3">
      <c r="A132" s="18">
        <v>71</v>
      </c>
      <c r="B132" s="19" t="s">
        <v>152</v>
      </c>
      <c r="C132" s="20">
        <f>C133</f>
        <v>0</v>
      </c>
      <c r="D132" s="20">
        <f>D133</f>
        <v>2000</v>
      </c>
      <c r="E132" s="22">
        <f>E133</f>
        <v>0</v>
      </c>
      <c r="F132" s="20">
        <v>0</v>
      </c>
      <c r="G132" s="20">
        <f t="shared" si="24"/>
        <v>0</v>
      </c>
    </row>
    <row r="133" spans="1:7" x14ac:dyDescent="0.3">
      <c r="A133" s="140">
        <v>711</v>
      </c>
      <c r="B133" s="152" t="s">
        <v>153</v>
      </c>
      <c r="C133" s="145">
        <v>0</v>
      </c>
      <c r="D133" s="145">
        <f>D134</f>
        <v>2000</v>
      </c>
      <c r="E133" s="1">
        <v>0</v>
      </c>
      <c r="F133" s="145">
        <v>0</v>
      </c>
      <c r="G133" s="145">
        <f t="shared" si="24"/>
        <v>0</v>
      </c>
    </row>
    <row r="134" spans="1:7" x14ac:dyDescent="0.3">
      <c r="A134" s="140">
        <v>7111</v>
      </c>
      <c r="B134" s="356" t="s">
        <v>498</v>
      </c>
      <c r="C134" s="145">
        <v>0</v>
      </c>
      <c r="D134" s="145">
        <v>2000</v>
      </c>
      <c r="E134" s="1">
        <v>0</v>
      </c>
      <c r="F134" s="145">
        <v>0</v>
      </c>
      <c r="G134" s="145">
        <f t="shared" si="24"/>
        <v>0</v>
      </c>
    </row>
    <row r="135" spans="1:7" x14ac:dyDescent="0.3">
      <c r="A135" s="18">
        <v>72</v>
      </c>
      <c r="B135" s="18" t="s">
        <v>458</v>
      </c>
      <c r="C135" s="20">
        <f>C136</f>
        <v>0</v>
      </c>
      <c r="D135" s="20">
        <f t="shared" ref="D135:E135" si="39">D136</f>
        <v>18000</v>
      </c>
      <c r="E135" s="20">
        <f t="shared" si="39"/>
        <v>2000</v>
      </c>
      <c r="F135" s="20">
        <v>0</v>
      </c>
      <c r="G135" s="20">
        <f t="shared" si="24"/>
        <v>11.111111111111111</v>
      </c>
    </row>
    <row r="136" spans="1:7" x14ac:dyDescent="0.3">
      <c r="A136" s="140">
        <v>721</v>
      </c>
      <c r="B136" s="322" t="s">
        <v>457</v>
      </c>
      <c r="C136" s="145">
        <v>0</v>
      </c>
      <c r="D136" s="145">
        <f>D137</f>
        <v>18000</v>
      </c>
      <c r="E136" s="1">
        <f>E137</f>
        <v>2000</v>
      </c>
      <c r="F136" s="145">
        <v>0</v>
      </c>
      <c r="G136" s="145">
        <f t="shared" si="24"/>
        <v>11.111111111111111</v>
      </c>
    </row>
    <row r="137" spans="1:7" x14ac:dyDescent="0.3">
      <c r="A137" s="140">
        <v>7211</v>
      </c>
      <c r="B137" s="357" t="s">
        <v>499</v>
      </c>
      <c r="C137" s="145">
        <v>0</v>
      </c>
      <c r="D137" s="145">
        <v>18000</v>
      </c>
      <c r="E137" s="1">
        <v>2000</v>
      </c>
      <c r="F137" s="145">
        <v>0</v>
      </c>
      <c r="G137" s="145">
        <f>E137/D137*100</f>
        <v>11.111111111111111</v>
      </c>
    </row>
    <row r="138" spans="1:7" x14ac:dyDescent="0.3">
      <c r="A138" s="143"/>
      <c r="B138" s="143"/>
      <c r="C138" s="146"/>
      <c r="D138" s="146"/>
      <c r="E138" s="147"/>
      <c r="F138" s="146"/>
      <c r="G138" s="146"/>
    </row>
    <row r="139" spans="1:7" x14ac:dyDescent="0.3">
      <c r="A139" s="143"/>
      <c r="B139" s="3" t="s">
        <v>337</v>
      </c>
      <c r="C139" s="146"/>
      <c r="D139" s="146"/>
      <c r="E139" s="147"/>
      <c r="F139" s="146"/>
      <c r="G139" s="146"/>
    </row>
    <row r="140" spans="1:7" x14ac:dyDescent="0.3">
      <c r="A140" s="143"/>
      <c r="B140" s="380" t="s">
        <v>581</v>
      </c>
      <c r="C140" s="146"/>
      <c r="D140" s="146"/>
      <c r="E140" s="147"/>
      <c r="F140" s="146"/>
      <c r="G140" s="146"/>
    </row>
    <row r="141" spans="1:7" x14ac:dyDescent="0.3">
      <c r="A141" s="143"/>
      <c r="B141" s="380"/>
      <c r="C141" s="146"/>
      <c r="D141" s="146"/>
      <c r="E141" s="147"/>
      <c r="F141" s="146"/>
      <c r="G141" s="146"/>
    </row>
    <row r="142" spans="1:7" s="5" customFormat="1" ht="60.6" customHeight="1" x14ac:dyDescent="0.3">
      <c r="A142" s="21" t="s">
        <v>343</v>
      </c>
      <c r="B142" s="12" t="s">
        <v>345</v>
      </c>
      <c r="C142" s="13" t="s">
        <v>495</v>
      </c>
      <c r="D142" s="13" t="s">
        <v>490</v>
      </c>
      <c r="E142" s="13" t="s">
        <v>491</v>
      </c>
      <c r="F142" s="13" t="s">
        <v>492</v>
      </c>
      <c r="G142" s="343" t="s">
        <v>493</v>
      </c>
    </row>
    <row r="143" spans="1:7" s="148" customFormat="1" x14ac:dyDescent="0.3">
      <c r="A143" s="48"/>
      <c r="B143" s="49" t="s">
        <v>16</v>
      </c>
      <c r="C143" s="20">
        <f>C144+C226+C339</f>
        <v>648896.22000000009</v>
      </c>
      <c r="D143" s="20">
        <f>D144+D226+D339</f>
        <v>4822320</v>
      </c>
      <c r="E143" s="20">
        <f>E144+E226+E339</f>
        <v>2119785.04</v>
      </c>
      <c r="F143" s="20">
        <f t="shared" ref="F143:F205" si="40">E143/C143*100</f>
        <v>326.67551060784416</v>
      </c>
      <c r="G143" s="20">
        <f t="shared" ref="G143:G206" si="41">E143/D143*100</f>
        <v>43.957784634781596</v>
      </c>
    </row>
    <row r="144" spans="1:7" x14ac:dyDescent="0.3">
      <c r="A144" s="264">
        <v>3</v>
      </c>
      <c r="B144" s="24" t="s">
        <v>2</v>
      </c>
      <c r="C144" s="22">
        <f>C147+C157+C187+C192+C196+C207+C216</f>
        <v>530145.87</v>
      </c>
      <c r="D144" s="22">
        <f>D147+D157+D187+D192+D196+D207+D216</f>
        <v>1060320</v>
      </c>
      <c r="E144" s="22">
        <f>E147+E157+E187+E192+E196+E207+E216</f>
        <v>642333.42000000004</v>
      </c>
      <c r="F144" s="20">
        <f t="shared" si="40"/>
        <v>121.16163802238053</v>
      </c>
      <c r="G144" s="20">
        <f t="shared" si="41"/>
        <v>60.579204391127206</v>
      </c>
    </row>
    <row r="145" spans="1:7" s="143" customFormat="1" x14ac:dyDescent="0.3">
      <c r="A145" s="18"/>
      <c r="B145" s="19" t="s">
        <v>51</v>
      </c>
      <c r="C145" s="20">
        <v>66928.240000000005</v>
      </c>
      <c r="D145" s="20">
        <f>C386+C508</f>
        <v>174000</v>
      </c>
      <c r="E145" s="217">
        <f>D386+D508</f>
        <v>77586.63</v>
      </c>
      <c r="F145" s="20">
        <f t="shared" si="40"/>
        <v>115.92510127264663</v>
      </c>
      <c r="G145" s="20">
        <f t="shared" si="41"/>
        <v>44.590017241379314</v>
      </c>
    </row>
    <row r="146" spans="1:7" s="143" customFormat="1" x14ac:dyDescent="0.3">
      <c r="A146" s="18"/>
      <c r="B146" s="19" t="s">
        <v>50</v>
      </c>
      <c r="C146" s="20">
        <v>4525.16</v>
      </c>
      <c r="D146" s="20">
        <f>C577+C1239</f>
        <v>13000</v>
      </c>
      <c r="E146" s="20">
        <f>D577+D1224+D1226</f>
        <v>5701.59</v>
      </c>
      <c r="F146" s="20">
        <f t="shared" si="40"/>
        <v>125.99753378886052</v>
      </c>
      <c r="G146" s="20">
        <f t="shared" si="41"/>
        <v>43.858384615384615</v>
      </c>
    </row>
    <row r="147" spans="1:7" s="143" customFormat="1" x14ac:dyDescent="0.3">
      <c r="A147" s="18">
        <v>31</v>
      </c>
      <c r="B147" s="19" t="s">
        <v>17</v>
      </c>
      <c r="C147" s="20">
        <f>C148+C150+C152</f>
        <v>71453.399999999994</v>
      </c>
      <c r="D147" s="20">
        <f>D148+D150+D152</f>
        <v>187000</v>
      </c>
      <c r="E147" s="217">
        <f>E148+E150+E152</f>
        <v>83288.22</v>
      </c>
      <c r="F147" s="20">
        <f t="shared" si="40"/>
        <v>116.56299070443114</v>
      </c>
      <c r="G147" s="20">
        <f t="shared" si="41"/>
        <v>44.539155080213902</v>
      </c>
    </row>
    <row r="148" spans="1:7" s="143" customFormat="1" x14ac:dyDescent="0.3">
      <c r="A148" s="18">
        <v>311</v>
      </c>
      <c r="B148" s="19" t="s">
        <v>18</v>
      </c>
      <c r="C148" s="20">
        <f>C149</f>
        <v>62776.42</v>
      </c>
      <c r="D148" s="20">
        <f>D149</f>
        <v>155500</v>
      </c>
      <c r="E148" s="20">
        <f>E149</f>
        <v>72369.39</v>
      </c>
      <c r="F148" s="20">
        <f t="shared" si="40"/>
        <v>115.2811676741044</v>
      </c>
      <c r="G148" s="20">
        <f t="shared" si="41"/>
        <v>46.539800643086814</v>
      </c>
    </row>
    <row r="149" spans="1:7" s="143" customFormat="1" x14ac:dyDescent="0.3">
      <c r="A149" s="140">
        <v>3111</v>
      </c>
      <c r="B149" s="364" t="s">
        <v>556</v>
      </c>
      <c r="C149" s="145">
        <v>62776.42</v>
      </c>
      <c r="D149" s="145">
        <f>C388+C510+C579</f>
        <v>155500</v>
      </c>
      <c r="E149" s="145">
        <f>D388+D510+D579</f>
        <v>72369.39</v>
      </c>
      <c r="F149" s="145">
        <f t="shared" si="40"/>
        <v>115.2811676741044</v>
      </c>
      <c r="G149" s="358">
        <f t="shared" si="41"/>
        <v>46.539800643086814</v>
      </c>
    </row>
    <row r="150" spans="1:7" s="143" customFormat="1" x14ac:dyDescent="0.3">
      <c r="A150" s="18">
        <v>312</v>
      </c>
      <c r="B150" s="19" t="s">
        <v>19</v>
      </c>
      <c r="C150" s="20">
        <f>C151</f>
        <v>700</v>
      </c>
      <c r="D150" s="20">
        <f>D151</f>
        <v>11500</v>
      </c>
      <c r="E150" s="20">
        <f>E151</f>
        <v>1250</v>
      </c>
      <c r="F150" s="20">
        <f t="shared" si="40"/>
        <v>178.57142857142858</v>
      </c>
      <c r="G150" s="20">
        <f t="shared" si="41"/>
        <v>10.869565217391305</v>
      </c>
    </row>
    <row r="151" spans="1:7" s="143" customFormat="1" x14ac:dyDescent="0.3">
      <c r="A151" s="140">
        <v>3121</v>
      </c>
      <c r="B151" s="364" t="s">
        <v>19</v>
      </c>
      <c r="C151" s="145">
        <v>700</v>
      </c>
      <c r="D151" s="145">
        <f>C390+C512</f>
        <v>11500</v>
      </c>
      <c r="E151" s="145">
        <f>D390+D512</f>
        <v>1250</v>
      </c>
      <c r="F151" s="145">
        <f t="shared" si="40"/>
        <v>178.57142857142858</v>
      </c>
      <c r="G151" s="358">
        <f t="shared" si="41"/>
        <v>10.869565217391305</v>
      </c>
    </row>
    <row r="152" spans="1:7" s="143" customFormat="1" ht="15" customHeight="1" x14ac:dyDescent="0.3">
      <c r="A152" s="18">
        <v>313</v>
      </c>
      <c r="B152" s="19" t="s">
        <v>20</v>
      </c>
      <c r="C152" s="20">
        <f>C153</f>
        <v>7976.98</v>
      </c>
      <c r="D152" s="20">
        <f>D153</f>
        <v>20000</v>
      </c>
      <c r="E152" s="20">
        <f>E153</f>
        <v>9668.83</v>
      </c>
      <c r="F152" s="20">
        <f t="shared" si="40"/>
        <v>121.209154341618</v>
      </c>
      <c r="G152" s="20">
        <f t="shared" si="41"/>
        <v>48.344149999999999</v>
      </c>
    </row>
    <row r="153" spans="1:7" s="143" customFormat="1" ht="15" customHeight="1" x14ac:dyDescent="0.3">
      <c r="A153" s="140">
        <v>3132</v>
      </c>
      <c r="B153" s="364" t="s">
        <v>555</v>
      </c>
      <c r="C153" s="141">
        <v>7976.98</v>
      </c>
      <c r="D153" s="392">
        <f>C392+C517+C581+C1243+C1227</f>
        <v>20000</v>
      </c>
      <c r="E153" s="392">
        <f>D392+D517+D581+D1243+D1227</f>
        <v>9668.83</v>
      </c>
      <c r="F153" s="145">
        <f t="shared" si="40"/>
        <v>121.209154341618</v>
      </c>
      <c r="G153" s="358">
        <f t="shared" si="41"/>
        <v>48.344149999999999</v>
      </c>
    </row>
    <row r="154" spans="1:7" s="143" customFormat="1" x14ac:dyDescent="0.3">
      <c r="A154" s="18"/>
      <c r="B154" s="19" t="s">
        <v>51</v>
      </c>
      <c r="C154" s="17">
        <v>78969.179999999993</v>
      </c>
      <c r="D154" s="17">
        <f>C393+C446+C473+C484+C518+C589+C1217+C1232+C1344</f>
        <v>143000</v>
      </c>
      <c r="E154" s="17">
        <f>D393+D446+D473+D484+D518+D589+D1217+D1232+D1344</f>
        <v>133236.93</v>
      </c>
      <c r="F154" s="20">
        <f t="shared" si="40"/>
        <v>168.720163993092</v>
      </c>
      <c r="G154" s="20">
        <f t="shared" si="41"/>
        <v>93.172678321678319</v>
      </c>
    </row>
    <row r="155" spans="1:7" s="143" customFormat="1" x14ac:dyDescent="0.3">
      <c r="A155" s="18"/>
      <c r="B155" s="19" t="s">
        <v>52</v>
      </c>
      <c r="C155" s="20">
        <v>43286.5</v>
      </c>
      <c r="D155" s="20">
        <f>C960+C970+C980+C988+C997+C1019+C1027+C1012+C1450+C1463</f>
        <v>111500</v>
      </c>
      <c r="E155" s="20">
        <f>D960+D970+D980+D988+D997+D1019+D1027+D1012+D1450+D1463</f>
        <v>89221.02999999997</v>
      </c>
      <c r="F155" s="20">
        <f t="shared" si="40"/>
        <v>206.1174500132835</v>
      </c>
      <c r="G155" s="20">
        <f t="shared" si="41"/>
        <v>80.018860986547054</v>
      </c>
    </row>
    <row r="156" spans="1:7" s="143" customFormat="1" x14ac:dyDescent="0.3">
      <c r="A156" s="18"/>
      <c r="B156" s="19" t="s">
        <v>50</v>
      </c>
      <c r="C156" s="20">
        <v>92.72</v>
      </c>
      <c r="D156" s="20">
        <f>C477+C1457+C489+C1227+C1243+C582</f>
        <v>5600</v>
      </c>
      <c r="E156" s="20">
        <f>D477+D1457+D489+D1227+D1243+D582</f>
        <v>8007.19</v>
      </c>
      <c r="F156" s="20">
        <f t="shared" si="40"/>
        <v>8635.882226056945</v>
      </c>
      <c r="G156" s="20">
        <f t="shared" si="41"/>
        <v>142.9855357142857</v>
      </c>
    </row>
    <row r="157" spans="1:7" s="143" customFormat="1" ht="15" customHeight="1" x14ac:dyDescent="0.3">
      <c r="A157" s="18">
        <v>32</v>
      </c>
      <c r="B157" s="19" t="s">
        <v>21</v>
      </c>
      <c r="C157" s="20">
        <f>C158+C163+C170+C179</f>
        <v>122664.28000000001</v>
      </c>
      <c r="D157" s="20">
        <f>D158+D163+D170+D179</f>
        <v>260100</v>
      </c>
      <c r="E157" s="217">
        <f>E158+E163+E170+E179</f>
        <v>230465.15000000002</v>
      </c>
      <c r="F157" s="20">
        <f t="shared" si="40"/>
        <v>187.88285391639684</v>
      </c>
      <c r="G157" s="20">
        <f t="shared" si="41"/>
        <v>88.606362937331809</v>
      </c>
    </row>
    <row r="158" spans="1:7" s="143" customFormat="1" ht="15" customHeight="1" x14ac:dyDescent="0.3">
      <c r="A158" s="18">
        <v>321</v>
      </c>
      <c r="B158" s="19" t="s">
        <v>22</v>
      </c>
      <c r="C158" s="20">
        <f>SUM(C159:C162)</f>
        <v>6821.87</v>
      </c>
      <c r="D158" s="20">
        <f>SUM(D159:D162)</f>
        <v>13500</v>
      </c>
      <c r="E158" s="20">
        <f>SUM(E159:E162)</f>
        <v>5230.72</v>
      </c>
      <c r="F158" s="20">
        <f t="shared" si="40"/>
        <v>76.675750197526497</v>
      </c>
      <c r="G158" s="20">
        <f t="shared" si="41"/>
        <v>38.74607407407408</v>
      </c>
    </row>
    <row r="159" spans="1:7" s="143" customFormat="1" ht="15" customHeight="1" x14ac:dyDescent="0.3">
      <c r="A159" s="365">
        <v>3211</v>
      </c>
      <c r="B159" s="364" t="s">
        <v>551</v>
      </c>
      <c r="C159" s="145">
        <v>998.2</v>
      </c>
      <c r="D159" s="145">
        <f>C395+C520</f>
        <v>1700</v>
      </c>
      <c r="E159" s="145">
        <f>D395+D520</f>
        <v>319</v>
      </c>
      <c r="F159" s="145">
        <f t="shared" si="40"/>
        <v>31.957523542376276</v>
      </c>
      <c r="G159" s="358">
        <f t="shared" si="41"/>
        <v>18.764705882352942</v>
      </c>
    </row>
    <row r="160" spans="1:7" s="143" customFormat="1" ht="15" customHeight="1" x14ac:dyDescent="0.3">
      <c r="A160" s="365">
        <v>3212</v>
      </c>
      <c r="B160" s="364" t="s">
        <v>552</v>
      </c>
      <c r="C160" s="145">
        <v>3053.88</v>
      </c>
      <c r="D160" s="145">
        <f>C522+C584</f>
        <v>6300</v>
      </c>
      <c r="E160" s="145">
        <f>D522+D584</f>
        <v>1941.47</v>
      </c>
      <c r="F160" s="145">
        <f t="shared" si="40"/>
        <v>63.573879785715214</v>
      </c>
      <c r="G160" s="358">
        <f t="shared" si="41"/>
        <v>30.816984126984124</v>
      </c>
    </row>
    <row r="161" spans="1:7" s="143" customFormat="1" ht="15" customHeight="1" x14ac:dyDescent="0.3">
      <c r="A161" s="365">
        <v>3213</v>
      </c>
      <c r="B161" s="364" t="s">
        <v>553</v>
      </c>
      <c r="C161" s="145">
        <v>1009.79</v>
      </c>
      <c r="D161" s="145">
        <f>C523</f>
        <v>1000</v>
      </c>
      <c r="E161" s="145">
        <f>D523</f>
        <v>0</v>
      </c>
      <c r="F161" s="145">
        <f t="shared" si="40"/>
        <v>0</v>
      </c>
      <c r="G161" s="358">
        <f t="shared" si="41"/>
        <v>0</v>
      </c>
    </row>
    <row r="162" spans="1:7" s="143" customFormat="1" ht="15" customHeight="1" x14ac:dyDescent="0.3">
      <c r="A162" s="365">
        <v>3214</v>
      </c>
      <c r="B162" s="364" t="s">
        <v>554</v>
      </c>
      <c r="C162" s="145">
        <v>1760</v>
      </c>
      <c r="D162" s="145">
        <f>C396+C524+C1236</f>
        <v>4500</v>
      </c>
      <c r="E162" s="145">
        <f>D396+D524+D1236</f>
        <v>2970.25</v>
      </c>
      <c r="F162" s="145">
        <f t="shared" si="40"/>
        <v>168.76420454545456</v>
      </c>
      <c r="G162" s="358">
        <f t="shared" si="41"/>
        <v>66.005555555555546</v>
      </c>
    </row>
    <row r="163" spans="1:7" s="143" customFormat="1" ht="15" customHeight="1" x14ac:dyDescent="0.3">
      <c r="A163" s="18">
        <v>322</v>
      </c>
      <c r="B163" s="19" t="s">
        <v>23</v>
      </c>
      <c r="C163" s="20">
        <f>SUM(C164:C169)</f>
        <v>21525.960000000003</v>
      </c>
      <c r="D163" s="20">
        <f>SUM(D164:D169)</f>
        <v>49800</v>
      </c>
      <c r="E163" s="20">
        <f>SUM(E164:E169)</f>
        <v>30498.97</v>
      </c>
      <c r="F163" s="20">
        <f t="shared" si="40"/>
        <v>141.68459850338846</v>
      </c>
      <c r="G163" s="20">
        <f t="shared" si="41"/>
        <v>61.24291164658635</v>
      </c>
    </row>
    <row r="164" spans="1:7" s="143" customFormat="1" ht="15" customHeight="1" x14ac:dyDescent="0.3">
      <c r="A164" s="365">
        <v>3221</v>
      </c>
      <c r="B164" s="365" t="s">
        <v>545</v>
      </c>
      <c r="C164" s="141">
        <v>2454.31</v>
      </c>
      <c r="D164" s="141">
        <f>C526</f>
        <v>3800</v>
      </c>
      <c r="E164" s="141">
        <f>D526</f>
        <v>2071.7800000000002</v>
      </c>
      <c r="F164" s="145">
        <f t="shared" si="40"/>
        <v>84.413949338103194</v>
      </c>
      <c r="G164" s="358">
        <f t="shared" si="41"/>
        <v>54.520526315789475</v>
      </c>
    </row>
    <row r="165" spans="1:7" s="143" customFormat="1" ht="15" customHeight="1" x14ac:dyDescent="0.3">
      <c r="A165" s="365">
        <v>3222</v>
      </c>
      <c r="B165" s="365" t="s">
        <v>546</v>
      </c>
      <c r="C165" s="141">
        <v>182.03</v>
      </c>
      <c r="D165" s="141">
        <f>C448</f>
        <v>3500</v>
      </c>
      <c r="E165" s="141">
        <f>D448</f>
        <v>2446.77</v>
      </c>
      <c r="F165" s="145">
        <f t="shared" si="40"/>
        <v>1344.1575564467396</v>
      </c>
      <c r="G165" s="358">
        <f t="shared" si="41"/>
        <v>69.907714285714277</v>
      </c>
    </row>
    <row r="166" spans="1:7" s="143" customFormat="1" ht="15" customHeight="1" x14ac:dyDescent="0.3">
      <c r="A166" s="365">
        <v>3223</v>
      </c>
      <c r="B166" s="365" t="s">
        <v>547</v>
      </c>
      <c r="C166" s="141">
        <v>11037.56</v>
      </c>
      <c r="D166" s="141">
        <f>C530+C964+C1001</f>
        <v>21200</v>
      </c>
      <c r="E166" s="141">
        <f>D530+D964+D1001</f>
        <v>13535.66</v>
      </c>
      <c r="F166" s="145">
        <f t="shared" si="40"/>
        <v>122.63271955033541</v>
      </c>
      <c r="G166" s="358">
        <f t="shared" si="41"/>
        <v>63.847452830188679</v>
      </c>
    </row>
    <row r="167" spans="1:7" s="143" customFormat="1" ht="15" customHeight="1" x14ac:dyDescent="0.3">
      <c r="A167" s="365">
        <v>3224</v>
      </c>
      <c r="B167" s="365" t="s">
        <v>548</v>
      </c>
      <c r="C167" s="141">
        <v>7012.5</v>
      </c>
      <c r="D167" s="141">
        <f>C974+C1002</f>
        <v>20000</v>
      </c>
      <c r="E167" s="141">
        <f>D974+D1002</f>
        <v>11623</v>
      </c>
      <c r="F167" s="145">
        <f t="shared" si="40"/>
        <v>165.74688057040999</v>
      </c>
      <c r="G167" s="358">
        <f t="shared" si="41"/>
        <v>58.115000000000009</v>
      </c>
    </row>
    <row r="168" spans="1:7" s="143" customFormat="1" ht="15" customHeight="1" x14ac:dyDescent="0.3">
      <c r="A168" s="365">
        <v>3225</v>
      </c>
      <c r="B168" s="365" t="s">
        <v>549</v>
      </c>
      <c r="C168" s="141">
        <v>149.06</v>
      </c>
      <c r="D168" s="141">
        <f>C532</f>
        <v>1000</v>
      </c>
      <c r="E168" s="141">
        <f>D532</f>
        <v>725.83</v>
      </c>
      <c r="F168" s="145">
        <f t="shared" si="40"/>
        <v>486.93814571313567</v>
      </c>
      <c r="G168" s="358">
        <f t="shared" si="41"/>
        <v>72.583000000000013</v>
      </c>
    </row>
    <row r="169" spans="1:7" s="143" customFormat="1" ht="15" customHeight="1" x14ac:dyDescent="0.3">
      <c r="A169" s="365">
        <v>3227</v>
      </c>
      <c r="B169" s="365" t="s">
        <v>550</v>
      </c>
      <c r="C169" s="141">
        <v>690.5</v>
      </c>
      <c r="D169" s="141">
        <f>C529</f>
        <v>300</v>
      </c>
      <c r="E169" s="141">
        <f>D529</f>
        <v>95.93</v>
      </c>
      <c r="F169" s="145">
        <f t="shared" si="40"/>
        <v>13.892831281679943</v>
      </c>
      <c r="G169" s="358">
        <f t="shared" si="41"/>
        <v>31.97666666666667</v>
      </c>
    </row>
    <row r="170" spans="1:7" s="143" customFormat="1" ht="15" customHeight="1" x14ac:dyDescent="0.3">
      <c r="A170" s="18">
        <v>323</v>
      </c>
      <c r="B170" s="18" t="s">
        <v>24</v>
      </c>
      <c r="C170" s="17">
        <f>SUM(C171:C178)</f>
        <v>88864.510000000009</v>
      </c>
      <c r="D170" s="17">
        <f>SUM(D171:D178)</f>
        <v>165650</v>
      </c>
      <c r="E170" s="17">
        <f>SUM(E171:E178)</f>
        <v>162426.76</v>
      </c>
      <c r="F170" s="20">
        <f t="shared" si="40"/>
        <v>182.78023476413699</v>
      </c>
      <c r="G170" s="20">
        <f t="shared" si="41"/>
        <v>98.05418653788108</v>
      </c>
    </row>
    <row r="171" spans="1:7" s="143" customFormat="1" ht="15" customHeight="1" x14ac:dyDescent="0.3">
      <c r="A171" s="365">
        <v>3231</v>
      </c>
      <c r="B171" s="365" t="s">
        <v>538</v>
      </c>
      <c r="C171" s="141">
        <v>3958.63</v>
      </c>
      <c r="D171" s="141">
        <f>C534</f>
        <v>6000</v>
      </c>
      <c r="E171" s="141">
        <f>D534</f>
        <v>3043.17</v>
      </c>
      <c r="F171" s="145">
        <f t="shared" si="40"/>
        <v>76.874322682342125</v>
      </c>
      <c r="G171" s="358">
        <f t="shared" si="41"/>
        <v>50.719500000000004</v>
      </c>
    </row>
    <row r="172" spans="1:7" s="143" customFormat="1" ht="15" customHeight="1" x14ac:dyDescent="0.3">
      <c r="A172" s="365">
        <v>3232</v>
      </c>
      <c r="B172" s="365" t="s">
        <v>539</v>
      </c>
      <c r="C172" s="141">
        <v>41131.089999999997</v>
      </c>
      <c r="D172" s="141">
        <f>C536+C966+C976+C984+C992+C1005</f>
        <v>59000</v>
      </c>
      <c r="E172" s="141">
        <f>D536+D966+D976+D984+D992+D1005</f>
        <v>78927.549999999988</v>
      </c>
      <c r="F172" s="145">
        <f t="shared" si="40"/>
        <v>191.89267777732124</v>
      </c>
      <c r="G172" s="358">
        <f t="shared" si="41"/>
        <v>133.77550847457624</v>
      </c>
    </row>
    <row r="173" spans="1:7" s="143" customFormat="1" ht="15" customHeight="1" x14ac:dyDescent="0.3">
      <c r="A173" s="365">
        <v>3233</v>
      </c>
      <c r="B173" s="365" t="s">
        <v>540</v>
      </c>
      <c r="C173" s="141">
        <v>1416.65</v>
      </c>
      <c r="D173" s="141">
        <f>C398</f>
        <v>5700</v>
      </c>
      <c r="E173" s="141">
        <f>D398</f>
        <v>4437.5</v>
      </c>
      <c r="F173" s="145">
        <f t="shared" si="40"/>
        <v>313.2389792821092</v>
      </c>
      <c r="G173" s="358">
        <f t="shared" si="41"/>
        <v>77.850877192982466</v>
      </c>
    </row>
    <row r="174" spans="1:7" s="143" customFormat="1" ht="15" customHeight="1" x14ac:dyDescent="0.3">
      <c r="A174" s="365">
        <v>3234</v>
      </c>
      <c r="B174" s="365" t="s">
        <v>541</v>
      </c>
      <c r="C174" s="141">
        <v>8803.89</v>
      </c>
      <c r="D174" s="141">
        <f>C538+C1006+C1007+C1023+C1031+C1454+C1459</f>
        <v>38600</v>
      </c>
      <c r="E174" s="141">
        <f>D538+D1006+D1007+D1023+D1031+D1454+D1459</f>
        <v>15533.470000000001</v>
      </c>
      <c r="F174" s="145">
        <f t="shared" si="40"/>
        <v>176.43871061542114</v>
      </c>
      <c r="G174" s="358">
        <f t="shared" si="41"/>
        <v>40.242150259067358</v>
      </c>
    </row>
    <row r="175" spans="1:7" s="143" customFormat="1" ht="15" customHeight="1" x14ac:dyDescent="0.3">
      <c r="A175" s="365">
        <v>3236</v>
      </c>
      <c r="B175" s="365" t="s">
        <v>542</v>
      </c>
      <c r="C175" s="141">
        <v>9680.11</v>
      </c>
      <c r="D175" s="391">
        <f>C541+C1467</f>
        <v>11200</v>
      </c>
      <c r="E175" s="391">
        <f>D541+D1467</f>
        <v>9355.43</v>
      </c>
      <c r="F175" s="145">
        <f t="shared" si="40"/>
        <v>96.645905883300912</v>
      </c>
      <c r="G175" s="358">
        <f t="shared" si="41"/>
        <v>83.530625000000001</v>
      </c>
    </row>
    <row r="176" spans="1:7" s="143" customFormat="1" ht="15" customHeight="1" x14ac:dyDescent="0.3">
      <c r="A176" s="365">
        <v>3237</v>
      </c>
      <c r="B176" s="365" t="s">
        <v>543</v>
      </c>
      <c r="C176" s="141">
        <v>14170.44</v>
      </c>
      <c r="D176" s="141">
        <f>C400</f>
        <v>19000</v>
      </c>
      <c r="E176" s="141">
        <f>D400</f>
        <v>35300.199999999997</v>
      </c>
      <c r="F176" s="145">
        <f t="shared" si="40"/>
        <v>249.11153076404116</v>
      </c>
      <c r="G176" s="358">
        <f t="shared" si="41"/>
        <v>185.79052631578946</v>
      </c>
    </row>
    <row r="177" spans="1:7" s="143" customFormat="1" ht="15" customHeight="1" x14ac:dyDescent="0.3">
      <c r="A177" s="365">
        <v>3238</v>
      </c>
      <c r="B177" s="365" t="s">
        <v>544</v>
      </c>
      <c r="C177" s="141">
        <v>4741.07</v>
      </c>
      <c r="D177" s="141">
        <f>C542</f>
        <v>10000</v>
      </c>
      <c r="E177" s="141">
        <f>D542</f>
        <v>4964.49</v>
      </c>
      <c r="F177" s="145">
        <f t="shared" si="40"/>
        <v>104.71243833143151</v>
      </c>
      <c r="G177" s="358">
        <f t="shared" si="41"/>
        <v>49.6449</v>
      </c>
    </row>
    <row r="178" spans="1:7" s="143" customFormat="1" ht="15" customHeight="1" x14ac:dyDescent="0.3">
      <c r="A178" s="365">
        <v>3239</v>
      </c>
      <c r="B178" s="365" t="s">
        <v>163</v>
      </c>
      <c r="C178" s="141">
        <v>4962.63</v>
      </c>
      <c r="D178" s="141">
        <f>C405+C450+C543</f>
        <v>16150</v>
      </c>
      <c r="E178" s="141">
        <f>D405+D450+D543</f>
        <v>10864.95</v>
      </c>
      <c r="F178" s="145">
        <f t="shared" si="40"/>
        <v>218.93532260112082</v>
      </c>
      <c r="G178" s="358">
        <f t="shared" si="41"/>
        <v>67.275232198142419</v>
      </c>
    </row>
    <row r="179" spans="1:7" s="143" customFormat="1" ht="15" customHeight="1" x14ac:dyDescent="0.3">
      <c r="A179" s="18">
        <v>329</v>
      </c>
      <c r="B179" s="18" t="s">
        <v>25</v>
      </c>
      <c r="C179" s="17">
        <f>SUM(C180:C185)</f>
        <v>5451.9400000000005</v>
      </c>
      <c r="D179" s="17">
        <f>C407+C451+C474+C478+C485+C490+C545</f>
        <v>31150</v>
      </c>
      <c r="E179" s="17">
        <f>D407+D451+D474+D478+D485+D490+D545</f>
        <v>32308.7</v>
      </c>
      <c r="F179" s="20">
        <f t="shared" si="40"/>
        <v>592.60923634522749</v>
      </c>
      <c r="G179" s="20">
        <f t="shared" si="41"/>
        <v>103.71974317817015</v>
      </c>
    </row>
    <row r="180" spans="1:7" s="143" customFormat="1" ht="15" customHeight="1" x14ac:dyDescent="0.3">
      <c r="A180" s="365">
        <v>3291</v>
      </c>
      <c r="B180" s="365" t="s">
        <v>534</v>
      </c>
      <c r="C180" s="141">
        <v>396.34</v>
      </c>
      <c r="D180" s="141">
        <f>C408+C486+C491</f>
        <v>11300</v>
      </c>
      <c r="E180" s="141">
        <f>D408+D486+D491</f>
        <v>15195.52</v>
      </c>
      <c r="F180" s="145">
        <f t="shared" si="40"/>
        <v>3833.96074077812</v>
      </c>
      <c r="G180" s="358">
        <f t="shared" si="41"/>
        <v>134.47362831858408</v>
      </c>
    </row>
    <row r="181" spans="1:7" s="143" customFormat="1" ht="15" customHeight="1" x14ac:dyDescent="0.3">
      <c r="A181" s="365">
        <v>3292</v>
      </c>
      <c r="B181" s="365" t="s">
        <v>535</v>
      </c>
      <c r="C181" s="141">
        <v>0</v>
      </c>
      <c r="D181" s="141">
        <f>C546</f>
        <v>1550</v>
      </c>
      <c r="E181" s="141">
        <f>D546</f>
        <v>0</v>
      </c>
      <c r="F181" s="145">
        <v>0</v>
      </c>
      <c r="G181" s="358">
        <f t="shared" si="41"/>
        <v>0</v>
      </c>
    </row>
    <row r="182" spans="1:7" s="143" customFormat="1" ht="15" customHeight="1" x14ac:dyDescent="0.3">
      <c r="A182" s="365">
        <v>3293</v>
      </c>
      <c r="B182" s="365" t="s">
        <v>72</v>
      </c>
      <c r="C182" s="141">
        <v>2417.8200000000002</v>
      </c>
      <c r="D182" s="141">
        <f>C410+C452</f>
        <v>5000</v>
      </c>
      <c r="E182" s="141">
        <f>D410+D452</f>
        <v>4808.18</v>
      </c>
      <c r="F182" s="145">
        <f t="shared" si="40"/>
        <v>198.86426615711673</v>
      </c>
      <c r="G182" s="358">
        <f t="shared" si="41"/>
        <v>96.163600000000002</v>
      </c>
    </row>
    <row r="183" spans="1:7" s="143" customFormat="1" ht="15" customHeight="1" x14ac:dyDescent="0.3">
      <c r="A183" s="365">
        <v>3294</v>
      </c>
      <c r="B183" s="365" t="s">
        <v>536</v>
      </c>
      <c r="C183" s="141">
        <v>781.4</v>
      </c>
      <c r="D183" s="141">
        <f>C411</f>
        <v>6000</v>
      </c>
      <c r="E183" s="141">
        <f>D411</f>
        <v>4050</v>
      </c>
      <c r="F183" s="145">
        <f t="shared" si="40"/>
        <v>518.30048630662918</v>
      </c>
      <c r="G183" s="358">
        <f t="shared" si="41"/>
        <v>67.5</v>
      </c>
    </row>
    <row r="184" spans="1:7" s="143" customFormat="1" ht="15" customHeight="1" x14ac:dyDescent="0.3">
      <c r="A184" s="365">
        <v>3295</v>
      </c>
      <c r="B184" s="365" t="s">
        <v>537</v>
      </c>
      <c r="C184" s="141">
        <v>638.91</v>
      </c>
      <c r="D184" s="141">
        <f>C548</f>
        <v>2950</v>
      </c>
      <c r="E184" s="141">
        <f>D548</f>
        <v>400.83</v>
      </c>
      <c r="F184" s="145">
        <f t="shared" si="40"/>
        <v>62.73653566229985</v>
      </c>
      <c r="G184" s="358">
        <f t="shared" si="41"/>
        <v>13.587457627118644</v>
      </c>
    </row>
    <row r="185" spans="1:7" s="143" customFormat="1" ht="15" customHeight="1" x14ac:dyDescent="0.3">
      <c r="A185" s="365">
        <v>3299</v>
      </c>
      <c r="B185" s="365" t="s">
        <v>25</v>
      </c>
      <c r="C185" s="141">
        <v>1217.47</v>
      </c>
      <c r="D185" s="141">
        <f>C412</f>
        <v>4200</v>
      </c>
      <c r="E185" s="141">
        <f>D412</f>
        <v>7854.17</v>
      </c>
      <c r="F185" s="145">
        <f t="shared" si="40"/>
        <v>645.12226173950899</v>
      </c>
      <c r="G185" s="358">
        <f t="shared" si="41"/>
        <v>187.00404761904764</v>
      </c>
    </row>
    <row r="186" spans="1:7" s="143" customFormat="1" x14ac:dyDescent="0.3">
      <c r="A186" s="154"/>
      <c r="B186" s="16" t="s">
        <v>51</v>
      </c>
      <c r="C186" s="20">
        <f t="shared" ref="C186:E187" si="42">C187</f>
        <v>2101.0500000000002</v>
      </c>
      <c r="D186" s="20">
        <f t="shared" si="42"/>
        <v>2100</v>
      </c>
      <c r="E186" s="20">
        <f t="shared" si="42"/>
        <v>1180.4100000000001</v>
      </c>
      <c r="F186" s="20">
        <f t="shared" si="40"/>
        <v>56.181909045477262</v>
      </c>
      <c r="G186" s="20">
        <f t="shared" si="41"/>
        <v>56.210000000000008</v>
      </c>
    </row>
    <row r="187" spans="1:7" s="143" customFormat="1" x14ac:dyDescent="0.3">
      <c r="A187" s="18">
        <v>34</v>
      </c>
      <c r="B187" s="19" t="s">
        <v>26</v>
      </c>
      <c r="C187" s="20">
        <f t="shared" si="42"/>
        <v>2101.0500000000002</v>
      </c>
      <c r="D187" s="20">
        <f t="shared" si="42"/>
        <v>2100</v>
      </c>
      <c r="E187" s="20">
        <f t="shared" si="42"/>
        <v>1180.4100000000001</v>
      </c>
      <c r="F187" s="20">
        <f t="shared" si="40"/>
        <v>56.181909045477262</v>
      </c>
      <c r="G187" s="20">
        <f t="shared" si="41"/>
        <v>56.210000000000008</v>
      </c>
    </row>
    <row r="188" spans="1:7" s="143" customFormat="1" x14ac:dyDescent="0.3">
      <c r="A188" s="18">
        <v>343</v>
      </c>
      <c r="B188" s="19" t="s">
        <v>27</v>
      </c>
      <c r="C188" s="20">
        <f>C189</f>
        <v>2101.0500000000002</v>
      </c>
      <c r="D188" s="20">
        <f>D189</f>
        <v>2100</v>
      </c>
      <c r="E188" s="20">
        <f>E189+E190</f>
        <v>1180.4100000000001</v>
      </c>
      <c r="F188" s="20">
        <f t="shared" si="40"/>
        <v>56.181909045477262</v>
      </c>
      <c r="G188" s="20">
        <f t="shared" si="41"/>
        <v>56.210000000000008</v>
      </c>
    </row>
    <row r="189" spans="1:7" s="143" customFormat="1" x14ac:dyDescent="0.3">
      <c r="A189" s="140">
        <v>3431</v>
      </c>
      <c r="B189" s="364" t="s">
        <v>533</v>
      </c>
      <c r="C189" s="145">
        <v>2101.0500000000002</v>
      </c>
      <c r="D189" s="145">
        <f>C554</f>
        <v>2100</v>
      </c>
      <c r="E189" s="145">
        <f>D554</f>
        <v>1076.5</v>
      </c>
      <c r="F189" s="145">
        <f t="shared" si="40"/>
        <v>51.236286618595464</v>
      </c>
      <c r="G189" s="358">
        <f t="shared" si="41"/>
        <v>51.261904761904766</v>
      </c>
    </row>
    <row r="190" spans="1:7" s="143" customFormat="1" x14ac:dyDescent="0.3">
      <c r="A190" s="140">
        <v>3434</v>
      </c>
      <c r="B190" s="364"/>
      <c r="C190" s="145">
        <v>0</v>
      </c>
      <c r="D190" s="145">
        <f>C417</f>
        <v>0</v>
      </c>
      <c r="E190" s="145">
        <f>D417</f>
        <v>103.91</v>
      </c>
      <c r="F190" s="145">
        <v>0</v>
      </c>
      <c r="G190" s="358">
        <v>0</v>
      </c>
    </row>
    <row r="191" spans="1:7" s="143" customFormat="1" x14ac:dyDescent="0.3">
      <c r="A191" s="154"/>
      <c r="B191" s="16" t="s">
        <v>51</v>
      </c>
      <c r="C191" s="20">
        <f>C192</f>
        <v>0</v>
      </c>
      <c r="D191" s="20">
        <f t="shared" ref="D191:E192" si="43">D192</f>
        <v>16000</v>
      </c>
      <c r="E191" s="20">
        <f t="shared" si="43"/>
        <v>0</v>
      </c>
      <c r="F191" s="20">
        <v>0</v>
      </c>
      <c r="G191" s="20">
        <f t="shared" si="41"/>
        <v>0</v>
      </c>
    </row>
    <row r="192" spans="1:7" s="143" customFormat="1" x14ac:dyDescent="0.3">
      <c r="A192" s="18">
        <v>35</v>
      </c>
      <c r="B192" s="19" t="s">
        <v>139</v>
      </c>
      <c r="C192" s="20">
        <f>C193</f>
        <v>0</v>
      </c>
      <c r="D192" s="20">
        <f t="shared" si="43"/>
        <v>16000</v>
      </c>
      <c r="E192" s="20">
        <f t="shared" si="43"/>
        <v>0</v>
      </c>
      <c r="F192" s="20">
        <v>0</v>
      </c>
      <c r="G192" s="20">
        <f t="shared" si="41"/>
        <v>0</v>
      </c>
    </row>
    <row r="193" spans="1:7" s="143" customFormat="1" x14ac:dyDescent="0.3">
      <c r="A193" s="18">
        <v>352</v>
      </c>
      <c r="B193" s="19" t="s">
        <v>140</v>
      </c>
      <c r="C193" s="20">
        <f>C194</f>
        <v>0</v>
      </c>
      <c r="D193" s="20">
        <f>D194</f>
        <v>16000</v>
      </c>
      <c r="E193" s="20">
        <f>E194</f>
        <v>0</v>
      </c>
      <c r="F193" s="20">
        <v>0</v>
      </c>
      <c r="G193" s="20">
        <f t="shared" si="41"/>
        <v>0</v>
      </c>
    </row>
    <row r="194" spans="1:7" s="143" customFormat="1" x14ac:dyDescent="0.3">
      <c r="A194" s="140">
        <v>3523</v>
      </c>
      <c r="B194" s="364" t="s">
        <v>532</v>
      </c>
      <c r="C194" s="145">
        <v>0</v>
      </c>
      <c r="D194" s="145">
        <f>C1427+C1436</f>
        <v>16000</v>
      </c>
      <c r="E194" s="145">
        <f>D1427+D1436</f>
        <v>0</v>
      </c>
      <c r="F194" s="145">
        <v>0</v>
      </c>
      <c r="G194" s="358">
        <f t="shared" si="41"/>
        <v>0</v>
      </c>
    </row>
    <row r="195" spans="1:7" s="143" customFormat="1" x14ac:dyDescent="0.3">
      <c r="A195" s="140"/>
      <c r="B195" s="16" t="s">
        <v>51</v>
      </c>
      <c r="C195" s="20">
        <f>C196</f>
        <v>1683.6599999999999</v>
      </c>
      <c r="D195" s="20">
        <f>D196</f>
        <v>4500</v>
      </c>
      <c r="E195" s="20">
        <f>E196</f>
        <v>789.5</v>
      </c>
      <c r="F195" s="20">
        <f t="shared" si="40"/>
        <v>46.891890286637448</v>
      </c>
      <c r="G195" s="20">
        <f t="shared" si="41"/>
        <v>17.544444444444444</v>
      </c>
    </row>
    <row r="196" spans="1:7" x14ac:dyDescent="0.3">
      <c r="A196" s="23">
        <v>36</v>
      </c>
      <c r="B196" s="24" t="s">
        <v>160</v>
      </c>
      <c r="C196" s="22">
        <f>C197+C200</f>
        <v>1683.6599999999999</v>
      </c>
      <c r="D196" s="22">
        <f>D197+D200</f>
        <v>4500</v>
      </c>
      <c r="E196" s="22">
        <f>E197+E200</f>
        <v>789.5</v>
      </c>
      <c r="F196" s="20">
        <f t="shared" si="40"/>
        <v>46.891890286637448</v>
      </c>
      <c r="G196" s="20">
        <f t="shared" si="41"/>
        <v>17.544444444444444</v>
      </c>
    </row>
    <row r="197" spans="1:7" x14ac:dyDescent="0.3">
      <c r="A197" s="18">
        <v>363</v>
      </c>
      <c r="B197" s="19" t="s">
        <v>161</v>
      </c>
      <c r="C197" s="20">
        <f>C199+C198</f>
        <v>1103.53</v>
      </c>
      <c r="D197" s="20">
        <v>0</v>
      </c>
      <c r="E197" s="20">
        <v>0</v>
      </c>
      <c r="F197" s="20">
        <f t="shared" si="40"/>
        <v>0</v>
      </c>
      <c r="G197" s="20">
        <v>0</v>
      </c>
    </row>
    <row r="198" spans="1:7" x14ac:dyDescent="0.3">
      <c r="A198" s="140">
        <v>3631</v>
      </c>
      <c r="B198" s="364" t="s">
        <v>531</v>
      </c>
      <c r="C198" s="145">
        <v>0</v>
      </c>
      <c r="D198" s="145">
        <v>0</v>
      </c>
      <c r="E198" s="145">
        <v>0</v>
      </c>
      <c r="F198" s="145">
        <v>0</v>
      </c>
      <c r="G198" s="358">
        <v>0</v>
      </c>
    </row>
    <row r="199" spans="1:7" x14ac:dyDescent="0.3">
      <c r="A199" s="140">
        <v>3632</v>
      </c>
      <c r="B199" s="364" t="s">
        <v>530</v>
      </c>
      <c r="C199" s="145">
        <v>1103.53</v>
      </c>
      <c r="D199" s="145">
        <v>0</v>
      </c>
      <c r="E199" s="145">
        <v>0</v>
      </c>
      <c r="F199" s="145">
        <f t="shared" si="40"/>
        <v>0</v>
      </c>
      <c r="G199" s="358">
        <v>0</v>
      </c>
    </row>
    <row r="200" spans="1:7" x14ac:dyDescent="0.3">
      <c r="A200" s="18">
        <v>366</v>
      </c>
      <c r="B200" s="19" t="s">
        <v>189</v>
      </c>
      <c r="C200" s="20">
        <f>C201</f>
        <v>580.13</v>
      </c>
      <c r="D200" s="20">
        <f>D201+D202</f>
        <v>4500</v>
      </c>
      <c r="E200" s="20">
        <f>E201+E202</f>
        <v>789.5</v>
      </c>
      <c r="F200" s="20">
        <f t="shared" si="40"/>
        <v>136.09018668229535</v>
      </c>
      <c r="G200" s="20">
        <f t="shared" si="41"/>
        <v>17.544444444444444</v>
      </c>
    </row>
    <row r="201" spans="1:7" x14ac:dyDescent="0.3">
      <c r="A201" s="140">
        <v>3661</v>
      </c>
      <c r="B201" s="364" t="s">
        <v>529</v>
      </c>
      <c r="C201" s="145">
        <v>580.13</v>
      </c>
      <c r="D201" s="145">
        <f>C1346</f>
        <v>1500</v>
      </c>
      <c r="E201" s="145">
        <f>D1346</f>
        <v>789.5</v>
      </c>
      <c r="F201" s="145">
        <f t="shared" si="40"/>
        <v>136.09018668229535</v>
      </c>
      <c r="G201" s="358">
        <f t="shared" si="41"/>
        <v>52.633333333333333</v>
      </c>
    </row>
    <row r="202" spans="1:7" x14ac:dyDescent="0.3">
      <c r="A202" s="140">
        <v>3662</v>
      </c>
      <c r="B202" s="390" t="s">
        <v>558</v>
      </c>
      <c r="C202" s="145">
        <v>0</v>
      </c>
      <c r="D202" s="145">
        <f>C1400</f>
        <v>3000</v>
      </c>
      <c r="E202" s="145">
        <f>D1400</f>
        <v>0</v>
      </c>
      <c r="F202" s="145">
        <v>0</v>
      </c>
      <c r="G202" s="358">
        <f t="shared" si="41"/>
        <v>0</v>
      </c>
    </row>
    <row r="203" spans="1:7" x14ac:dyDescent="0.3">
      <c r="A203" s="140"/>
      <c r="B203" s="19" t="s">
        <v>51</v>
      </c>
      <c r="C203" s="20">
        <v>96891.46</v>
      </c>
      <c r="D203" s="20">
        <f>C1210+C1258+C1266+C1274+C1282+C1291+C1299+C1307+C1315+C1323+C1331+C1353+C1361+C1369+C1386+C1375</f>
        <v>236900</v>
      </c>
      <c r="E203" s="20">
        <f>D1210+D1258+D1266+D1274+D1282+D1291+D1299+D1307+D1315+D1323+D1331+D1353+D1361+D1369+D1386+D1375</f>
        <v>131056.99</v>
      </c>
      <c r="F203" s="20">
        <f t="shared" si="40"/>
        <v>135.26165257495347</v>
      </c>
      <c r="G203" s="20">
        <f t="shared" si="41"/>
        <v>55.321650485436891</v>
      </c>
    </row>
    <row r="204" spans="1:7" x14ac:dyDescent="0.3">
      <c r="A204" s="140"/>
      <c r="B204" s="19" t="s">
        <v>52</v>
      </c>
      <c r="C204" s="20">
        <v>315.88</v>
      </c>
      <c r="D204" s="20">
        <f>C1474</f>
        <v>0</v>
      </c>
      <c r="E204" s="20">
        <f>D1474</f>
        <v>0</v>
      </c>
      <c r="F204" s="20">
        <f t="shared" si="40"/>
        <v>0</v>
      </c>
      <c r="G204" s="20">
        <v>0</v>
      </c>
    </row>
    <row r="205" spans="1:7" x14ac:dyDescent="0.3">
      <c r="A205" s="140"/>
      <c r="B205" s="19" t="s">
        <v>50</v>
      </c>
      <c r="C205" s="20">
        <v>33406.559999999998</v>
      </c>
      <c r="D205" s="20">
        <f>C1250+C1391</f>
        <v>125000</v>
      </c>
      <c r="E205" s="20">
        <f>D1250+D1391</f>
        <v>56238</v>
      </c>
      <c r="F205" s="20">
        <f t="shared" si="40"/>
        <v>168.34418150207625</v>
      </c>
      <c r="G205" s="20">
        <f t="shared" si="41"/>
        <v>44.990400000000001</v>
      </c>
    </row>
    <row r="206" spans="1:7" x14ac:dyDescent="0.3">
      <c r="A206" s="140"/>
      <c r="B206" s="19" t="s">
        <v>174</v>
      </c>
      <c r="C206" s="20">
        <v>0</v>
      </c>
      <c r="D206" s="20">
        <f>C1334</f>
        <v>2000</v>
      </c>
      <c r="E206" s="20">
        <f>D1334</f>
        <v>0</v>
      </c>
      <c r="F206" s="20">
        <v>0</v>
      </c>
      <c r="G206" s="20">
        <f t="shared" si="41"/>
        <v>0</v>
      </c>
    </row>
    <row r="207" spans="1:7" x14ac:dyDescent="0.3">
      <c r="A207" s="23">
        <v>37</v>
      </c>
      <c r="B207" s="24" t="s">
        <v>28</v>
      </c>
      <c r="C207" s="22">
        <f>C208</f>
        <v>130298.02</v>
      </c>
      <c r="D207" s="217">
        <f>D208</f>
        <v>363900</v>
      </c>
      <c r="E207" s="217">
        <f>E208</f>
        <v>187294.99000000002</v>
      </c>
      <c r="F207" s="20">
        <f t="shared" ref="F207:F209" si="44">E207/C207*100</f>
        <v>143.74354268775537</v>
      </c>
      <c r="G207" s="20">
        <f t="shared" ref="G207:G209" si="45">E207/D207*100</f>
        <v>51.468807364660627</v>
      </c>
    </row>
    <row r="208" spans="1:7" x14ac:dyDescent="0.3">
      <c r="A208" s="18">
        <v>372</v>
      </c>
      <c r="B208" s="19" t="s">
        <v>29</v>
      </c>
      <c r="C208" s="20">
        <f>C210+C209</f>
        <v>130298.02</v>
      </c>
      <c r="D208" s="20">
        <f>D209+D210</f>
        <v>363900</v>
      </c>
      <c r="E208" s="20">
        <f>E209+E210</f>
        <v>187294.99000000002</v>
      </c>
      <c r="F208" s="20">
        <f t="shared" si="44"/>
        <v>143.74354268775537</v>
      </c>
      <c r="G208" s="20">
        <f t="shared" si="45"/>
        <v>51.468807364660627</v>
      </c>
    </row>
    <row r="209" spans="1:7" x14ac:dyDescent="0.3">
      <c r="A209" s="140">
        <v>3721</v>
      </c>
      <c r="B209" s="364" t="s">
        <v>527</v>
      </c>
      <c r="C209" s="145">
        <v>127012.96</v>
      </c>
      <c r="D209" s="145">
        <f>C1212+C1252+C1260+C1268+C1276+C1309+C1325+C1333+C1338+C1355+C1363+C1371+C1379+C1388+C1393</f>
        <v>348700</v>
      </c>
      <c r="E209" s="145">
        <f>D1212+D1252+D1260+D1268+D1276+D1309+D1325+D1333+D1338+D1355+D1363+D1371+D1379+D1388+D1393</f>
        <v>185593.64</v>
      </c>
      <c r="F209" s="145">
        <f t="shared" si="44"/>
        <v>146.12181308112179</v>
      </c>
      <c r="G209" s="358">
        <f t="shared" si="45"/>
        <v>53.224445081732149</v>
      </c>
    </row>
    <row r="210" spans="1:7" x14ac:dyDescent="0.3">
      <c r="A210" s="140">
        <v>3722</v>
      </c>
      <c r="B210" s="364" t="s">
        <v>528</v>
      </c>
      <c r="C210" s="145">
        <v>3285.06</v>
      </c>
      <c r="D210" s="145">
        <f>C1284+C1293+C1301+C1317</f>
        <v>15200</v>
      </c>
      <c r="E210" s="145">
        <f>D1284+D1293+D1301+D1317</f>
        <v>1701.35</v>
      </c>
      <c r="F210" s="145">
        <f t="shared" ref="F210" si="46">E210/C210*100</f>
        <v>51.790530462152894</v>
      </c>
      <c r="G210" s="358">
        <f t="shared" ref="G210" si="47">E210/D210*100</f>
        <v>11.193092105263156</v>
      </c>
    </row>
    <row r="211" spans="1:7" s="5" customFormat="1" ht="76.2" customHeight="1" x14ac:dyDescent="0.3">
      <c r="A211" s="21" t="s">
        <v>213</v>
      </c>
      <c r="B211" s="12" t="s">
        <v>6</v>
      </c>
      <c r="C211" s="13" t="s">
        <v>495</v>
      </c>
      <c r="D211" s="13" t="s">
        <v>490</v>
      </c>
      <c r="E211" s="13" t="s">
        <v>491</v>
      </c>
      <c r="F211" s="13" t="s">
        <v>492</v>
      </c>
      <c r="G211" s="343" t="s">
        <v>493</v>
      </c>
    </row>
    <row r="212" spans="1:7" s="5" customFormat="1" x14ac:dyDescent="0.3">
      <c r="A212" s="6">
        <v>1</v>
      </c>
      <c r="B212" s="14">
        <v>2</v>
      </c>
      <c r="C212" s="14"/>
      <c r="D212" s="15">
        <v>3</v>
      </c>
      <c r="E212" s="151">
        <v>3</v>
      </c>
      <c r="F212" s="15">
        <v>3</v>
      </c>
      <c r="G212" s="15">
        <v>3</v>
      </c>
    </row>
    <row r="213" spans="1:7" x14ac:dyDescent="0.3">
      <c r="A213" s="18"/>
      <c r="B213" s="19" t="s">
        <v>51</v>
      </c>
      <c r="C213" s="20">
        <v>162719.35999999999</v>
      </c>
      <c r="D213" s="20">
        <f>C420+C438+C458+C1059+C1076+C1126+C1142+C1150+C1159+C1167+C1176+C1184+C1193+C1202+C1132</f>
        <v>156720</v>
      </c>
      <c r="E213" s="20">
        <f>D420+D438+D458+D1059+D1076+D1126+D1142+D1150+D1159+D1167+D1176+D1184+D1193+D1202+D1135</f>
        <v>136885.48000000001</v>
      </c>
      <c r="F213" s="20">
        <f t="shared" ref="F213:F249" si="48">E213/C213*100</f>
        <v>84.123659286762205</v>
      </c>
      <c r="G213" s="20">
        <f t="shared" ref="G213:G249" si="49">E213/D213*100</f>
        <v>87.343976518631962</v>
      </c>
    </row>
    <row r="214" spans="1:7" x14ac:dyDescent="0.3">
      <c r="A214" s="18"/>
      <c r="B214" s="19" t="s">
        <v>52</v>
      </c>
      <c r="C214" s="20">
        <v>32932.199999999997</v>
      </c>
      <c r="D214" s="20">
        <f>C1064+C1080</f>
        <v>0</v>
      </c>
      <c r="E214" s="20">
        <f t="shared" ref="E214" si="50">D1064+D1080</f>
        <v>0</v>
      </c>
      <c r="F214" s="20">
        <f t="shared" si="48"/>
        <v>0</v>
      </c>
      <c r="G214" s="20">
        <v>0</v>
      </c>
    </row>
    <row r="215" spans="1:7" x14ac:dyDescent="0.3">
      <c r="A215" s="18"/>
      <c r="B215" s="19" t="s">
        <v>50</v>
      </c>
      <c r="C215" s="20">
        <v>6293.9</v>
      </c>
      <c r="D215" s="20">
        <f>C1069+C1444+C1482</f>
        <v>70000</v>
      </c>
      <c r="E215" s="20">
        <f>D1069+D1444+D1482</f>
        <v>2429.67</v>
      </c>
      <c r="F215" s="20">
        <f t="shared" si="48"/>
        <v>38.603568534612883</v>
      </c>
      <c r="G215" s="20">
        <f t="shared" si="49"/>
        <v>3.4709571428571429</v>
      </c>
    </row>
    <row r="216" spans="1:7" s="143" customFormat="1" x14ac:dyDescent="0.3">
      <c r="A216" s="18">
        <v>38</v>
      </c>
      <c r="B216" s="19" t="s">
        <v>208</v>
      </c>
      <c r="C216" s="20">
        <f>C217+C219+C221+C223</f>
        <v>201945.46</v>
      </c>
      <c r="D216" s="20">
        <f>D217+D219+D221+D223</f>
        <v>226720</v>
      </c>
      <c r="E216" s="20">
        <f>E217+E219+E221+E223</f>
        <v>139315.15000000002</v>
      </c>
      <c r="F216" s="20">
        <f t="shared" si="48"/>
        <v>68.986522400652149</v>
      </c>
      <c r="G216" s="20">
        <f t="shared" si="49"/>
        <v>61.448107798165154</v>
      </c>
    </row>
    <row r="217" spans="1:7" s="143" customFormat="1" x14ac:dyDescent="0.3">
      <c r="A217" s="18">
        <v>381</v>
      </c>
      <c r="B217" s="19" t="s">
        <v>31</v>
      </c>
      <c r="C217" s="20">
        <f>C218</f>
        <v>75442.06</v>
      </c>
      <c r="D217" s="20">
        <f>C439+C459+C1127+C1143+C1151+C1160+C1177+C1185+C1203</f>
        <v>110716</v>
      </c>
      <c r="E217" s="20">
        <f>D439+D459+D1127+D1143+D1151+D1160+D1177+D1185+D1203</f>
        <v>93046.73000000001</v>
      </c>
      <c r="F217" s="20">
        <f t="shared" si="48"/>
        <v>123.33535165927336</v>
      </c>
      <c r="G217" s="20">
        <f t="shared" si="49"/>
        <v>84.040906463383806</v>
      </c>
    </row>
    <row r="218" spans="1:7" s="143" customFormat="1" x14ac:dyDescent="0.3">
      <c r="A218" s="360">
        <v>3811</v>
      </c>
      <c r="B218" s="361" t="s">
        <v>164</v>
      </c>
      <c r="C218" s="362">
        <v>75442.06</v>
      </c>
      <c r="D218" s="388">
        <f>C440+C460+C1128+C1144+C1152+C1161+C1178+C1186+C1204</f>
        <v>110716</v>
      </c>
      <c r="E218" s="362">
        <v>0</v>
      </c>
      <c r="F218" s="145">
        <f t="shared" si="48"/>
        <v>0</v>
      </c>
      <c r="G218" s="358">
        <f t="shared" si="49"/>
        <v>0</v>
      </c>
    </row>
    <row r="219" spans="1:7" s="143" customFormat="1" x14ac:dyDescent="0.3">
      <c r="A219" s="18">
        <v>383</v>
      </c>
      <c r="B219" s="19" t="s">
        <v>203</v>
      </c>
      <c r="C219" s="20">
        <f>C220</f>
        <v>0</v>
      </c>
      <c r="D219" s="20">
        <f>C428+C422</f>
        <v>1004</v>
      </c>
      <c r="E219" s="20">
        <f t="shared" ref="E219" si="51">D428+D422</f>
        <v>0</v>
      </c>
      <c r="F219" s="20">
        <v>0</v>
      </c>
      <c r="G219" s="20">
        <f t="shared" si="49"/>
        <v>0</v>
      </c>
    </row>
    <row r="220" spans="1:7" s="143" customFormat="1" x14ac:dyDescent="0.3">
      <c r="A220" s="360">
        <v>3831</v>
      </c>
      <c r="B220" s="361" t="s">
        <v>526</v>
      </c>
      <c r="C220" s="362">
        <v>0</v>
      </c>
      <c r="D220" s="388">
        <f>D219</f>
        <v>1004</v>
      </c>
      <c r="E220" s="362">
        <v>0</v>
      </c>
      <c r="F220" s="145">
        <v>0</v>
      </c>
      <c r="G220" s="358">
        <f t="shared" si="49"/>
        <v>0</v>
      </c>
    </row>
    <row r="221" spans="1:7" s="143" customFormat="1" x14ac:dyDescent="0.3">
      <c r="A221" s="18">
        <v>382</v>
      </c>
      <c r="B221" s="19" t="s">
        <v>45</v>
      </c>
      <c r="C221" s="20">
        <f>C222</f>
        <v>87277.3</v>
      </c>
      <c r="D221" s="20">
        <f>C1168+C1194+C1136</f>
        <v>45000</v>
      </c>
      <c r="E221" s="20">
        <f>D1168+D1194+D1135</f>
        <v>43838.75</v>
      </c>
      <c r="F221" s="20">
        <f t="shared" si="48"/>
        <v>50.229269237247252</v>
      </c>
      <c r="G221" s="20">
        <f t="shared" si="49"/>
        <v>97.419444444444451</v>
      </c>
    </row>
    <row r="222" spans="1:7" s="143" customFormat="1" x14ac:dyDescent="0.3">
      <c r="A222" s="360">
        <v>3821</v>
      </c>
      <c r="B222" s="361" t="s">
        <v>525</v>
      </c>
      <c r="C222" s="362">
        <v>87277.3</v>
      </c>
      <c r="D222" s="362">
        <f>D221</f>
        <v>45000</v>
      </c>
      <c r="E222" s="362">
        <v>0</v>
      </c>
      <c r="F222" s="145">
        <f t="shared" si="48"/>
        <v>0</v>
      </c>
      <c r="G222" s="358">
        <f t="shared" si="49"/>
        <v>0</v>
      </c>
    </row>
    <row r="223" spans="1:7" s="143" customFormat="1" x14ac:dyDescent="0.3">
      <c r="A223" s="18">
        <v>386</v>
      </c>
      <c r="B223" s="19" t="s">
        <v>44</v>
      </c>
      <c r="C223" s="20">
        <f>C225+C224</f>
        <v>39226.1</v>
      </c>
      <c r="D223" s="20">
        <f>C1060+C1065+C1070+C1077+C1081+C1445+C1483</f>
        <v>70000</v>
      </c>
      <c r="E223" s="20">
        <f>D1060+D1065+D1070+D1077+D1081+D1445+D1483</f>
        <v>2429.67</v>
      </c>
      <c r="F223" s="20">
        <f t="shared" si="48"/>
        <v>6.194013679667365</v>
      </c>
      <c r="G223" s="20">
        <f t="shared" si="49"/>
        <v>3.4709571428571429</v>
      </c>
    </row>
    <row r="224" spans="1:7" s="143" customFormat="1" x14ac:dyDescent="0.3">
      <c r="A224" s="140">
        <v>3861</v>
      </c>
      <c r="B224" s="361" t="s">
        <v>524</v>
      </c>
      <c r="C224" s="145">
        <v>39226.1</v>
      </c>
      <c r="D224" s="145">
        <f>C1061+C1066+C1071</f>
        <v>30000</v>
      </c>
      <c r="E224" s="145">
        <f>D1061+D1066+D1071</f>
        <v>2429.67</v>
      </c>
      <c r="F224" s="145">
        <f t="shared" si="48"/>
        <v>6.194013679667365</v>
      </c>
      <c r="G224" s="358">
        <f t="shared" si="49"/>
        <v>8.0989000000000004</v>
      </c>
    </row>
    <row r="225" spans="1:85" s="143" customFormat="1" x14ac:dyDescent="0.3">
      <c r="A225" s="140">
        <v>3864</v>
      </c>
      <c r="B225" s="361" t="s">
        <v>523</v>
      </c>
      <c r="C225" s="145">
        <v>0</v>
      </c>
      <c r="D225" s="145">
        <f>C1484</f>
        <v>40000</v>
      </c>
      <c r="E225" s="145">
        <f>D1484</f>
        <v>0</v>
      </c>
      <c r="F225" s="145">
        <v>0</v>
      </c>
      <c r="G225" s="358">
        <f t="shared" si="49"/>
        <v>0</v>
      </c>
    </row>
    <row r="226" spans="1:85" s="3" customFormat="1" x14ac:dyDescent="0.3">
      <c r="A226" s="263">
        <v>4</v>
      </c>
      <c r="B226" s="19" t="s">
        <v>3</v>
      </c>
      <c r="C226" s="20">
        <f>C228+C237</f>
        <v>92702.79</v>
      </c>
      <c r="D226" s="20">
        <f>D228+D237</f>
        <v>3762000</v>
      </c>
      <c r="E226" s="22">
        <f>E228+E237</f>
        <v>1477451.62</v>
      </c>
      <c r="F226" s="20">
        <f t="shared" si="48"/>
        <v>1593.7509755639503</v>
      </c>
      <c r="G226" s="20">
        <f t="shared" si="49"/>
        <v>39.273036150983522</v>
      </c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  <c r="AC226" s="143"/>
      <c r="AD226" s="143"/>
      <c r="AE226" s="143"/>
      <c r="AF226" s="143"/>
      <c r="AG226" s="143"/>
      <c r="AH226" s="143"/>
      <c r="AI226" s="143"/>
      <c r="AJ226" s="143"/>
      <c r="AK226" s="143"/>
      <c r="AL226" s="143"/>
      <c r="AM226" s="143"/>
      <c r="AN226" s="143"/>
      <c r="AO226" s="143"/>
      <c r="AP226" s="143"/>
      <c r="AQ226" s="143"/>
      <c r="AR226" s="143"/>
      <c r="AS226" s="143"/>
      <c r="AT226" s="143"/>
      <c r="AU226" s="143"/>
      <c r="AV226" s="143"/>
      <c r="AW226" s="143"/>
      <c r="AX226" s="143"/>
      <c r="AY226" s="143"/>
      <c r="AZ226" s="143"/>
      <c r="BA226" s="143"/>
      <c r="BB226" s="143"/>
      <c r="BC226" s="143"/>
      <c r="BD226" s="143"/>
      <c r="BE226" s="143"/>
      <c r="BF226" s="143"/>
      <c r="BG226" s="143"/>
      <c r="BH226" s="143"/>
      <c r="BI226" s="143"/>
      <c r="BJ226" s="143"/>
      <c r="BK226" s="143"/>
      <c r="BL226" s="143"/>
      <c r="BM226" s="143"/>
      <c r="BN226" s="143"/>
      <c r="BO226" s="143"/>
      <c r="BP226" s="143"/>
      <c r="BQ226" s="143"/>
      <c r="BR226" s="143"/>
      <c r="BS226" s="143"/>
      <c r="BT226" s="143"/>
      <c r="BU226" s="143"/>
      <c r="BV226" s="143"/>
      <c r="BW226" s="143"/>
      <c r="BX226" s="143"/>
      <c r="BY226" s="143"/>
      <c r="BZ226" s="143"/>
      <c r="CA226" s="143"/>
      <c r="CB226" s="143"/>
      <c r="CC226" s="143"/>
      <c r="CD226" s="143"/>
      <c r="CE226" s="143"/>
      <c r="CF226" s="143"/>
      <c r="CG226" s="143"/>
    </row>
    <row r="227" spans="1:85" s="143" customFormat="1" x14ac:dyDescent="0.3">
      <c r="A227" s="6"/>
      <c r="B227" s="19" t="s">
        <v>51</v>
      </c>
      <c r="C227" s="20">
        <f t="shared" ref="C227:E228" si="52">C228</f>
        <v>0</v>
      </c>
      <c r="D227" s="20">
        <f t="shared" si="52"/>
        <v>0</v>
      </c>
      <c r="E227" s="217">
        <f t="shared" si="52"/>
        <v>0</v>
      </c>
      <c r="F227" s="20">
        <v>0</v>
      </c>
      <c r="G227" s="20">
        <v>0</v>
      </c>
    </row>
    <row r="228" spans="1:85" s="28" customFormat="1" x14ac:dyDescent="0.3">
      <c r="A228" s="26">
        <v>41</v>
      </c>
      <c r="B228" s="27" t="s">
        <v>54</v>
      </c>
      <c r="C228" s="22">
        <f t="shared" si="52"/>
        <v>0</v>
      </c>
      <c r="D228" s="22">
        <f t="shared" si="52"/>
        <v>0</v>
      </c>
      <c r="E228" s="22">
        <f t="shared" si="52"/>
        <v>0</v>
      </c>
      <c r="F228" s="20">
        <v>0</v>
      </c>
      <c r="G228" s="20">
        <v>0</v>
      </c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8"/>
      <c r="BN228" s="148"/>
      <c r="BO228" s="148"/>
      <c r="BP228" s="148"/>
      <c r="BQ228" s="148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148"/>
      <c r="CB228" s="148"/>
      <c r="CC228" s="148"/>
      <c r="CD228" s="148"/>
      <c r="CE228" s="148"/>
      <c r="CF228" s="148"/>
      <c r="CG228" s="148"/>
    </row>
    <row r="229" spans="1:85" s="148" customFormat="1" x14ac:dyDescent="0.3">
      <c r="A229" s="155">
        <v>411</v>
      </c>
      <c r="B229" s="156" t="s">
        <v>55</v>
      </c>
      <c r="C229" s="1">
        <f>C230</f>
        <v>0</v>
      </c>
      <c r="D229" s="1">
        <f>C560</f>
        <v>0</v>
      </c>
      <c r="E229" s="1">
        <f>D559</f>
        <v>0</v>
      </c>
      <c r="F229" s="145">
        <v>0</v>
      </c>
      <c r="G229" s="358">
        <v>0</v>
      </c>
    </row>
    <row r="230" spans="1:85" s="148" customFormat="1" x14ac:dyDescent="0.3">
      <c r="A230" s="155">
        <v>4111</v>
      </c>
      <c r="B230" s="156" t="s">
        <v>498</v>
      </c>
      <c r="C230" s="142">
        <v>0</v>
      </c>
      <c r="D230" s="142">
        <v>0</v>
      </c>
      <c r="E230" s="142">
        <v>0</v>
      </c>
      <c r="F230" s="145">
        <v>0</v>
      </c>
      <c r="G230" s="358">
        <v>0</v>
      </c>
    </row>
    <row r="231" spans="1:85" x14ac:dyDescent="0.3">
      <c r="A231" s="6"/>
      <c r="B231" s="19" t="s">
        <v>51</v>
      </c>
      <c r="C231" s="25">
        <v>78952.789999999994</v>
      </c>
      <c r="D231" s="25">
        <f>C1405+C1115+C1099+C1085+C946+C928+C910+C899+C888+C869+C851+C830+C819+C804+C791+C778+C760+C733+C720+C707+C696+C683+C670+C659+C648+C633+C622+C596+C561</f>
        <v>519900</v>
      </c>
      <c r="E231" s="25">
        <f>D1405+D1115+D1099+D1085+D946+D928+D910+D899+D888+D869+D851+D830+D819+D804+D791+D778+D760+D733+D720+D707+D696+D683+D670+D659+D648+D633+D622+D596+D561</f>
        <v>433065.65000000008</v>
      </c>
      <c r="F231" s="20">
        <f t="shared" si="48"/>
        <v>548.51215517526373</v>
      </c>
      <c r="G231" s="20">
        <f t="shared" si="49"/>
        <v>83.297874591267558</v>
      </c>
    </row>
    <row r="232" spans="1:85" x14ac:dyDescent="0.3">
      <c r="A232" s="6"/>
      <c r="B232" s="19" t="s">
        <v>52</v>
      </c>
      <c r="C232" s="22">
        <v>0</v>
      </c>
      <c r="D232" s="22">
        <f>C746+C1107+C938+C920</f>
        <v>158600</v>
      </c>
      <c r="E232" s="22">
        <f>D746+D1107+D938+D920</f>
        <v>0</v>
      </c>
      <c r="F232" s="145">
        <v>0</v>
      </c>
      <c r="G232" s="358">
        <f t="shared" si="49"/>
        <v>0</v>
      </c>
    </row>
    <row r="233" spans="1:85" s="30" customFormat="1" x14ac:dyDescent="0.3">
      <c r="A233" s="139"/>
      <c r="B233" s="29" t="s">
        <v>50</v>
      </c>
      <c r="C233" s="22">
        <v>13750</v>
      </c>
      <c r="D233" s="20">
        <f>C1410+C1103+C1090+C1049+C1038+C951+C933+C915+C903+C892+C874+C856+C835+C823+C796+C783+C765+C751+C738+C725+C712+C700+C675+C688+C663+C652+C637+C626+C609+C601+C495</f>
        <v>2903500</v>
      </c>
      <c r="E233" s="20">
        <f>D1410+D1103+D1090+D1049+D1038+D951+D933+D915+D903+D892+D874+D856+D835+D823+D796+D783+D765+D751+D738+D725+D712+D700+D675+D688+D663+D652+D637+D626+D609+D601+D495</f>
        <v>1044385.97</v>
      </c>
      <c r="F233" s="20">
        <f t="shared" si="48"/>
        <v>7595.5343272727278</v>
      </c>
      <c r="G233" s="20">
        <f t="shared" si="49"/>
        <v>35.969897365248841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</row>
    <row r="234" spans="1:85" s="3" customFormat="1" x14ac:dyDescent="0.3">
      <c r="A234" s="139"/>
      <c r="B234" s="16" t="s">
        <v>173</v>
      </c>
      <c r="C234" s="20">
        <v>0</v>
      </c>
      <c r="D234" s="20">
        <v>0</v>
      </c>
      <c r="E234" s="20">
        <v>0</v>
      </c>
      <c r="F234" s="20">
        <v>0</v>
      </c>
      <c r="G234" s="20">
        <v>0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</row>
    <row r="235" spans="1:85" s="3" customFormat="1" x14ac:dyDescent="0.3">
      <c r="A235" s="139"/>
      <c r="B235" s="16" t="s">
        <v>222</v>
      </c>
      <c r="C235" s="20">
        <v>0</v>
      </c>
      <c r="D235" s="20">
        <f>C812+C770</f>
        <v>20000</v>
      </c>
      <c r="E235" s="20">
        <f>D812+D770</f>
        <v>0</v>
      </c>
      <c r="F235" s="20">
        <v>0</v>
      </c>
      <c r="G235" s="20">
        <f t="shared" si="49"/>
        <v>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</row>
    <row r="236" spans="1:85" s="3" customFormat="1" x14ac:dyDescent="0.3">
      <c r="A236" s="139"/>
      <c r="B236" s="16" t="s">
        <v>174</v>
      </c>
      <c r="C236" s="20">
        <v>0</v>
      </c>
      <c r="D236" s="20">
        <f>C1415+C882</f>
        <v>160000</v>
      </c>
      <c r="E236" s="20">
        <f>D1415+D882</f>
        <v>0</v>
      </c>
      <c r="F236" s="20">
        <v>0</v>
      </c>
      <c r="G236" s="20">
        <f t="shared" si="49"/>
        <v>0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</row>
    <row r="237" spans="1:85" s="30" customFormat="1" x14ac:dyDescent="0.3">
      <c r="A237" s="23">
        <v>42</v>
      </c>
      <c r="B237" s="24" t="s">
        <v>36</v>
      </c>
      <c r="C237" s="22">
        <f t="shared" ref="C237" si="53">C238+C242+C247</f>
        <v>92702.79</v>
      </c>
      <c r="D237" s="22">
        <f>D238+D242+D245+D247</f>
        <v>3762000</v>
      </c>
      <c r="E237" s="22">
        <f>E238+E242+E247</f>
        <v>1477451.62</v>
      </c>
      <c r="F237" s="20">
        <f t="shared" si="48"/>
        <v>1593.7509755639503</v>
      </c>
      <c r="G237" s="20">
        <f t="shared" si="49"/>
        <v>39.273036150983522</v>
      </c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</row>
    <row r="238" spans="1:85" s="30" customFormat="1" x14ac:dyDescent="0.3">
      <c r="A238" s="18">
        <v>421</v>
      </c>
      <c r="B238" s="19" t="s">
        <v>32</v>
      </c>
      <c r="C238" s="20">
        <f>C241+C240+C239</f>
        <v>68342.239999999991</v>
      </c>
      <c r="D238" s="20">
        <f>D239+D240+D241</f>
        <v>3643000</v>
      </c>
      <c r="E238" s="20">
        <f>E239+E240+E241</f>
        <v>1456944.9200000002</v>
      </c>
      <c r="F238" s="20">
        <f t="shared" si="48"/>
        <v>2131.836650364402</v>
      </c>
      <c r="G238" s="20">
        <f t="shared" si="49"/>
        <v>39.99299807850673</v>
      </c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</row>
    <row r="239" spans="1:85" s="30" customFormat="1" x14ac:dyDescent="0.3">
      <c r="A239" s="360">
        <v>4212</v>
      </c>
      <c r="B239" s="361" t="s">
        <v>522</v>
      </c>
      <c r="C239" s="362">
        <v>21250</v>
      </c>
      <c r="D239" s="362">
        <f>C613+C618+C750+C755+C1409+C1414+C1419</f>
        <v>1583000</v>
      </c>
      <c r="E239" s="362">
        <f>D613+D618+D750+D755+D1409+D1414+D1419</f>
        <v>631311.51</v>
      </c>
      <c r="F239" s="145">
        <f t="shared" si="48"/>
        <v>2970.877694117647</v>
      </c>
      <c r="G239" s="358">
        <f t="shared" si="49"/>
        <v>39.880701831964629</v>
      </c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</row>
    <row r="240" spans="1:85" s="30" customFormat="1" x14ac:dyDescent="0.3">
      <c r="A240" s="360">
        <v>4213</v>
      </c>
      <c r="B240" s="361" t="s">
        <v>521</v>
      </c>
      <c r="C240" s="362">
        <v>32299</v>
      </c>
      <c r="D240" s="362">
        <f>C764+C769+C774+C795+C800+C855+C860+C865+C873+C878+C883+C913+C919+C924+C932+C937+C942+C950+C955</f>
        <v>1535000</v>
      </c>
      <c r="E240" s="362">
        <f>D764+D769+D774+D795+D800+D855+D860+D865+D873+D878+D883+D913+D919+D924+D932+D937+D942+D950+D955</f>
        <v>731620.86</v>
      </c>
      <c r="F240" s="145">
        <f t="shared" si="48"/>
        <v>2265.1501904083716</v>
      </c>
      <c r="G240" s="358">
        <f t="shared" si="49"/>
        <v>47.662596742671006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</row>
    <row r="241" spans="1:85" s="30" customFormat="1" x14ac:dyDescent="0.3">
      <c r="A241" s="360">
        <v>4214</v>
      </c>
      <c r="B241" s="361" t="s">
        <v>520</v>
      </c>
      <c r="C241" s="362">
        <v>14793.24</v>
      </c>
      <c r="D241" s="362">
        <f>C674+C679+C687+C692+C711+C716+C724+C729+C737+C742+C782+C787+C834+C839+C1111</f>
        <v>525000</v>
      </c>
      <c r="E241" s="362">
        <f>D674+D679+D687+D692+D711+D716+D724+D729+D737+D742+D782+D787+D834+D839+D1111</f>
        <v>94012.549999999988</v>
      </c>
      <c r="F241" s="145">
        <f t="shared" si="48"/>
        <v>635.51020601301673</v>
      </c>
      <c r="G241" s="358">
        <f t="shared" si="49"/>
        <v>17.907152380952379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</row>
    <row r="242" spans="1:85" s="30" customFormat="1" x14ac:dyDescent="0.3">
      <c r="A242" s="18">
        <v>422</v>
      </c>
      <c r="B242" s="19" t="s">
        <v>3</v>
      </c>
      <c r="C242" s="20">
        <f>C244+C243</f>
        <v>22360.55</v>
      </c>
      <c r="D242" s="20">
        <f>D243+D244</f>
        <v>16000</v>
      </c>
      <c r="E242" s="20">
        <f>E243+E244</f>
        <v>5381.7</v>
      </c>
      <c r="F242" s="20">
        <f t="shared" si="48"/>
        <v>24.067833751853151</v>
      </c>
      <c r="G242" s="20">
        <f t="shared" si="49"/>
        <v>33.635624999999997</v>
      </c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</row>
    <row r="243" spans="1:85" s="30" customFormat="1" x14ac:dyDescent="0.3">
      <c r="A243" s="360">
        <v>4221</v>
      </c>
      <c r="B243" s="361" t="s">
        <v>519</v>
      </c>
      <c r="C243" s="362">
        <v>5112.66</v>
      </c>
      <c r="D243" s="362">
        <f>C564</f>
        <v>6000</v>
      </c>
      <c r="E243" s="362">
        <f>D564</f>
        <v>1169.7</v>
      </c>
      <c r="F243" s="145">
        <f t="shared" si="48"/>
        <v>22.87850160190586</v>
      </c>
      <c r="G243" s="358">
        <f t="shared" si="49"/>
        <v>19.495000000000001</v>
      </c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</row>
    <row r="244" spans="1:85" s="30" customFormat="1" x14ac:dyDescent="0.3">
      <c r="A244" s="360">
        <v>4227</v>
      </c>
      <c r="B244" s="361" t="s">
        <v>518</v>
      </c>
      <c r="C244" s="362">
        <v>17247.89</v>
      </c>
      <c r="D244" s="362">
        <f t="shared" ref="D244:E246" si="54">C568</f>
        <v>10000</v>
      </c>
      <c r="E244" s="362">
        <f t="shared" si="54"/>
        <v>4212</v>
      </c>
      <c r="F244" s="145">
        <f t="shared" si="48"/>
        <v>24.420378376717387</v>
      </c>
      <c r="G244" s="358">
        <f t="shared" si="49"/>
        <v>42.120000000000005</v>
      </c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</row>
    <row r="245" spans="1:85" s="30" customFormat="1" x14ac:dyDescent="0.3">
      <c r="A245" s="18">
        <v>423</v>
      </c>
      <c r="B245" s="19" t="s">
        <v>475</v>
      </c>
      <c r="C245" s="20">
        <v>0</v>
      </c>
      <c r="D245" s="20">
        <f t="shared" si="54"/>
        <v>10000</v>
      </c>
      <c r="E245" s="20">
        <f t="shared" si="54"/>
        <v>0</v>
      </c>
      <c r="F245" s="20">
        <v>0</v>
      </c>
      <c r="G245" s="20">
        <f t="shared" si="49"/>
        <v>0</v>
      </c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</row>
    <row r="246" spans="1:85" s="30" customFormat="1" x14ac:dyDescent="0.3">
      <c r="A246" s="389">
        <v>4231</v>
      </c>
      <c r="B246" s="386" t="s">
        <v>566</v>
      </c>
      <c r="C246" s="388">
        <v>0</v>
      </c>
      <c r="D246" s="388">
        <f t="shared" si="54"/>
        <v>10000</v>
      </c>
      <c r="E246" s="388">
        <f t="shared" si="54"/>
        <v>0</v>
      </c>
      <c r="F246" s="145">
        <v>0</v>
      </c>
      <c r="G246" s="358">
        <f t="shared" si="49"/>
        <v>0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</row>
    <row r="247" spans="1:85" s="30" customFormat="1" x14ac:dyDescent="0.3">
      <c r="A247" s="18">
        <v>426</v>
      </c>
      <c r="B247" s="19" t="s">
        <v>46</v>
      </c>
      <c r="C247" s="20">
        <f>C249+C248</f>
        <v>2000</v>
      </c>
      <c r="D247" s="20">
        <f t="shared" ref="D247:E247" si="55">D249+D248</f>
        <v>93000</v>
      </c>
      <c r="E247" s="20">
        <f t="shared" si="55"/>
        <v>15125</v>
      </c>
      <c r="F247" s="20">
        <f t="shared" si="48"/>
        <v>756.25</v>
      </c>
      <c r="G247" s="20">
        <f t="shared" si="49"/>
        <v>16.263440860215052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</row>
    <row r="248" spans="1:85" s="30" customFormat="1" x14ac:dyDescent="0.3">
      <c r="A248" s="360">
        <v>4262</v>
      </c>
      <c r="B248" s="360" t="s">
        <v>517</v>
      </c>
      <c r="C248" s="362">
        <v>0</v>
      </c>
      <c r="D248" s="388">
        <v>0</v>
      </c>
      <c r="E248" s="388">
        <v>0</v>
      </c>
      <c r="F248" s="145">
        <v>0</v>
      </c>
      <c r="G248" s="358">
        <v>0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</row>
    <row r="249" spans="1:85" s="30" customFormat="1" x14ac:dyDescent="0.3">
      <c r="A249" s="157">
        <v>4264</v>
      </c>
      <c r="B249" s="157" t="s">
        <v>516</v>
      </c>
      <c r="C249" s="387">
        <v>2000</v>
      </c>
      <c r="D249" s="1">
        <f>C499+C600+C605+C1089+C1094+C1119</f>
        <v>93000</v>
      </c>
      <c r="E249" s="1">
        <f>D499+D600+D605+D1089+D1094+D1119</f>
        <v>15125</v>
      </c>
      <c r="F249" s="145">
        <f t="shared" si="48"/>
        <v>756.25</v>
      </c>
      <c r="G249" s="358">
        <f t="shared" si="49"/>
        <v>16.263440860215052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</row>
    <row r="250" spans="1:85" s="308" customFormat="1" ht="17.25" customHeight="1" x14ac:dyDescent="0.3">
      <c r="A250" s="412"/>
      <c r="B250" s="412"/>
      <c r="C250" s="412"/>
      <c r="D250" s="412"/>
      <c r="E250" s="412"/>
      <c r="F250" s="412"/>
      <c r="G250" s="412"/>
    </row>
    <row r="251" spans="1:85" x14ac:dyDescent="0.3">
      <c r="A251" s="143"/>
      <c r="B251" s="244"/>
      <c r="C251" s="234" t="s">
        <v>583</v>
      </c>
      <c r="D251" s="146"/>
      <c r="E251" s="147"/>
      <c r="F251" s="146"/>
      <c r="G251" s="146"/>
    </row>
    <row r="252" spans="1:85" x14ac:dyDescent="0.3">
      <c r="A252" s="143"/>
      <c r="B252" s="244"/>
      <c r="C252" s="381"/>
      <c r="D252" s="146"/>
      <c r="E252" s="147"/>
      <c r="F252" s="146"/>
      <c r="G252" s="146"/>
    </row>
    <row r="253" spans="1:85" ht="14.4" customHeight="1" x14ac:dyDescent="0.3">
      <c r="A253" s="143"/>
      <c r="B253" s="417" t="s">
        <v>582</v>
      </c>
      <c r="C253" s="418"/>
      <c r="D253" s="418"/>
      <c r="E253" s="418"/>
      <c r="F253" s="418"/>
      <c r="G253" s="418"/>
    </row>
    <row r="254" spans="1:85" ht="14.4" customHeight="1" x14ac:dyDescent="0.3">
      <c r="A254" s="143"/>
      <c r="B254" s="245"/>
      <c r="C254" s="245"/>
      <c r="D254" s="245"/>
      <c r="E254" s="245"/>
      <c r="F254" s="245"/>
      <c r="G254" s="245"/>
    </row>
    <row r="255" spans="1:85" ht="52.2" customHeight="1" x14ac:dyDescent="0.3">
      <c r="A255" s="232" t="s">
        <v>312</v>
      </c>
      <c r="B255" s="11" t="s">
        <v>313</v>
      </c>
      <c r="C255" s="13" t="s">
        <v>495</v>
      </c>
      <c r="D255" s="13" t="s">
        <v>490</v>
      </c>
      <c r="E255" s="13" t="s">
        <v>491</v>
      </c>
      <c r="F255" s="13" t="s">
        <v>492</v>
      </c>
      <c r="G255" s="343" t="s">
        <v>493</v>
      </c>
    </row>
    <row r="256" spans="1:85" s="3" customFormat="1" ht="14.4" customHeight="1" x14ac:dyDescent="0.3">
      <c r="A256" s="63"/>
      <c r="B256" s="247" t="s">
        <v>318</v>
      </c>
      <c r="C256" s="318">
        <f>C257+C259+C261+C263+C265+C267</f>
        <v>693697.83000000007</v>
      </c>
      <c r="D256" s="318">
        <f t="shared" ref="D256:E256" si="56">D257+D259+D261+D263+D265+D267</f>
        <v>4822320</v>
      </c>
      <c r="E256" s="318">
        <f t="shared" si="56"/>
        <v>1258358.24</v>
      </c>
      <c r="F256" s="20">
        <f t="shared" ref="F256:F276" si="57">E256/C256*100</f>
        <v>181.39861270720709</v>
      </c>
      <c r="G256" s="20">
        <f t="shared" ref="G256:G281" si="58">E256/D256*100</f>
        <v>26.094457439572654</v>
      </c>
    </row>
    <row r="257" spans="1:7" s="3" customFormat="1" ht="14.4" customHeight="1" x14ac:dyDescent="0.3">
      <c r="A257" s="63" t="s">
        <v>243</v>
      </c>
      <c r="B257" s="247" t="s">
        <v>314</v>
      </c>
      <c r="C257" s="318">
        <f>C258</f>
        <v>261351.66</v>
      </c>
      <c r="D257" s="318">
        <f t="shared" ref="D257" si="59">D258</f>
        <v>618800</v>
      </c>
      <c r="E257" s="318">
        <f t="shared" ref="E257" si="60">E258</f>
        <v>311847.20000000007</v>
      </c>
      <c r="F257" s="20">
        <f t="shared" si="57"/>
        <v>119.32091803051877</v>
      </c>
      <c r="G257" s="20">
        <f t="shared" si="58"/>
        <v>50.395475113122181</v>
      </c>
    </row>
    <row r="258" spans="1:7" s="3" customFormat="1" ht="14.4" customHeight="1" x14ac:dyDescent="0.3">
      <c r="A258" s="63"/>
      <c r="B258" s="265" t="s">
        <v>346</v>
      </c>
      <c r="C258" s="317">
        <f>C123+C105+C90+C59</f>
        <v>261351.66</v>
      </c>
      <c r="D258" s="317">
        <f>D59+D90+D105+D123</f>
        <v>618800</v>
      </c>
      <c r="E258" s="317">
        <f>E59+E90+E105+E123</f>
        <v>311847.20000000007</v>
      </c>
      <c r="F258" s="145">
        <f t="shared" si="57"/>
        <v>119.32091803051877</v>
      </c>
      <c r="G258" s="358">
        <f t="shared" si="58"/>
        <v>50.395475113122181</v>
      </c>
    </row>
    <row r="259" spans="1:7" s="3" customFormat="1" ht="14.4" customHeight="1" x14ac:dyDescent="0.3">
      <c r="A259" s="63" t="s">
        <v>253</v>
      </c>
      <c r="B259" s="247" t="s">
        <v>315</v>
      </c>
      <c r="C259" s="318">
        <f>C260</f>
        <v>114637.5</v>
      </c>
      <c r="D259" s="318">
        <f>D260</f>
        <v>271220</v>
      </c>
      <c r="E259" s="318">
        <f>E260</f>
        <v>138195.47</v>
      </c>
      <c r="F259" s="20">
        <f t="shared" si="57"/>
        <v>120.54996837858467</v>
      </c>
      <c r="G259" s="20">
        <f t="shared" si="58"/>
        <v>50.953274094830768</v>
      </c>
    </row>
    <row r="260" spans="1:7" s="3" customFormat="1" ht="14.4" customHeight="1" x14ac:dyDescent="0.3">
      <c r="A260" s="63"/>
      <c r="B260" s="265" t="s">
        <v>347</v>
      </c>
      <c r="C260" s="317">
        <f>C109+C93</f>
        <v>114637.5</v>
      </c>
      <c r="D260" s="317">
        <f>D93+D109</f>
        <v>271220</v>
      </c>
      <c r="E260" s="317">
        <f>E93+E109</f>
        <v>138195.47</v>
      </c>
      <c r="F260" s="145">
        <f t="shared" si="57"/>
        <v>120.54996837858467</v>
      </c>
      <c r="G260" s="358">
        <f t="shared" si="58"/>
        <v>50.953274094830768</v>
      </c>
    </row>
    <row r="261" spans="1:7" s="3" customFormat="1" ht="14.4" customHeight="1" x14ac:dyDescent="0.3">
      <c r="A261" s="63" t="s">
        <v>256</v>
      </c>
      <c r="B261" s="247" t="s">
        <v>316</v>
      </c>
      <c r="C261" s="318">
        <f>C262</f>
        <v>305293.63000000006</v>
      </c>
      <c r="D261" s="318">
        <f t="shared" ref="D261" si="61">D262</f>
        <v>3750300</v>
      </c>
      <c r="E261" s="318">
        <f t="shared" ref="E261" si="62">E262</f>
        <v>806315.57</v>
      </c>
      <c r="F261" s="20">
        <f t="shared" si="57"/>
        <v>264.1114948910004</v>
      </c>
      <c r="G261" s="20">
        <f t="shared" si="58"/>
        <v>21.500028531050848</v>
      </c>
    </row>
    <row r="262" spans="1:7" s="3" customFormat="1" ht="14.4" customHeight="1" x14ac:dyDescent="0.3">
      <c r="A262" s="63"/>
      <c r="B262" s="265" t="s">
        <v>348</v>
      </c>
      <c r="C262" s="317">
        <f>C73</f>
        <v>305293.63000000006</v>
      </c>
      <c r="D262" s="317">
        <f>D73</f>
        <v>3750300</v>
      </c>
      <c r="E262" s="317">
        <f>E73</f>
        <v>806315.57</v>
      </c>
      <c r="F262" s="145">
        <f t="shared" si="57"/>
        <v>264.1114948910004</v>
      </c>
      <c r="G262" s="358">
        <f t="shared" si="58"/>
        <v>21.500028531050848</v>
      </c>
    </row>
    <row r="263" spans="1:7" s="3" customFormat="1" ht="14.4" customHeight="1" x14ac:dyDescent="0.3">
      <c r="A263" s="63" t="s">
        <v>262</v>
      </c>
      <c r="B263" s="247" t="s">
        <v>317</v>
      </c>
      <c r="C263" s="318">
        <f>C264</f>
        <v>0</v>
      </c>
      <c r="D263" s="318">
        <f t="shared" ref="D263" si="63">D264</f>
        <v>0</v>
      </c>
      <c r="E263" s="318">
        <f t="shared" ref="E263" si="64">E264</f>
        <v>0</v>
      </c>
      <c r="F263" s="20">
        <v>0</v>
      </c>
      <c r="G263" s="20">
        <v>0</v>
      </c>
    </row>
    <row r="264" spans="1:7" s="3" customFormat="1" ht="14.4" customHeight="1" x14ac:dyDescent="0.3">
      <c r="A264" s="63"/>
      <c r="B264" s="265" t="s">
        <v>349</v>
      </c>
      <c r="C264" s="317">
        <v>0</v>
      </c>
      <c r="D264" s="317">
        <v>0</v>
      </c>
      <c r="E264" s="317">
        <v>0</v>
      </c>
      <c r="F264" s="145">
        <v>0</v>
      </c>
      <c r="G264" s="358">
        <v>0</v>
      </c>
    </row>
    <row r="265" spans="1:7" s="3" customFormat="1" ht="14.4" customHeight="1" x14ac:dyDescent="0.3">
      <c r="A265" s="63" t="s">
        <v>273</v>
      </c>
      <c r="B265" s="247" t="s">
        <v>320</v>
      </c>
      <c r="C265" s="318">
        <f>C266</f>
        <v>0</v>
      </c>
      <c r="D265" s="318">
        <f t="shared" ref="D265" si="65">D266</f>
        <v>20000</v>
      </c>
      <c r="E265" s="318">
        <f t="shared" ref="E265" si="66">E266</f>
        <v>2000</v>
      </c>
      <c r="F265" s="20">
        <v>0</v>
      </c>
      <c r="G265" s="20">
        <f t="shared" si="58"/>
        <v>10</v>
      </c>
    </row>
    <row r="266" spans="1:7" s="3" customFormat="1" ht="14.4" customHeight="1" x14ac:dyDescent="0.3">
      <c r="A266" s="63"/>
      <c r="B266" s="265" t="s">
        <v>350</v>
      </c>
      <c r="C266" s="317">
        <f>C130</f>
        <v>0</v>
      </c>
      <c r="D266" s="317">
        <f>D130</f>
        <v>20000</v>
      </c>
      <c r="E266" s="317">
        <f>E130</f>
        <v>2000</v>
      </c>
      <c r="F266" s="145">
        <v>0</v>
      </c>
      <c r="G266" s="358">
        <f t="shared" si="58"/>
        <v>10</v>
      </c>
    </row>
    <row r="267" spans="1:7" s="3" customFormat="1" ht="14.4" customHeight="1" x14ac:dyDescent="0.3">
      <c r="A267" s="63" t="s">
        <v>277</v>
      </c>
      <c r="B267" s="247" t="s">
        <v>321</v>
      </c>
      <c r="C267" s="318">
        <f>C268</f>
        <v>12415.04</v>
      </c>
      <c r="D267" s="318">
        <f>D268</f>
        <v>162000</v>
      </c>
      <c r="E267" s="318">
        <f>E268</f>
        <v>0</v>
      </c>
      <c r="F267" s="20">
        <f t="shared" si="57"/>
        <v>0</v>
      </c>
      <c r="G267" s="20">
        <f t="shared" si="58"/>
        <v>0</v>
      </c>
    </row>
    <row r="268" spans="1:7" s="3" customFormat="1" ht="14.4" customHeight="1" x14ac:dyDescent="0.3">
      <c r="A268" s="63"/>
      <c r="B268" s="265" t="s">
        <v>351</v>
      </c>
      <c r="C268" s="317">
        <f>C332</f>
        <v>12415.04</v>
      </c>
      <c r="D268" s="317">
        <f>D332</f>
        <v>162000</v>
      </c>
      <c r="E268" s="317">
        <f t="shared" ref="E268" si="67">E332</f>
        <v>0</v>
      </c>
      <c r="F268" s="145">
        <f t="shared" si="57"/>
        <v>0</v>
      </c>
      <c r="G268" s="358">
        <f t="shared" si="58"/>
        <v>0</v>
      </c>
    </row>
    <row r="269" spans="1:7" s="3" customFormat="1" ht="14.4" customHeight="1" x14ac:dyDescent="0.3">
      <c r="A269" s="63"/>
      <c r="B269" s="247"/>
      <c r="C269" s="317"/>
      <c r="D269" s="321"/>
      <c r="E269" s="321"/>
      <c r="F269" s="145"/>
      <c r="G269" s="358"/>
    </row>
    <row r="270" spans="1:7" s="120" customFormat="1" ht="14.4" customHeight="1" x14ac:dyDescent="0.3">
      <c r="A270" s="306"/>
      <c r="B270" s="307" t="s">
        <v>319</v>
      </c>
      <c r="C270" s="319">
        <f>C271+C273+C275+C277+C279+C281</f>
        <v>648896.21999999986</v>
      </c>
      <c r="D270" s="319">
        <f t="shared" ref="D270" si="68">D271+D273+D275+D277+D279+D281</f>
        <v>4822320</v>
      </c>
      <c r="E270" s="319">
        <f t="shared" ref="E270" si="69">E271+E273+E275+E277+E279+E281</f>
        <v>2119785.04</v>
      </c>
      <c r="F270" s="20">
        <f t="shared" si="57"/>
        <v>326.67551060784427</v>
      </c>
      <c r="G270" s="20">
        <f t="shared" si="58"/>
        <v>43.957784634781596</v>
      </c>
    </row>
    <row r="271" spans="1:7" s="3" customFormat="1" ht="14.4" customHeight="1" x14ac:dyDescent="0.3">
      <c r="A271" s="63" t="s">
        <v>243</v>
      </c>
      <c r="B271" s="247" t="s">
        <v>314</v>
      </c>
      <c r="C271" s="318">
        <f>C272</f>
        <v>514293.29999999993</v>
      </c>
      <c r="D271" s="318">
        <f t="shared" ref="D271:E271" si="70">D272</f>
        <v>1253120</v>
      </c>
      <c r="E271" s="318">
        <f t="shared" si="70"/>
        <v>913801.59000000008</v>
      </c>
      <c r="F271" s="20">
        <f t="shared" si="57"/>
        <v>177.68102170492989</v>
      </c>
      <c r="G271" s="20">
        <f t="shared" si="58"/>
        <v>72.922113604443311</v>
      </c>
    </row>
    <row r="272" spans="1:7" ht="14.4" customHeight="1" x14ac:dyDescent="0.3">
      <c r="A272" s="246"/>
      <c r="B272" s="265" t="s">
        <v>346</v>
      </c>
      <c r="C272" s="317">
        <f>C231+C227+C213+C203+C195+C186+C191+C154+C145+C338</f>
        <v>514293.29999999993</v>
      </c>
      <c r="D272" s="317">
        <f>D145+D154+D186+D191+D195+D203+D213+D227+D231+D338</f>
        <v>1253120</v>
      </c>
      <c r="E272" s="317">
        <f>E145+E154+E186+E191+E195+E203+E213+E227+E231+E338</f>
        <v>913801.59000000008</v>
      </c>
      <c r="F272" s="145">
        <f t="shared" si="57"/>
        <v>177.68102170492989</v>
      </c>
      <c r="G272" s="358">
        <f t="shared" si="58"/>
        <v>72.922113604443311</v>
      </c>
    </row>
    <row r="273" spans="1:7" s="3" customFormat="1" ht="14.4" customHeight="1" x14ac:dyDescent="0.3">
      <c r="A273" s="63" t="s">
        <v>253</v>
      </c>
      <c r="B273" s="247" t="s">
        <v>315</v>
      </c>
      <c r="C273" s="318">
        <f>C274</f>
        <v>76534.579999999987</v>
      </c>
      <c r="D273" s="318">
        <f>D274</f>
        <v>270100</v>
      </c>
      <c r="E273" s="318">
        <f t="shared" ref="E273" si="71">E274</f>
        <v>89221.02999999997</v>
      </c>
      <c r="F273" s="20">
        <f t="shared" si="57"/>
        <v>116.57610193980288</v>
      </c>
      <c r="G273" s="20">
        <f t="shared" si="58"/>
        <v>33.032591632728611</v>
      </c>
    </row>
    <row r="274" spans="1:7" ht="14.4" customHeight="1" x14ac:dyDescent="0.3">
      <c r="A274" s="63"/>
      <c r="B274" s="265" t="s">
        <v>347</v>
      </c>
      <c r="C274" s="317">
        <f>C232+C214+C204+C155</f>
        <v>76534.579999999987</v>
      </c>
      <c r="D274" s="317">
        <f>D232+D214+D204+D155</f>
        <v>270100</v>
      </c>
      <c r="E274" s="317">
        <f>E232+E214+E204+E155</f>
        <v>89221.02999999997</v>
      </c>
      <c r="F274" s="145">
        <f t="shared" si="57"/>
        <v>116.57610193980288</v>
      </c>
      <c r="G274" s="358">
        <f t="shared" si="58"/>
        <v>33.032591632728611</v>
      </c>
    </row>
    <row r="275" spans="1:7" s="3" customFormat="1" ht="14.4" customHeight="1" x14ac:dyDescent="0.3">
      <c r="A275" s="63" t="s">
        <v>256</v>
      </c>
      <c r="B275" s="247" t="s">
        <v>316</v>
      </c>
      <c r="C275" s="318">
        <f>C276</f>
        <v>58068.34</v>
      </c>
      <c r="D275" s="318">
        <f t="shared" ref="D275:E275" si="72">D276</f>
        <v>3117100</v>
      </c>
      <c r="E275" s="318">
        <f t="shared" si="72"/>
        <v>1116762.4200000002</v>
      </c>
      <c r="F275" s="20">
        <f t="shared" si="57"/>
        <v>1923.1864041575843</v>
      </c>
      <c r="G275" s="20">
        <f t="shared" si="58"/>
        <v>35.826968015142285</v>
      </c>
    </row>
    <row r="276" spans="1:7" ht="14.4" customHeight="1" x14ac:dyDescent="0.3">
      <c r="A276" s="63"/>
      <c r="B276" s="265" t="s">
        <v>348</v>
      </c>
      <c r="C276" s="317">
        <f>C233+C215+C205+C156+C146</f>
        <v>58068.34</v>
      </c>
      <c r="D276" s="317">
        <f>D233+D215+D205+D156+D146</f>
        <v>3117100</v>
      </c>
      <c r="E276" s="317">
        <f>E233+E215+E205+E156+E146</f>
        <v>1116762.4200000002</v>
      </c>
      <c r="F276" s="145">
        <f t="shared" si="57"/>
        <v>1923.1864041575843</v>
      </c>
      <c r="G276" s="358">
        <f t="shared" si="58"/>
        <v>35.826968015142285</v>
      </c>
    </row>
    <row r="277" spans="1:7" s="3" customFormat="1" ht="14.4" customHeight="1" x14ac:dyDescent="0.3">
      <c r="A277" s="63" t="s">
        <v>262</v>
      </c>
      <c r="B277" s="247" t="s">
        <v>317</v>
      </c>
      <c r="C277" s="318">
        <f>C278</f>
        <v>0</v>
      </c>
      <c r="D277" s="318">
        <f t="shared" ref="D277:E277" si="73">D278</f>
        <v>0</v>
      </c>
      <c r="E277" s="318">
        <f t="shared" si="73"/>
        <v>0</v>
      </c>
      <c r="F277" s="20">
        <v>0</v>
      </c>
      <c r="G277" s="20">
        <v>0</v>
      </c>
    </row>
    <row r="278" spans="1:7" ht="14.4" customHeight="1" x14ac:dyDescent="0.3">
      <c r="A278" s="63"/>
      <c r="B278" s="265" t="s">
        <v>349</v>
      </c>
      <c r="C278" s="317">
        <f>C234</f>
        <v>0</v>
      </c>
      <c r="D278" s="317">
        <f t="shared" ref="D278" si="74">D234</f>
        <v>0</v>
      </c>
      <c r="E278" s="317">
        <f t="shared" ref="E278" si="75">E234</f>
        <v>0</v>
      </c>
      <c r="F278" s="145">
        <v>0</v>
      </c>
      <c r="G278" s="358">
        <v>0</v>
      </c>
    </row>
    <row r="279" spans="1:7" s="3" customFormat="1" ht="14.4" customHeight="1" x14ac:dyDescent="0.3">
      <c r="A279" s="63" t="s">
        <v>273</v>
      </c>
      <c r="B279" s="247" t="s">
        <v>320</v>
      </c>
      <c r="C279" s="318">
        <f>C280</f>
        <v>0</v>
      </c>
      <c r="D279" s="318">
        <f t="shared" ref="D279:E279" si="76">D280</f>
        <v>20000</v>
      </c>
      <c r="E279" s="318">
        <f t="shared" si="76"/>
        <v>0</v>
      </c>
      <c r="F279" s="20">
        <v>0</v>
      </c>
      <c r="G279" s="20">
        <f t="shared" si="58"/>
        <v>0</v>
      </c>
    </row>
    <row r="280" spans="1:7" ht="14.4" customHeight="1" x14ac:dyDescent="0.3">
      <c r="A280" s="63"/>
      <c r="B280" s="265" t="s">
        <v>350</v>
      </c>
      <c r="C280" s="317">
        <f>C235</f>
        <v>0</v>
      </c>
      <c r="D280" s="317">
        <f>D235</f>
        <v>20000</v>
      </c>
      <c r="E280" s="317">
        <f>E235</f>
        <v>0</v>
      </c>
      <c r="F280" s="145">
        <v>0</v>
      </c>
      <c r="G280" s="358">
        <f t="shared" si="58"/>
        <v>0</v>
      </c>
    </row>
    <row r="281" spans="1:7" s="3" customFormat="1" ht="14.4" customHeight="1" x14ac:dyDescent="0.3">
      <c r="A281" s="63" t="s">
        <v>277</v>
      </c>
      <c r="B281" s="247" t="s">
        <v>321</v>
      </c>
      <c r="C281" s="318">
        <f>C282</f>
        <v>0</v>
      </c>
      <c r="D281" s="318">
        <f t="shared" ref="D281:E281" si="77">D282</f>
        <v>162000</v>
      </c>
      <c r="E281" s="318">
        <f t="shared" si="77"/>
        <v>0</v>
      </c>
      <c r="F281" s="20">
        <v>0</v>
      </c>
      <c r="G281" s="20">
        <f t="shared" si="58"/>
        <v>0</v>
      </c>
    </row>
    <row r="282" spans="1:7" ht="14.4" customHeight="1" x14ac:dyDescent="0.3">
      <c r="A282" s="63"/>
      <c r="B282" s="265" t="s">
        <v>351</v>
      </c>
      <c r="C282" s="317">
        <v>0</v>
      </c>
      <c r="D282" s="317">
        <f>D236+D206</f>
        <v>162000</v>
      </c>
      <c r="E282" s="317">
        <f>E236+E206</f>
        <v>0</v>
      </c>
      <c r="F282" s="145">
        <v>0</v>
      </c>
      <c r="G282" s="358">
        <f t="shared" ref="G282" si="78">E282/D282*100</f>
        <v>0</v>
      </c>
    </row>
    <row r="283" spans="1:7" ht="14.4" customHeight="1" x14ac:dyDescent="0.3">
      <c r="A283" s="35"/>
      <c r="B283" s="276"/>
      <c r="C283" s="277"/>
      <c r="D283" s="278"/>
      <c r="E283" s="278"/>
      <c r="F283" s="278"/>
      <c r="G283" s="278"/>
    </row>
    <row r="284" spans="1:7" ht="14.4" customHeight="1" x14ac:dyDescent="0.3">
      <c r="A284" s="35"/>
      <c r="B284" s="276"/>
      <c r="C284" s="277"/>
      <c r="D284" s="278"/>
      <c r="E284" s="278"/>
      <c r="F284" s="278"/>
      <c r="G284" s="278"/>
    </row>
    <row r="285" spans="1:7" ht="14.4" customHeight="1" x14ac:dyDescent="0.3">
      <c r="A285" s="419" t="s">
        <v>423</v>
      </c>
      <c r="B285" s="419"/>
      <c r="C285" s="419"/>
      <c r="D285" s="419"/>
      <c r="E285" s="419"/>
      <c r="F285" s="419"/>
      <c r="G285" s="419"/>
    </row>
    <row r="286" spans="1:7" x14ac:dyDescent="0.3">
      <c r="A286" s="35"/>
      <c r="B286" s="248"/>
      <c r="C286" s="146"/>
      <c r="D286" s="146"/>
      <c r="E286" s="147"/>
      <c r="F286" s="146"/>
      <c r="G286" s="146"/>
    </row>
    <row r="287" spans="1:7" ht="15" customHeight="1" x14ac:dyDescent="0.3">
      <c r="A287" s="143"/>
      <c r="B287" s="415" t="s">
        <v>584</v>
      </c>
      <c r="C287" s="416"/>
      <c r="D287" s="416"/>
      <c r="E287" s="416"/>
      <c r="F287" s="416"/>
      <c r="G287" s="416"/>
    </row>
    <row r="288" spans="1:7" ht="14.4" customHeight="1" x14ac:dyDescent="0.3">
      <c r="A288" s="143"/>
      <c r="B288" s="227"/>
      <c r="C288" s="227"/>
      <c r="D288" s="227"/>
      <c r="E288" s="227"/>
      <c r="F288" s="227"/>
      <c r="G288" s="227"/>
    </row>
    <row r="289" spans="1:7" ht="72.599999999999994" customHeight="1" x14ac:dyDescent="0.3">
      <c r="A289" s="21" t="s">
        <v>352</v>
      </c>
      <c r="B289" s="11" t="s">
        <v>353</v>
      </c>
      <c r="C289" s="13" t="s">
        <v>495</v>
      </c>
      <c r="D289" s="13" t="s">
        <v>490</v>
      </c>
      <c r="E289" s="13" t="s">
        <v>491</v>
      </c>
      <c r="F289" s="13" t="s">
        <v>492</v>
      </c>
      <c r="G289" s="343" t="s">
        <v>493</v>
      </c>
    </row>
    <row r="290" spans="1:7" s="3" customFormat="1" x14ac:dyDescent="0.3">
      <c r="A290" s="235"/>
      <c r="B290" s="231" t="s">
        <v>16</v>
      </c>
      <c r="C290" s="20">
        <f>C291+C293+C295+C297+C299+C302+C308+C310+C315+C319</f>
        <v>648896.22</v>
      </c>
      <c r="D290" s="20">
        <f>D291+D293+D295+D297+D299+D302+D308+D310+D315+D319</f>
        <v>4822320</v>
      </c>
      <c r="E290" s="20">
        <f>E291+E293+E295+E297+E299+E302+E308+E310+E315+E319</f>
        <v>2119785.0399999996</v>
      </c>
      <c r="F290" s="20">
        <f t="shared" ref="F290:F323" si="79">E290/C290*100</f>
        <v>326.67551060784416</v>
      </c>
      <c r="G290" s="20">
        <f t="shared" ref="G290:G323" si="80">E290/D290*100</f>
        <v>43.957784634781589</v>
      </c>
    </row>
    <row r="291" spans="1:7" s="3" customFormat="1" x14ac:dyDescent="0.3">
      <c r="A291" s="233" t="s">
        <v>243</v>
      </c>
      <c r="B291" s="232" t="s">
        <v>241</v>
      </c>
      <c r="C291" s="20">
        <f>C292</f>
        <v>190266.49</v>
      </c>
      <c r="D291" s="20">
        <f>D292</f>
        <v>394420</v>
      </c>
      <c r="E291" s="20">
        <f>E292</f>
        <v>229841.17999999996</v>
      </c>
      <c r="F291" s="20">
        <f t="shared" si="79"/>
        <v>120.79961111386454</v>
      </c>
      <c r="G291" s="20">
        <f t="shared" si="80"/>
        <v>58.273206226864751</v>
      </c>
    </row>
    <row r="292" spans="1:7" x14ac:dyDescent="0.3">
      <c r="A292" s="229" t="s">
        <v>244</v>
      </c>
      <c r="B292" s="228" t="s">
        <v>242</v>
      </c>
      <c r="C292" s="145">
        <v>190266.49</v>
      </c>
      <c r="D292" s="145">
        <f>C382+C435+C443+C455+C462+C470+C505+C574+C480+C493</f>
        <v>394420</v>
      </c>
      <c r="E292" s="145">
        <f>D382+D435+D443+D455+D462+D470+D481+D494+D505+D574</f>
        <v>229841.17999999996</v>
      </c>
      <c r="F292" s="145">
        <f t="shared" si="79"/>
        <v>120.79961111386454</v>
      </c>
      <c r="G292" s="358">
        <f t="shared" si="80"/>
        <v>58.273206226864751</v>
      </c>
    </row>
    <row r="293" spans="1:7" s="3" customFormat="1" x14ac:dyDescent="0.3">
      <c r="A293" s="63" t="s">
        <v>245</v>
      </c>
      <c r="B293" s="232" t="s">
        <v>246</v>
      </c>
      <c r="C293" s="20">
        <f>C294</f>
        <v>0</v>
      </c>
      <c r="D293" s="20">
        <f>D294</f>
        <v>1500</v>
      </c>
      <c r="E293" s="20">
        <f>E294</f>
        <v>0</v>
      </c>
      <c r="F293" s="20">
        <v>0</v>
      </c>
      <c r="G293" s="20">
        <f t="shared" si="80"/>
        <v>0</v>
      </c>
    </row>
    <row r="294" spans="1:7" x14ac:dyDescent="0.3">
      <c r="A294" s="229" t="s">
        <v>247</v>
      </c>
      <c r="B294" s="230" t="s">
        <v>248</v>
      </c>
      <c r="C294" s="145">
        <v>0</v>
      </c>
      <c r="D294" s="145">
        <f>C1147+C1139</f>
        <v>1500</v>
      </c>
      <c r="E294" s="145">
        <f>D1147+D1139</f>
        <v>0</v>
      </c>
      <c r="F294" s="145">
        <v>0</v>
      </c>
      <c r="G294" s="358">
        <f t="shared" si="80"/>
        <v>0</v>
      </c>
    </row>
    <row r="295" spans="1:7" s="3" customFormat="1" x14ac:dyDescent="0.3">
      <c r="A295" s="63" t="s">
        <v>249</v>
      </c>
      <c r="B295" s="232" t="s">
        <v>250</v>
      </c>
      <c r="C295" s="20">
        <f>C296</f>
        <v>39850</v>
      </c>
      <c r="D295" s="20">
        <f>D296+C1131</f>
        <v>45000</v>
      </c>
      <c r="E295" s="20">
        <f>E296+D1131</f>
        <v>55000</v>
      </c>
      <c r="F295" s="20">
        <f t="shared" si="79"/>
        <v>138.01756587202007</v>
      </c>
      <c r="G295" s="20">
        <f t="shared" si="80"/>
        <v>122.22222222222223</v>
      </c>
    </row>
    <row r="296" spans="1:7" x14ac:dyDescent="0.3">
      <c r="A296" s="229" t="s">
        <v>252</v>
      </c>
      <c r="B296" s="230" t="s">
        <v>251</v>
      </c>
      <c r="C296" s="145">
        <v>39850</v>
      </c>
      <c r="D296" s="145">
        <f>C1123</f>
        <v>40000</v>
      </c>
      <c r="E296" s="145">
        <f>D1123</f>
        <v>40000</v>
      </c>
      <c r="F296" s="145">
        <f t="shared" si="79"/>
        <v>100.37641154328733</v>
      </c>
      <c r="G296" s="358">
        <f t="shared" si="80"/>
        <v>100</v>
      </c>
    </row>
    <row r="297" spans="1:7" s="3" customFormat="1" x14ac:dyDescent="0.3">
      <c r="A297" s="63" t="s">
        <v>253</v>
      </c>
      <c r="B297" s="232" t="s">
        <v>255</v>
      </c>
      <c r="C297" s="20">
        <f>C298</f>
        <v>0</v>
      </c>
      <c r="D297" s="20">
        <f>D298</f>
        <v>3000</v>
      </c>
      <c r="E297" s="20">
        <f>E298</f>
        <v>0</v>
      </c>
      <c r="F297" s="20">
        <v>0</v>
      </c>
      <c r="G297" s="20">
        <f t="shared" si="80"/>
        <v>0</v>
      </c>
    </row>
    <row r="298" spans="1:7" x14ac:dyDescent="0.3">
      <c r="A298" s="229" t="s">
        <v>254</v>
      </c>
      <c r="B298" s="230" t="s">
        <v>255</v>
      </c>
      <c r="C298" s="145">
        <v>0</v>
      </c>
      <c r="D298" s="145">
        <f>C1432</f>
        <v>3000</v>
      </c>
      <c r="E298" s="145">
        <f>D1432</f>
        <v>0</v>
      </c>
      <c r="F298" s="145">
        <v>0</v>
      </c>
      <c r="G298" s="358">
        <f t="shared" si="80"/>
        <v>0</v>
      </c>
    </row>
    <row r="299" spans="1:7" s="3" customFormat="1" x14ac:dyDescent="0.3">
      <c r="A299" s="63" t="s">
        <v>256</v>
      </c>
      <c r="B299" s="232" t="s">
        <v>257</v>
      </c>
      <c r="C299" s="20">
        <f>C300+C301</f>
        <v>41454.409999999996</v>
      </c>
      <c r="D299" s="20">
        <f>D300+D301</f>
        <v>97500</v>
      </c>
      <c r="E299" s="20">
        <f>E300+E301</f>
        <v>4560.6000000000004</v>
      </c>
      <c r="F299" s="20">
        <f t="shared" si="79"/>
        <v>11.001483316250312</v>
      </c>
      <c r="G299" s="20">
        <f t="shared" si="80"/>
        <v>4.6775384615384619</v>
      </c>
    </row>
    <row r="300" spans="1:7" x14ac:dyDescent="0.3">
      <c r="A300" s="229" t="s">
        <v>258</v>
      </c>
      <c r="B300" s="230" t="s">
        <v>259</v>
      </c>
      <c r="C300" s="145">
        <v>2228.31</v>
      </c>
      <c r="D300" s="145">
        <f>C1098+C1114+C1026+C1018</f>
        <v>50000</v>
      </c>
      <c r="E300" s="145">
        <f>D1098+D1114+D1026+D1018</f>
        <v>2130.9299999999998</v>
      </c>
      <c r="F300" s="145">
        <f t="shared" si="79"/>
        <v>95.629871965749828</v>
      </c>
      <c r="G300" s="358">
        <f t="shared" si="80"/>
        <v>4.2618599999999995</v>
      </c>
    </row>
    <row r="301" spans="1:7" x14ac:dyDescent="0.3">
      <c r="A301" s="229" t="s">
        <v>260</v>
      </c>
      <c r="B301" s="230" t="s">
        <v>261</v>
      </c>
      <c r="C301" s="145">
        <v>39226.1</v>
      </c>
      <c r="D301" s="145">
        <f>C1056+C1084</f>
        <v>47500</v>
      </c>
      <c r="E301" s="145">
        <f>D1056+D1084</f>
        <v>2429.67</v>
      </c>
      <c r="F301" s="145">
        <f t="shared" si="79"/>
        <v>6.194013679667365</v>
      </c>
      <c r="G301" s="358">
        <f t="shared" si="80"/>
        <v>5.1150947368421056</v>
      </c>
    </row>
    <row r="302" spans="1:7" s="3" customFormat="1" x14ac:dyDescent="0.3">
      <c r="A302" s="63" t="s">
        <v>262</v>
      </c>
      <c r="B302" s="232" t="s">
        <v>263</v>
      </c>
      <c r="C302" s="20">
        <f>C303+C304+C305+C306+C307</f>
        <v>104273.7</v>
      </c>
      <c r="D302" s="20">
        <f>D303+D304+D305+D306+D307</f>
        <v>3418200</v>
      </c>
      <c r="E302" s="20">
        <f t="shared" ref="E302" si="81">E303+E304+E305+E306+E307</f>
        <v>1546438.0899999999</v>
      </c>
      <c r="F302" s="20">
        <f t="shared" si="79"/>
        <v>1483.0566959837427</v>
      </c>
      <c r="G302" s="20">
        <f t="shared" si="80"/>
        <v>45.241299221812646</v>
      </c>
    </row>
    <row r="303" spans="1:7" x14ac:dyDescent="0.3">
      <c r="A303" s="229" t="s">
        <v>264</v>
      </c>
      <c r="B303" s="230" t="s">
        <v>265</v>
      </c>
      <c r="C303" s="145">
        <v>55912.43</v>
      </c>
      <c r="D303" s="145">
        <f>C996+C987+C979+C969+C945+C927+C909+C868+C850+C790+C777+C759</f>
        <v>1661200</v>
      </c>
      <c r="E303" s="145">
        <f>D996+D987+D979+D969+D945+D927+D909+D868+D850+D790+D777+D759</f>
        <v>790766.79999999993</v>
      </c>
      <c r="F303" s="145">
        <f t="shared" si="79"/>
        <v>1414.2951755092738</v>
      </c>
      <c r="G303" s="358">
        <f t="shared" si="80"/>
        <v>47.602143029135561</v>
      </c>
    </row>
    <row r="304" spans="1:7" x14ac:dyDescent="0.3">
      <c r="A304" s="229" t="s">
        <v>266</v>
      </c>
      <c r="B304" s="230" t="s">
        <v>267</v>
      </c>
      <c r="C304" s="145">
        <v>35673.24</v>
      </c>
      <c r="D304" s="145">
        <f>C1423+C898+C887+C829+C818+C803+C745+C732+C719+C706+C695+C682+C669+C658+C647+C632+C621+C608+C595</f>
        <v>1743000</v>
      </c>
      <c r="E304" s="145">
        <f>D1423+D898+D887+D829+D818+D803+D745+D732+D719+D706+D695+D682+D669+D658+D647+D632+D621+D608+D595</f>
        <v>740449.06</v>
      </c>
      <c r="F304" s="145">
        <f t="shared" si="79"/>
        <v>2075.6428628293929</v>
      </c>
      <c r="G304" s="358">
        <f t="shared" si="80"/>
        <v>42.481300057372351</v>
      </c>
    </row>
    <row r="305" spans="1:7" x14ac:dyDescent="0.3">
      <c r="A305" s="229" t="s">
        <v>268</v>
      </c>
      <c r="B305" s="230" t="s">
        <v>86</v>
      </c>
      <c r="C305" s="145">
        <v>0</v>
      </c>
      <c r="D305" s="145">
        <f>C1073</f>
        <v>0</v>
      </c>
      <c r="E305" s="145">
        <f>D1073</f>
        <v>0</v>
      </c>
      <c r="F305" s="145">
        <v>0</v>
      </c>
      <c r="G305" s="358">
        <v>0</v>
      </c>
    </row>
    <row r="306" spans="1:7" x14ac:dyDescent="0.3">
      <c r="A306" s="229" t="s">
        <v>270</v>
      </c>
      <c r="B306" s="230" t="s">
        <v>269</v>
      </c>
      <c r="C306" s="145">
        <v>6502.03</v>
      </c>
      <c r="D306" s="145">
        <f>C959</f>
        <v>14000</v>
      </c>
      <c r="E306" s="145">
        <f>D959</f>
        <v>15222.23</v>
      </c>
      <c r="F306" s="145">
        <f t="shared" si="79"/>
        <v>234.11503791892687</v>
      </c>
      <c r="G306" s="358">
        <f t="shared" si="80"/>
        <v>108.73021428571428</v>
      </c>
    </row>
    <row r="307" spans="1:7" ht="28.8" x14ac:dyDescent="0.3">
      <c r="A307" s="229" t="s">
        <v>272</v>
      </c>
      <c r="B307" s="230" t="s">
        <v>271</v>
      </c>
      <c r="C307" s="145">
        <v>6186</v>
      </c>
      <c r="D307" s="145">
        <f>C1044+C1033+C1011+C842+C588</f>
        <v>0</v>
      </c>
      <c r="E307" s="145">
        <f>D1044+D1033+D1011+D842+D588</f>
        <v>0</v>
      </c>
      <c r="F307" s="145">
        <f t="shared" si="79"/>
        <v>0</v>
      </c>
      <c r="G307" s="358">
        <v>0</v>
      </c>
    </row>
    <row r="308" spans="1:7" s="3" customFormat="1" x14ac:dyDescent="0.3">
      <c r="A308" s="63" t="s">
        <v>273</v>
      </c>
      <c r="B308" s="232" t="s">
        <v>274</v>
      </c>
      <c r="C308" s="20">
        <f>C309</f>
        <v>10701.73</v>
      </c>
      <c r="D308" s="20">
        <f>D309</f>
        <v>16100</v>
      </c>
      <c r="E308" s="20">
        <f>E309</f>
        <v>12721.93</v>
      </c>
      <c r="F308" s="20">
        <f t="shared" si="79"/>
        <v>118.87732170406093</v>
      </c>
      <c r="G308" s="20">
        <f t="shared" si="80"/>
        <v>79.018198757763983</v>
      </c>
    </row>
    <row r="309" spans="1:7" x14ac:dyDescent="0.3">
      <c r="A309" s="229" t="s">
        <v>276</v>
      </c>
      <c r="B309" s="230" t="s">
        <v>275</v>
      </c>
      <c r="C309" s="145">
        <v>10701.73</v>
      </c>
      <c r="D309" s="145">
        <f>C1462+C1449</f>
        <v>16100</v>
      </c>
      <c r="E309" s="145">
        <f>D1462+D1449</f>
        <v>12721.93</v>
      </c>
      <c r="F309" s="145">
        <f t="shared" si="79"/>
        <v>118.87732170406093</v>
      </c>
      <c r="G309" s="358">
        <f t="shared" si="80"/>
        <v>79.018198757763983</v>
      </c>
    </row>
    <row r="310" spans="1:7" s="3" customFormat="1" x14ac:dyDescent="0.3">
      <c r="A310" s="63" t="s">
        <v>277</v>
      </c>
      <c r="B310" s="232" t="s">
        <v>278</v>
      </c>
      <c r="C310" s="20">
        <f>C311+C312+C313+C314</f>
        <v>119922.3</v>
      </c>
      <c r="D310" s="20">
        <f>D311+D312+D313+D314</f>
        <v>143700</v>
      </c>
      <c r="E310" s="20">
        <f>E311+E312+E313+E314</f>
        <v>81638.75</v>
      </c>
      <c r="F310" s="20">
        <f t="shared" si="79"/>
        <v>68.076371116964893</v>
      </c>
      <c r="G310" s="20">
        <f t="shared" si="80"/>
        <v>56.811934585942936</v>
      </c>
    </row>
    <row r="311" spans="1:7" x14ac:dyDescent="0.3">
      <c r="A311" s="229" t="s">
        <v>279</v>
      </c>
      <c r="B311" s="230" t="s">
        <v>280</v>
      </c>
      <c r="C311" s="145">
        <v>88031.97</v>
      </c>
      <c r="D311" s="145">
        <f>C1164+C1156</f>
        <v>50700</v>
      </c>
      <c r="E311" s="145">
        <f>D1164+D1156</f>
        <v>43938.75</v>
      </c>
      <c r="F311" s="145">
        <f t="shared" si="79"/>
        <v>49.912264828334521</v>
      </c>
      <c r="G311" s="358">
        <f t="shared" si="80"/>
        <v>86.664201183431956</v>
      </c>
    </row>
    <row r="312" spans="1:7" x14ac:dyDescent="0.3">
      <c r="A312" s="229" t="s">
        <v>282</v>
      </c>
      <c r="B312" s="230" t="s">
        <v>281</v>
      </c>
      <c r="C312" s="145">
        <v>4595</v>
      </c>
      <c r="D312" s="145">
        <f>C1173</f>
        <v>15500</v>
      </c>
      <c r="E312" s="145">
        <f>D1173</f>
        <v>10500</v>
      </c>
      <c r="F312" s="145">
        <f t="shared" si="79"/>
        <v>228.50924918389555</v>
      </c>
      <c r="G312" s="358">
        <f t="shared" si="80"/>
        <v>67.741935483870961</v>
      </c>
    </row>
    <row r="313" spans="1:7" x14ac:dyDescent="0.3">
      <c r="A313" s="229" t="s">
        <v>283</v>
      </c>
      <c r="B313" s="230" t="s">
        <v>284</v>
      </c>
      <c r="C313" s="145">
        <v>22695.33</v>
      </c>
      <c r="D313" s="145">
        <f>C1190</f>
        <v>30000</v>
      </c>
      <c r="E313" s="145">
        <f>D1190</f>
        <v>20000</v>
      </c>
      <c r="F313" s="145">
        <f t="shared" si="79"/>
        <v>88.123856317577221</v>
      </c>
      <c r="G313" s="358">
        <f t="shared" si="80"/>
        <v>66.666666666666657</v>
      </c>
    </row>
    <row r="314" spans="1:7" x14ac:dyDescent="0.3">
      <c r="A314" s="229" t="s">
        <v>285</v>
      </c>
      <c r="B314" s="230" t="s">
        <v>286</v>
      </c>
      <c r="C314" s="145">
        <v>4600</v>
      </c>
      <c r="D314" s="145">
        <f>C1479+C1441+C1181</f>
        <v>47500</v>
      </c>
      <c r="E314" s="145">
        <f>D1479+D1441+D1181</f>
        <v>7200</v>
      </c>
      <c r="F314" s="145">
        <f t="shared" si="79"/>
        <v>156.52173913043478</v>
      </c>
      <c r="G314" s="358">
        <f t="shared" si="80"/>
        <v>15.157894736842106</v>
      </c>
    </row>
    <row r="315" spans="1:7" s="3" customFormat="1" x14ac:dyDescent="0.3">
      <c r="A315" s="63" t="s">
        <v>287</v>
      </c>
      <c r="B315" s="232" t="s">
        <v>613</v>
      </c>
      <c r="C315" s="20">
        <f>C316+C317+C318</f>
        <v>107455.46</v>
      </c>
      <c r="D315" s="20">
        <f>D316+D317+D318</f>
        <v>534000</v>
      </c>
      <c r="E315" s="20">
        <f>E316+E317+E318</f>
        <v>139655.32</v>
      </c>
      <c r="F315" s="20">
        <f t="shared" si="79"/>
        <v>129.96577372615593</v>
      </c>
      <c r="G315" s="20">
        <f t="shared" si="80"/>
        <v>26.152681647940074</v>
      </c>
    </row>
    <row r="316" spans="1:7" x14ac:dyDescent="0.3">
      <c r="A316" s="229" t="s">
        <v>288</v>
      </c>
      <c r="B316" s="230" t="s">
        <v>289</v>
      </c>
      <c r="C316" s="145">
        <v>107455.46</v>
      </c>
      <c r="D316" s="145">
        <f>C1404+C1396+C1383</f>
        <v>534000</v>
      </c>
      <c r="E316" s="145">
        <f>D1404+D1396+D1383</f>
        <v>139655.32</v>
      </c>
      <c r="F316" s="145">
        <f t="shared" si="79"/>
        <v>129.96577372615593</v>
      </c>
      <c r="G316" s="358">
        <f t="shared" si="80"/>
        <v>26.152681647940074</v>
      </c>
    </row>
    <row r="317" spans="1:7" x14ac:dyDescent="0.3">
      <c r="A317" s="229" t="s">
        <v>290</v>
      </c>
      <c r="B317" s="230" t="s">
        <v>291</v>
      </c>
      <c r="C317" s="145">
        <v>0</v>
      </c>
      <c r="D317" s="145">
        <v>0</v>
      </c>
      <c r="E317" s="145">
        <v>0</v>
      </c>
      <c r="F317" s="145">
        <v>0</v>
      </c>
      <c r="G317" s="358">
        <v>0</v>
      </c>
    </row>
    <row r="318" spans="1:7" x14ac:dyDescent="0.3">
      <c r="A318" s="229" t="s">
        <v>292</v>
      </c>
      <c r="B318" s="230" t="s">
        <v>293</v>
      </c>
      <c r="C318" s="145">
        <v>0</v>
      </c>
      <c r="D318" s="145">
        <v>0</v>
      </c>
      <c r="E318" s="145">
        <v>0</v>
      </c>
      <c r="F318" s="145">
        <v>0</v>
      </c>
      <c r="G318" s="358">
        <v>0</v>
      </c>
    </row>
    <row r="319" spans="1:7" s="3" customFormat="1" x14ac:dyDescent="0.3">
      <c r="A319" s="63" t="s">
        <v>294</v>
      </c>
      <c r="B319" s="232" t="s">
        <v>295</v>
      </c>
      <c r="C319" s="20">
        <f>C320+C321+C322+C323+C324</f>
        <v>34972.129999999997</v>
      </c>
      <c r="D319" s="20">
        <f>D320+D321+D322+D323+D324</f>
        <v>168900</v>
      </c>
      <c r="E319" s="20">
        <f>E320+E321+E322+E323+E324</f>
        <v>49929.17</v>
      </c>
      <c r="F319" s="20">
        <f t="shared" si="79"/>
        <v>142.76845591046356</v>
      </c>
      <c r="G319" s="20">
        <f t="shared" si="80"/>
        <v>29.561379514505624</v>
      </c>
    </row>
    <row r="320" spans="1:7" x14ac:dyDescent="0.3">
      <c r="A320" s="229" t="s">
        <v>297</v>
      </c>
      <c r="B320" s="230" t="s">
        <v>296</v>
      </c>
      <c r="C320" s="145">
        <v>800</v>
      </c>
      <c r="D320" s="145">
        <f>C1263+C1255</f>
        <v>3700</v>
      </c>
      <c r="E320" s="145">
        <f>D1263+D1255</f>
        <v>6988.6</v>
      </c>
      <c r="F320" s="145">
        <f t="shared" si="79"/>
        <v>873.57500000000016</v>
      </c>
      <c r="G320" s="358">
        <f t="shared" si="80"/>
        <v>188.88108108108108</v>
      </c>
    </row>
    <row r="321" spans="1:7" x14ac:dyDescent="0.3">
      <c r="A321" s="229" t="s">
        <v>298</v>
      </c>
      <c r="B321" s="230" t="s">
        <v>299</v>
      </c>
      <c r="C321" s="145">
        <v>3285.06</v>
      </c>
      <c r="D321" s="145">
        <f>C1231+C1216+C1207</f>
        <v>8000</v>
      </c>
      <c r="E321" s="145">
        <f>D1231+D1216+D1207</f>
        <v>3369.7200000000003</v>
      </c>
      <c r="F321" s="145">
        <f t="shared" si="79"/>
        <v>102.57712187905246</v>
      </c>
      <c r="G321" s="358">
        <f t="shared" si="80"/>
        <v>42.121499999999997</v>
      </c>
    </row>
    <row r="322" spans="1:7" x14ac:dyDescent="0.3">
      <c r="A322" s="229" t="s">
        <v>300</v>
      </c>
      <c r="B322" s="230" t="s">
        <v>301</v>
      </c>
      <c r="C322" s="145">
        <v>7480</v>
      </c>
      <c r="D322" s="145">
        <f>C1328+C1320+C1312+C1304+C1296+C1288</f>
        <v>48700</v>
      </c>
      <c r="E322" s="145">
        <f>D1328+D1320+D1312+D1304+D1296+D1288</f>
        <v>8450</v>
      </c>
      <c r="F322" s="145">
        <f t="shared" si="79"/>
        <v>112.96791443850267</v>
      </c>
      <c r="G322" s="358">
        <f t="shared" si="80"/>
        <v>17.35112936344969</v>
      </c>
    </row>
    <row r="323" spans="1:7" x14ac:dyDescent="0.3">
      <c r="A323" s="229" t="s">
        <v>302</v>
      </c>
      <c r="B323" s="230" t="s">
        <v>303</v>
      </c>
      <c r="C323" s="145">
        <v>3517.5</v>
      </c>
      <c r="D323" s="145">
        <f>C1358+C1350+C1279+C1247</f>
        <v>41500</v>
      </c>
      <c r="E323" s="145">
        <f>D1358+D1350+D1279+D1247</f>
        <v>1731.35</v>
      </c>
      <c r="F323" s="145">
        <f t="shared" si="79"/>
        <v>49.221037668798864</v>
      </c>
      <c r="G323" s="358">
        <f t="shared" si="80"/>
        <v>4.1719277108433737</v>
      </c>
    </row>
    <row r="324" spans="1:7" x14ac:dyDescent="0.3">
      <c r="A324" s="229" t="s">
        <v>304</v>
      </c>
      <c r="B324" s="230" t="s">
        <v>305</v>
      </c>
      <c r="C324" s="145">
        <v>19889.57</v>
      </c>
      <c r="D324" s="145">
        <f>C1470+C1374+C1366+C1341+C1271+C1199</f>
        <v>67000</v>
      </c>
      <c r="E324" s="145">
        <f>D1470+D1374+D1366+D1341+D1271+D1199</f>
        <v>29389.5</v>
      </c>
      <c r="F324" s="145">
        <f t="shared" ref="F324" si="82">E324/C324*100</f>
        <v>147.76337547770012</v>
      </c>
      <c r="G324" s="358">
        <f t="shared" ref="G324" si="83">E324/D324*100</f>
        <v>43.864925373134326</v>
      </c>
    </row>
    <row r="325" spans="1:7" x14ac:dyDescent="0.3">
      <c r="A325" s="271"/>
      <c r="B325" s="272"/>
      <c r="C325" s="146"/>
      <c r="D325" s="147"/>
      <c r="E325" s="147"/>
      <c r="F325" s="147"/>
      <c r="G325" s="147"/>
    </row>
    <row r="326" spans="1:7" x14ac:dyDescent="0.3">
      <c r="A326" s="31" t="s">
        <v>15</v>
      </c>
      <c r="B326" s="32" t="s">
        <v>40</v>
      </c>
      <c r="C326" s="146"/>
      <c r="D326" s="147"/>
      <c r="E326" s="147"/>
      <c r="F326" s="147"/>
      <c r="G326" s="147"/>
    </row>
    <row r="327" spans="1:7" s="279" customFormat="1" x14ac:dyDescent="0.3">
      <c r="A327" s="420" t="s">
        <v>424</v>
      </c>
      <c r="B327" s="420"/>
      <c r="C327" s="420"/>
      <c r="D327" s="420"/>
      <c r="E327" s="420"/>
      <c r="F327" s="420"/>
      <c r="G327" s="420"/>
    </row>
    <row r="328" spans="1:7" x14ac:dyDescent="0.3">
      <c r="A328" s="271"/>
      <c r="B328" s="272"/>
      <c r="C328" s="146"/>
      <c r="D328" s="147"/>
      <c r="E328" s="147"/>
      <c r="F328" s="147"/>
      <c r="G328" s="147"/>
    </row>
    <row r="329" spans="1:7" ht="15" customHeight="1" x14ac:dyDescent="0.3">
      <c r="A329" s="271"/>
      <c r="B329" s="396" t="s">
        <v>585</v>
      </c>
      <c r="C329" s="413"/>
      <c r="D329" s="413"/>
      <c r="E329" s="413"/>
      <c r="F329" s="413"/>
      <c r="G329" s="413"/>
    </row>
    <row r="330" spans="1:7" x14ac:dyDescent="0.3">
      <c r="A330" s="273"/>
      <c r="B330" s="274"/>
      <c r="C330" s="146"/>
      <c r="D330" s="146"/>
      <c r="E330" s="147"/>
      <c r="F330" s="146"/>
      <c r="G330" s="146"/>
    </row>
    <row r="331" spans="1:7" ht="54" customHeight="1" x14ac:dyDescent="0.3">
      <c r="A331" s="21" t="s">
        <v>343</v>
      </c>
      <c r="B331" s="12" t="s">
        <v>345</v>
      </c>
      <c r="C331" s="13" t="s">
        <v>495</v>
      </c>
      <c r="D331" s="13" t="s">
        <v>490</v>
      </c>
      <c r="E331" s="13" t="s">
        <v>491</v>
      </c>
      <c r="F331" s="13" t="s">
        <v>492</v>
      </c>
      <c r="G331" s="343" t="s">
        <v>493</v>
      </c>
    </row>
    <row r="332" spans="1:7" x14ac:dyDescent="0.3">
      <c r="A332" s="23">
        <v>8</v>
      </c>
      <c r="B332" s="33" t="s">
        <v>4</v>
      </c>
      <c r="C332" s="22">
        <f>C335+C333</f>
        <v>12415.04</v>
      </c>
      <c r="D332" s="22">
        <f>D335+D333</f>
        <v>162000</v>
      </c>
      <c r="E332" s="22">
        <f>E335+E333</f>
        <v>0</v>
      </c>
      <c r="F332" s="22">
        <f>F335+F333</f>
        <v>0</v>
      </c>
      <c r="G332" s="22">
        <f>G335+G333</f>
        <v>0</v>
      </c>
    </row>
    <row r="333" spans="1:7" x14ac:dyDescent="0.3">
      <c r="A333" s="23">
        <v>81</v>
      </c>
      <c r="B333" s="33" t="s">
        <v>42</v>
      </c>
      <c r="C333" s="22">
        <f>C334</f>
        <v>0</v>
      </c>
      <c r="D333" s="22">
        <f>D334</f>
        <v>2000</v>
      </c>
      <c r="E333" s="22">
        <f>E334</f>
        <v>0</v>
      </c>
      <c r="F333" s="22">
        <f>F334</f>
        <v>0</v>
      </c>
      <c r="G333" s="22">
        <f>G334</f>
        <v>0</v>
      </c>
    </row>
    <row r="334" spans="1:7" x14ac:dyDescent="0.3">
      <c r="A334" s="157">
        <v>812</v>
      </c>
      <c r="B334" s="159" t="s">
        <v>43</v>
      </c>
      <c r="C334" s="1">
        <v>0</v>
      </c>
      <c r="D334" s="1">
        <v>2000</v>
      </c>
      <c r="E334" s="1">
        <v>0</v>
      </c>
      <c r="F334" s="1"/>
      <c r="G334" s="1"/>
    </row>
    <row r="335" spans="1:7" x14ac:dyDescent="0.3">
      <c r="A335" s="23">
        <v>84</v>
      </c>
      <c r="B335" s="33" t="s">
        <v>194</v>
      </c>
      <c r="C335" s="22">
        <f>C336+C337</f>
        <v>12415.04</v>
      </c>
      <c r="D335" s="22">
        <f>D336+D337</f>
        <v>160000</v>
      </c>
      <c r="E335" s="22">
        <v>0</v>
      </c>
      <c r="F335" s="22">
        <f>F336+F337</f>
        <v>0</v>
      </c>
      <c r="G335" s="22">
        <f>G336+G337</f>
        <v>0</v>
      </c>
    </row>
    <row r="336" spans="1:7" x14ac:dyDescent="0.3">
      <c r="A336" s="157">
        <v>844</v>
      </c>
      <c r="B336" t="s">
        <v>196</v>
      </c>
      <c r="C336" s="1">
        <v>0</v>
      </c>
      <c r="D336" s="1">
        <v>160000</v>
      </c>
      <c r="E336" s="1">
        <v>0</v>
      </c>
      <c r="F336" s="1">
        <v>0</v>
      </c>
      <c r="G336" s="1">
        <v>0</v>
      </c>
    </row>
    <row r="337" spans="1:7" x14ac:dyDescent="0.3">
      <c r="A337" s="140">
        <v>847</v>
      </c>
      <c r="B337" s="160" t="s">
        <v>195</v>
      </c>
      <c r="C337" s="145">
        <v>12415.04</v>
      </c>
      <c r="D337" s="145">
        <v>0</v>
      </c>
      <c r="E337" s="1">
        <v>0</v>
      </c>
      <c r="F337" s="145">
        <v>0</v>
      </c>
      <c r="G337" s="145">
        <v>0</v>
      </c>
    </row>
    <row r="338" spans="1:7" s="295" customFormat="1" x14ac:dyDescent="0.3">
      <c r="A338" s="293"/>
      <c r="B338" s="294" t="s">
        <v>51</v>
      </c>
      <c r="C338" s="217">
        <f t="shared" ref="C338:G340" si="84">C339</f>
        <v>26047.56</v>
      </c>
      <c r="D338" s="217">
        <f t="shared" si="84"/>
        <v>0</v>
      </c>
      <c r="E338" s="217">
        <f t="shared" si="84"/>
        <v>0</v>
      </c>
      <c r="F338" s="217">
        <f t="shared" si="84"/>
        <v>0</v>
      </c>
      <c r="G338" s="217">
        <f t="shared" si="84"/>
        <v>0</v>
      </c>
    </row>
    <row r="339" spans="1:7" s="295" customFormat="1" x14ac:dyDescent="0.3">
      <c r="A339" s="293">
        <v>5</v>
      </c>
      <c r="B339" s="296" t="s">
        <v>56</v>
      </c>
      <c r="C339" s="217">
        <f>C340+C342</f>
        <v>26047.56</v>
      </c>
      <c r="D339" s="217">
        <f t="shared" ref="D339:G339" si="85">D340+D342</f>
        <v>0</v>
      </c>
      <c r="E339" s="217">
        <f t="shared" si="85"/>
        <v>0</v>
      </c>
      <c r="F339" s="217">
        <f t="shared" si="85"/>
        <v>0</v>
      </c>
      <c r="G339" s="217">
        <f t="shared" si="85"/>
        <v>0</v>
      </c>
    </row>
    <row r="340" spans="1:7" s="295" customFormat="1" x14ac:dyDescent="0.3">
      <c r="A340" s="293">
        <v>53</v>
      </c>
      <c r="B340" s="296" t="s">
        <v>57</v>
      </c>
      <c r="C340" s="217">
        <f t="shared" si="84"/>
        <v>0</v>
      </c>
      <c r="D340" s="217">
        <f t="shared" si="84"/>
        <v>0</v>
      </c>
      <c r="E340" s="217">
        <f t="shared" si="84"/>
        <v>0</v>
      </c>
      <c r="F340" s="217">
        <f t="shared" si="84"/>
        <v>0</v>
      </c>
      <c r="G340" s="217">
        <f t="shared" si="84"/>
        <v>0</v>
      </c>
    </row>
    <row r="341" spans="1:7" s="295" customFormat="1" x14ac:dyDescent="0.3">
      <c r="A341" s="297">
        <v>532</v>
      </c>
      <c r="B341" s="298" t="s">
        <v>58</v>
      </c>
      <c r="C341" s="218">
        <v>0</v>
      </c>
      <c r="D341" s="218">
        <v>0</v>
      </c>
      <c r="E341" s="218">
        <v>0</v>
      </c>
      <c r="F341" s="218">
        <v>0</v>
      </c>
      <c r="G341" s="218">
        <v>0</v>
      </c>
    </row>
    <row r="342" spans="1:7" s="295" customFormat="1" x14ac:dyDescent="0.3">
      <c r="A342" s="315">
        <v>54</v>
      </c>
      <c r="B342" s="316" t="s">
        <v>237</v>
      </c>
      <c r="C342" s="266">
        <f>C343</f>
        <v>26047.56</v>
      </c>
      <c r="D342" s="266">
        <f t="shared" ref="D342:G342" si="86">D343</f>
        <v>0</v>
      </c>
      <c r="E342" s="266">
        <f t="shared" si="86"/>
        <v>0</v>
      </c>
      <c r="F342" s="266">
        <f t="shared" si="86"/>
        <v>0</v>
      </c>
      <c r="G342" s="266">
        <f t="shared" si="86"/>
        <v>0</v>
      </c>
    </row>
    <row r="343" spans="1:7" s="295" customFormat="1" x14ac:dyDescent="0.3">
      <c r="A343" s="297">
        <v>547</v>
      </c>
      <c r="B343" s="314" t="s">
        <v>238</v>
      </c>
      <c r="C343" s="218">
        <v>26047.56</v>
      </c>
      <c r="D343" s="218">
        <v>0</v>
      </c>
      <c r="E343" s="218">
        <v>0</v>
      </c>
      <c r="F343" s="218">
        <v>0</v>
      </c>
      <c r="G343" s="218">
        <v>0</v>
      </c>
    </row>
    <row r="344" spans="1:7" x14ac:dyDescent="0.3">
      <c r="A344" s="143"/>
      <c r="B344" s="244"/>
      <c r="C344" s="146"/>
      <c r="D344" s="146"/>
      <c r="E344" s="147"/>
      <c r="F344" s="146"/>
      <c r="G344" s="146"/>
    </row>
    <row r="345" spans="1:7" s="149" customFormat="1" x14ac:dyDescent="0.3">
      <c r="A345" s="292"/>
      <c r="B345" s="396" t="s">
        <v>586</v>
      </c>
      <c r="C345" s="400"/>
      <c r="D345" s="400"/>
      <c r="E345" s="400"/>
      <c r="F345" s="400"/>
      <c r="G345" s="400"/>
    </row>
    <row r="346" spans="1:7" x14ac:dyDescent="0.3">
      <c r="A346" s="143"/>
      <c r="B346" s="244"/>
      <c r="C346" s="146"/>
      <c r="D346" s="146"/>
      <c r="E346" s="147"/>
      <c r="F346" s="146"/>
      <c r="G346" s="146"/>
    </row>
    <row r="347" spans="1:7" ht="52.8" customHeight="1" x14ac:dyDescent="0.3">
      <c r="A347" s="406" t="s">
        <v>449</v>
      </c>
      <c r="B347" s="407"/>
      <c r="C347" s="13" t="s">
        <v>495</v>
      </c>
      <c r="D347" s="13" t="s">
        <v>490</v>
      </c>
      <c r="E347" s="13" t="s">
        <v>491</v>
      </c>
      <c r="F347" s="13" t="s">
        <v>492</v>
      </c>
      <c r="G347" s="343" t="s">
        <v>493</v>
      </c>
    </row>
    <row r="348" spans="1:7" s="3" customFormat="1" x14ac:dyDescent="0.3">
      <c r="A348" s="408" t="s">
        <v>450</v>
      </c>
      <c r="B348" s="409"/>
      <c r="C348" s="20">
        <f>C351</f>
        <v>12415.04</v>
      </c>
      <c r="D348" s="20">
        <f t="shared" ref="D348:G351" si="87">D349</f>
        <v>162000</v>
      </c>
      <c r="E348" s="20">
        <f t="shared" si="87"/>
        <v>0</v>
      </c>
      <c r="F348" s="20">
        <f t="shared" si="87"/>
        <v>0</v>
      </c>
      <c r="G348" s="20">
        <f t="shared" si="87"/>
        <v>0</v>
      </c>
    </row>
    <row r="349" spans="1:7" s="3" customFormat="1" x14ac:dyDescent="0.3">
      <c r="A349" s="408" t="s">
        <v>451</v>
      </c>
      <c r="B349" s="409"/>
      <c r="C349" s="20">
        <f>C350</f>
        <v>0</v>
      </c>
      <c r="D349" s="20">
        <f t="shared" si="87"/>
        <v>162000</v>
      </c>
      <c r="E349" s="20">
        <f t="shared" si="87"/>
        <v>0</v>
      </c>
      <c r="F349" s="20">
        <f t="shared" si="87"/>
        <v>0</v>
      </c>
      <c r="G349" s="20">
        <f t="shared" si="87"/>
        <v>0</v>
      </c>
    </row>
    <row r="350" spans="1:7" x14ac:dyDescent="0.3">
      <c r="A350" s="402" t="s">
        <v>346</v>
      </c>
      <c r="B350" s="403"/>
      <c r="C350" s="145">
        <v>0</v>
      </c>
      <c r="D350" s="145">
        <f t="shared" si="87"/>
        <v>162000</v>
      </c>
      <c r="E350" s="145">
        <f t="shared" si="87"/>
        <v>0</v>
      </c>
      <c r="F350" s="145">
        <f t="shared" si="87"/>
        <v>0</v>
      </c>
      <c r="G350" s="145">
        <f t="shared" si="87"/>
        <v>0</v>
      </c>
    </row>
    <row r="351" spans="1:7" s="3" customFormat="1" x14ac:dyDescent="0.3">
      <c r="A351" s="408" t="s">
        <v>452</v>
      </c>
      <c r="B351" s="409"/>
      <c r="C351" s="20">
        <f>C352</f>
        <v>12415.04</v>
      </c>
      <c r="D351" s="20">
        <f t="shared" si="87"/>
        <v>162000</v>
      </c>
      <c r="E351" s="20">
        <f t="shared" si="87"/>
        <v>0</v>
      </c>
      <c r="F351" s="20">
        <f t="shared" si="87"/>
        <v>0</v>
      </c>
      <c r="G351" s="20">
        <f t="shared" si="87"/>
        <v>0</v>
      </c>
    </row>
    <row r="352" spans="1:7" x14ac:dyDescent="0.3">
      <c r="A352" s="402" t="s">
        <v>453</v>
      </c>
      <c r="B352" s="403"/>
      <c r="C352" s="145">
        <v>12415.04</v>
      </c>
      <c r="D352" s="145">
        <v>162000</v>
      </c>
      <c r="E352" s="145">
        <v>0</v>
      </c>
      <c r="F352" s="145"/>
      <c r="G352" s="145"/>
    </row>
    <row r="353" spans="1:85" s="299" customFormat="1" x14ac:dyDescent="0.3">
      <c r="A353" s="404" t="s">
        <v>454</v>
      </c>
      <c r="B353" s="405"/>
      <c r="C353" s="266">
        <f>C354</f>
        <v>26047.56</v>
      </c>
      <c r="D353" s="266">
        <f t="shared" ref="D353:G356" si="88">D354</f>
        <v>0</v>
      </c>
      <c r="E353" s="266">
        <f t="shared" si="88"/>
        <v>0</v>
      </c>
      <c r="F353" s="266">
        <f t="shared" si="88"/>
        <v>0</v>
      </c>
      <c r="G353" s="266">
        <f t="shared" si="88"/>
        <v>0</v>
      </c>
    </row>
    <row r="354" spans="1:85" s="299" customFormat="1" x14ac:dyDescent="0.3">
      <c r="A354" s="404" t="s">
        <v>451</v>
      </c>
      <c r="B354" s="405"/>
      <c r="C354" s="266">
        <f>C355</f>
        <v>26047.56</v>
      </c>
      <c r="D354" s="266">
        <f t="shared" si="88"/>
        <v>0</v>
      </c>
      <c r="E354" s="266">
        <f t="shared" si="88"/>
        <v>0</v>
      </c>
      <c r="F354" s="266">
        <f t="shared" si="88"/>
        <v>0</v>
      </c>
      <c r="G354" s="266">
        <f t="shared" si="88"/>
        <v>0</v>
      </c>
    </row>
    <row r="355" spans="1:85" s="301" customFormat="1" x14ac:dyDescent="0.3">
      <c r="A355" s="398" t="s">
        <v>346</v>
      </c>
      <c r="B355" s="399"/>
      <c r="C355" s="300">
        <v>26047.56</v>
      </c>
      <c r="D355" s="300">
        <v>0</v>
      </c>
      <c r="E355" s="300">
        <f t="shared" si="88"/>
        <v>0</v>
      </c>
      <c r="F355" s="300">
        <f t="shared" si="88"/>
        <v>0</v>
      </c>
      <c r="G355" s="300">
        <f t="shared" si="88"/>
        <v>0</v>
      </c>
    </row>
    <row r="356" spans="1:85" s="299" customFormat="1" x14ac:dyDescent="0.3">
      <c r="A356" s="404" t="s">
        <v>452</v>
      </c>
      <c r="B356" s="405"/>
      <c r="C356" s="266">
        <f>C357</f>
        <v>0</v>
      </c>
      <c r="D356" s="266">
        <f t="shared" si="88"/>
        <v>0</v>
      </c>
      <c r="E356" s="266">
        <f t="shared" si="88"/>
        <v>0</v>
      </c>
      <c r="F356" s="266">
        <f t="shared" si="88"/>
        <v>0</v>
      </c>
      <c r="G356" s="266">
        <f t="shared" si="88"/>
        <v>0</v>
      </c>
    </row>
    <row r="357" spans="1:85" s="301" customFormat="1" x14ac:dyDescent="0.3">
      <c r="A357" s="398" t="s">
        <v>453</v>
      </c>
      <c r="B357" s="399"/>
      <c r="C357" s="300">
        <v>0</v>
      </c>
      <c r="D357" s="300"/>
      <c r="E357" s="300"/>
      <c r="F357" s="300"/>
      <c r="G357" s="300"/>
    </row>
    <row r="358" spans="1:85" ht="17.25" customHeight="1" x14ac:dyDescent="0.3"/>
    <row r="359" spans="1:85" x14ac:dyDescent="0.3">
      <c r="A359" s="3" t="s">
        <v>49</v>
      </c>
      <c r="B359" s="32"/>
      <c r="C359" s="32"/>
      <c r="D359" s="34"/>
      <c r="E359" s="34"/>
      <c r="F359" s="34"/>
      <c r="G359" s="34"/>
    </row>
    <row r="360" spans="1:85" x14ac:dyDescent="0.3">
      <c r="A360" s="3"/>
      <c r="B360" s="32"/>
      <c r="C360" s="32"/>
      <c r="D360" s="34"/>
      <c r="E360" s="34"/>
      <c r="F360" s="34"/>
      <c r="G360" s="34"/>
    </row>
    <row r="361" spans="1:85" x14ac:dyDescent="0.3">
      <c r="A361" s="401" t="s">
        <v>425</v>
      </c>
      <c r="B361" s="401"/>
      <c r="C361" s="401"/>
      <c r="D361" s="401"/>
      <c r="E361" s="401"/>
      <c r="F361" s="401"/>
      <c r="G361" s="401"/>
    </row>
    <row r="362" spans="1:85" s="35" customFormat="1" x14ac:dyDescent="0.3">
      <c r="A362" s="35" t="s">
        <v>355</v>
      </c>
      <c r="E362" s="162"/>
    </row>
    <row r="363" spans="1:85" s="143" customFormat="1" x14ac:dyDescent="0.3">
      <c r="A363"/>
      <c r="B363" t="s">
        <v>587</v>
      </c>
      <c r="C363"/>
      <c r="D363" s="136"/>
      <c r="E363" s="136"/>
      <c r="F363" s="136"/>
      <c r="G363" s="136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</row>
    <row r="364" spans="1:85" s="143" customFormat="1" x14ac:dyDescent="0.3">
      <c r="A364"/>
      <c r="B364"/>
      <c r="C364"/>
      <c r="D364" s="136"/>
      <c r="E364" s="136"/>
      <c r="F364" s="136"/>
      <c r="G364" s="136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</row>
    <row r="365" spans="1:85" x14ac:dyDescent="0.3">
      <c r="B365" t="s">
        <v>588</v>
      </c>
    </row>
    <row r="367" spans="1:85" s="139" customFormat="1" ht="60.6" customHeight="1" x14ac:dyDescent="0.3">
      <c r="A367" s="36" t="s">
        <v>214</v>
      </c>
      <c r="B367" s="36"/>
      <c r="C367" s="13" t="s">
        <v>490</v>
      </c>
      <c r="D367" s="13" t="s">
        <v>497</v>
      </c>
      <c r="E367" s="343" t="s">
        <v>496</v>
      </c>
      <c r="F367" s="379"/>
      <c r="G367" s="379"/>
      <c r="H367" s="379"/>
      <c r="I367" s="379"/>
      <c r="J367" s="379"/>
      <c r="K367" s="379"/>
      <c r="L367" s="379"/>
      <c r="M367" s="379"/>
      <c r="N367" s="379"/>
      <c r="O367" s="379"/>
      <c r="P367" s="379"/>
      <c r="Q367" s="379"/>
      <c r="R367" s="379"/>
      <c r="S367" s="379"/>
      <c r="T367" s="379"/>
      <c r="U367" s="379"/>
      <c r="V367" s="379"/>
      <c r="W367" s="379"/>
      <c r="X367" s="379"/>
      <c r="Y367" s="379"/>
      <c r="Z367" s="379"/>
      <c r="AA367" s="379"/>
      <c r="AB367" s="379"/>
      <c r="AC367" s="379"/>
      <c r="AD367" s="379"/>
      <c r="AE367" s="379"/>
      <c r="AF367" s="379"/>
      <c r="AG367" s="379"/>
      <c r="AH367" s="379"/>
      <c r="AI367" s="378"/>
    </row>
    <row r="368" spans="1:85" s="120" customFormat="1" x14ac:dyDescent="0.3">
      <c r="A368" s="302" t="s">
        <v>33</v>
      </c>
      <c r="B368" s="303"/>
      <c r="C368" s="304">
        <f>C369+C371</f>
        <v>4822320</v>
      </c>
      <c r="D368" s="305">
        <f>D369+D371</f>
        <v>2119785.04</v>
      </c>
      <c r="E368" s="20">
        <f t="shared" ref="E368" si="89">D368/C368*100</f>
        <v>43.957784634781596</v>
      </c>
    </row>
    <row r="369" spans="1:82" s="3" customFormat="1" x14ac:dyDescent="0.3">
      <c r="A369" s="19" t="s">
        <v>99</v>
      </c>
      <c r="B369" s="37"/>
      <c r="C369" s="20">
        <f t="shared" ref="C369:E370" si="90">C378</f>
        <v>157720</v>
      </c>
      <c r="D369" s="22">
        <f t="shared" si="90"/>
        <v>100622.34999999998</v>
      </c>
      <c r="E369" s="20">
        <f t="shared" si="90"/>
        <v>63.798091554653801</v>
      </c>
    </row>
    <row r="370" spans="1:82" x14ac:dyDescent="0.3">
      <c r="A370" s="158" t="s">
        <v>149</v>
      </c>
      <c r="B370" s="163"/>
      <c r="C370" s="1">
        <f t="shared" si="90"/>
        <v>157720</v>
      </c>
      <c r="D370" s="1">
        <f t="shared" si="90"/>
        <v>100622.34999999998</v>
      </c>
      <c r="E370" s="1">
        <f t="shared" si="90"/>
        <v>63.798091554653801</v>
      </c>
      <c r="F370"/>
      <c r="G370"/>
    </row>
    <row r="371" spans="1:82" s="3" customFormat="1" x14ac:dyDescent="0.3">
      <c r="A371" s="19" t="s">
        <v>34</v>
      </c>
      <c r="B371" s="37"/>
      <c r="C371" s="20">
        <f t="shared" ref="C371" si="91">C501</f>
        <v>4664600</v>
      </c>
      <c r="D371" s="22">
        <f t="shared" ref="D371:E371" si="92">D501</f>
        <v>2019162.69</v>
      </c>
      <c r="E371" s="20">
        <f t="shared" si="92"/>
        <v>43.286941859966554</v>
      </c>
    </row>
    <row r="372" spans="1:82" x14ac:dyDescent="0.3">
      <c r="A372" s="158" t="s">
        <v>35</v>
      </c>
      <c r="B372" s="163"/>
      <c r="C372" s="1">
        <f>C502</f>
        <v>4664600</v>
      </c>
      <c r="D372" s="1">
        <f>D502</f>
        <v>2019162.69</v>
      </c>
      <c r="E372" s="1">
        <f>D372/C372*100</f>
        <v>43.286941859966554</v>
      </c>
      <c r="F372"/>
      <c r="G372"/>
    </row>
    <row r="373" spans="1:82" x14ac:dyDescent="0.3">
      <c r="C373" s="136"/>
      <c r="F373"/>
      <c r="G373"/>
    </row>
    <row r="374" spans="1:82" x14ac:dyDescent="0.3">
      <c r="B374" t="s">
        <v>589</v>
      </c>
      <c r="C374" s="136"/>
      <c r="F374"/>
      <c r="G374"/>
    </row>
    <row r="375" spans="1:82" x14ac:dyDescent="0.3">
      <c r="C375" s="136"/>
      <c r="F375"/>
      <c r="G375"/>
    </row>
    <row r="376" spans="1:82" s="5" customFormat="1" ht="58.2" customHeight="1" x14ac:dyDescent="0.3">
      <c r="A376" s="21" t="s">
        <v>356</v>
      </c>
      <c r="B376" s="12" t="s">
        <v>357</v>
      </c>
      <c r="C376" s="13" t="s">
        <v>490</v>
      </c>
      <c r="D376" s="13" t="s">
        <v>491</v>
      </c>
      <c r="E376" s="343" t="s">
        <v>496</v>
      </c>
    </row>
    <row r="377" spans="1:82" s="40" customFormat="1" ht="15.75" customHeight="1" x14ac:dyDescent="0.3">
      <c r="A377" s="38"/>
      <c r="B377" s="39" t="s">
        <v>33</v>
      </c>
      <c r="C377" s="164">
        <f t="shared" ref="C377:D379" si="93">C378</f>
        <v>157720</v>
      </c>
      <c r="D377" s="164">
        <f t="shared" si="93"/>
        <v>100622.34999999998</v>
      </c>
      <c r="E377" s="377">
        <f t="shared" ref="E377:E421" si="94">D377/C377*100</f>
        <v>63.798091554653801</v>
      </c>
      <c r="F377" s="344"/>
      <c r="G377" s="344"/>
    </row>
    <row r="378" spans="1:82" s="45" customFormat="1" ht="15" customHeight="1" x14ac:dyDescent="0.3">
      <c r="A378" s="41"/>
      <c r="B378" s="42" t="s">
        <v>99</v>
      </c>
      <c r="C378" s="165">
        <f t="shared" si="93"/>
        <v>157720</v>
      </c>
      <c r="D378" s="165">
        <f t="shared" si="93"/>
        <v>100622.34999999998</v>
      </c>
      <c r="E378" s="43">
        <f t="shared" si="94"/>
        <v>63.798091554653801</v>
      </c>
      <c r="F378" s="344"/>
      <c r="G378" s="344"/>
    </row>
    <row r="379" spans="1:82" s="45" customFormat="1" ht="17.25" customHeight="1" x14ac:dyDescent="0.3">
      <c r="A379" s="41"/>
      <c r="B379" s="42" t="s">
        <v>149</v>
      </c>
      <c r="C379" s="165">
        <f t="shared" si="93"/>
        <v>157720</v>
      </c>
      <c r="D379" s="165">
        <f t="shared" si="93"/>
        <v>100622.34999999998</v>
      </c>
      <c r="E379" s="43">
        <f t="shared" si="94"/>
        <v>63.798091554653801</v>
      </c>
      <c r="F379" s="344"/>
      <c r="G379" s="344"/>
    </row>
    <row r="380" spans="1:82" s="45" customFormat="1" x14ac:dyDescent="0.3">
      <c r="A380" s="41"/>
      <c r="B380" s="42" t="s">
        <v>98</v>
      </c>
      <c r="C380" s="44">
        <f>C381+C434+C442+C454+C461+C469+C480+C493</f>
        <v>157720</v>
      </c>
      <c r="D380" s="44">
        <f>D381+D434+D442+D454+D461+D469+D480+D493</f>
        <v>100622.34999999998</v>
      </c>
      <c r="E380" s="43">
        <f t="shared" si="94"/>
        <v>63.798091554653801</v>
      </c>
      <c r="F380" s="344"/>
      <c r="G380" s="344"/>
    </row>
    <row r="381" spans="1:82" s="46" customFormat="1" x14ac:dyDescent="0.3">
      <c r="A381" s="41"/>
      <c r="B381" s="42" t="s">
        <v>358</v>
      </c>
      <c r="C381" s="165">
        <f>C382</f>
        <v>105704</v>
      </c>
      <c r="D381" s="165">
        <f>D382</f>
        <v>80385.37</v>
      </c>
      <c r="E381" s="43">
        <f t="shared" si="94"/>
        <v>76.047614092181931</v>
      </c>
      <c r="F381" s="344"/>
      <c r="G381" s="344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</row>
    <row r="382" spans="1:82" s="47" customFormat="1" x14ac:dyDescent="0.3">
      <c r="A382" s="18"/>
      <c r="B382" s="19" t="s">
        <v>116</v>
      </c>
      <c r="C382" s="25">
        <f>C383</f>
        <v>105704</v>
      </c>
      <c r="D382" s="25">
        <f>D383</f>
        <v>80385.37</v>
      </c>
      <c r="E382" s="20">
        <f t="shared" si="94"/>
        <v>76.047614092181931</v>
      </c>
      <c r="F382" s="344"/>
      <c r="G382" s="34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</row>
    <row r="383" spans="1:82" s="47" customFormat="1" x14ac:dyDescent="0.3">
      <c r="A383" s="18"/>
      <c r="B383" s="19" t="s">
        <v>51</v>
      </c>
      <c r="C383" s="25">
        <f>C385</f>
        <v>105704</v>
      </c>
      <c r="D383" s="25">
        <f>D385</f>
        <v>80385.37</v>
      </c>
      <c r="E383" s="20">
        <f t="shared" si="94"/>
        <v>76.047614092181931</v>
      </c>
      <c r="F383" s="344"/>
      <c r="G383" s="34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</row>
    <row r="384" spans="1:82" s="47" customFormat="1" hidden="1" x14ac:dyDescent="0.3">
      <c r="A384" s="18"/>
      <c r="B384" s="19" t="s">
        <v>50</v>
      </c>
      <c r="C384" s="20">
        <f t="shared" ref="C384" si="95">C475</f>
        <v>0</v>
      </c>
      <c r="D384" s="20">
        <f t="shared" ref="D384" si="96">D475</f>
        <v>0</v>
      </c>
      <c r="E384" s="20">
        <v>0</v>
      </c>
      <c r="F384" s="344"/>
      <c r="G384" s="34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</row>
    <row r="385" spans="1:82" s="47" customFormat="1" x14ac:dyDescent="0.3">
      <c r="A385" s="18">
        <v>3</v>
      </c>
      <c r="B385" s="19" t="s">
        <v>2</v>
      </c>
      <c r="C385" s="25">
        <f>C386+C393+C420+C418</f>
        <v>105704</v>
      </c>
      <c r="D385" s="25">
        <f>D386+D393+D420+D418+D415</f>
        <v>80385.37</v>
      </c>
      <c r="E385" s="20">
        <f t="shared" si="94"/>
        <v>76.047614092181931</v>
      </c>
      <c r="F385" s="344"/>
      <c r="G385" s="34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</row>
    <row r="386" spans="1:82" s="47" customFormat="1" x14ac:dyDescent="0.3">
      <c r="A386" s="48">
        <v>31</v>
      </c>
      <c r="B386" s="49" t="s">
        <v>17</v>
      </c>
      <c r="C386" s="22">
        <f>C387+C389+C391</f>
        <v>58000</v>
      </c>
      <c r="D386" s="22">
        <f>D387+D389+D391</f>
        <v>18912.52</v>
      </c>
      <c r="E386" s="20">
        <f t="shared" si="94"/>
        <v>32.60779310344828</v>
      </c>
      <c r="F386" s="344"/>
      <c r="G386" s="34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</row>
    <row r="387" spans="1:82" s="50" customFormat="1" x14ac:dyDescent="0.3">
      <c r="A387" s="166">
        <v>311</v>
      </c>
      <c r="B387" s="167" t="s">
        <v>115</v>
      </c>
      <c r="C387" s="1">
        <v>48500</v>
      </c>
      <c r="D387" s="1">
        <f>D388</f>
        <v>16233.92</v>
      </c>
      <c r="E387" s="373">
        <f t="shared" si="94"/>
        <v>33.472000000000001</v>
      </c>
      <c r="F387" s="345"/>
      <c r="G387" s="345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</row>
    <row r="388" spans="1:82" s="50" customFormat="1" x14ac:dyDescent="0.3">
      <c r="A388" s="166">
        <v>3111</v>
      </c>
      <c r="B388" s="376" t="s">
        <v>556</v>
      </c>
      <c r="C388" s="1">
        <v>48500</v>
      </c>
      <c r="D388" s="1">
        <v>16233.92</v>
      </c>
      <c r="E388" s="373">
        <f t="shared" si="94"/>
        <v>33.472000000000001</v>
      </c>
      <c r="F388" s="345"/>
      <c r="G388" s="345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</row>
    <row r="389" spans="1:82" s="50" customFormat="1" x14ac:dyDescent="0.3">
      <c r="A389" s="166">
        <v>312</v>
      </c>
      <c r="B389" s="168" t="s">
        <v>19</v>
      </c>
      <c r="C389" s="1">
        <f>C390</f>
        <v>1500</v>
      </c>
      <c r="D389" s="1">
        <f>D390</f>
        <v>0</v>
      </c>
      <c r="E389" s="373">
        <f t="shared" si="94"/>
        <v>0</v>
      </c>
      <c r="F389" s="345"/>
      <c r="G389" s="345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</row>
    <row r="390" spans="1:82" s="50" customFormat="1" x14ac:dyDescent="0.3">
      <c r="A390" s="166">
        <v>3121</v>
      </c>
      <c r="B390" s="168" t="s">
        <v>19</v>
      </c>
      <c r="C390" s="1">
        <v>1500</v>
      </c>
      <c r="D390" s="1">
        <v>0</v>
      </c>
      <c r="E390" s="373">
        <f t="shared" si="94"/>
        <v>0</v>
      </c>
      <c r="F390" s="345"/>
      <c r="G390" s="345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</row>
    <row r="391" spans="1:82" s="50" customFormat="1" x14ac:dyDescent="0.3">
      <c r="A391" s="51">
        <v>313</v>
      </c>
      <c r="B391" s="167" t="s">
        <v>20</v>
      </c>
      <c r="C391" s="1">
        <f t="shared" ref="C391:D391" si="97">C392</f>
        <v>8000</v>
      </c>
      <c r="D391" s="1">
        <f t="shared" si="97"/>
        <v>2678.6</v>
      </c>
      <c r="E391" s="373">
        <f t="shared" si="94"/>
        <v>33.482500000000002</v>
      </c>
      <c r="F391" s="345"/>
      <c r="G391" s="345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</row>
    <row r="392" spans="1:82" s="50" customFormat="1" x14ac:dyDescent="0.3">
      <c r="A392" s="140">
        <v>3132</v>
      </c>
      <c r="B392" s="152" t="s">
        <v>216</v>
      </c>
      <c r="C392" s="1">
        <v>8000</v>
      </c>
      <c r="D392" s="1">
        <v>2678.6</v>
      </c>
      <c r="E392" s="373">
        <f t="shared" si="94"/>
        <v>33.482500000000002</v>
      </c>
      <c r="F392" s="345"/>
      <c r="G392" s="345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</row>
    <row r="393" spans="1:82" s="28" customFormat="1" x14ac:dyDescent="0.3">
      <c r="A393" s="26">
        <v>32</v>
      </c>
      <c r="B393" s="27" t="s">
        <v>21</v>
      </c>
      <c r="C393" s="22">
        <f>C407+C397+C394</f>
        <v>46700</v>
      </c>
      <c r="D393" s="22">
        <f>D407+D397+D394</f>
        <v>61368.939999999995</v>
      </c>
      <c r="E393" s="20">
        <f t="shared" si="94"/>
        <v>131.41100642398285</v>
      </c>
      <c r="F393" s="346"/>
      <c r="G393" s="346"/>
    </row>
    <row r="394" spans="1:82" s="224" customFormat="1" x14ac:dyDescent="0.3">
      <c r="A394" s="221">
        <v>321</v>
      </c>
      <c r="B394" s="222" t="s">
        <v>22</v>
      </c>
      <c r="C394" s="223">
        <f>C395+C396</f>
        <v>3000</v>
      </c>
      <c r="D394" s="223">
        <f>D395+D396</f>
        <v>1428.75</v>
      </c>
      <c r="E394" s="373">
        <f t="shared" si="94"/>
        <v>47.625</v>
      </c>
      <c r="F394" s="347"/>
      <c r="G394" s="347"/>
    </row>
    <row r="395" spans="1:82" s="224" customFormat="1" x14ac:dyDescent="0.3">
      <c r="A395" s="221">
        <v>3211</v>
      </c>
      <c r="B395" s="376" t="s">
        <v>551</v>
      </c>
      <c r="C395" s="223">
        <v>1000</v>
      </c>
      <c r="D395" s="223">
        <v>319</v>
      </c>
      <c r="E395" s="373">
        <f t="shared" si="94"/>
        <v>31.900000000000002</v>
      </c>
      <c r="F395" s="347"/>
      <c r="G395" s="347"/>
    </row>
    <row r="396" spans="1:82" s="224" customFormat="1" x14ac:dyDescent="0.3">
      <c r="A396" s="221">
        <v>3214</v>
      </c>
      <c r="B396" s="158" t="s">
        <v>554</v>
      </c>
      <c r="C396" s="223">
        <v>2000</v>
      </c>
      <c r="D396" s="223">
        <v>1109.75</v>
      </c>
      <c r="E396" s="373">
        <f t="shared" si="94"/>
        <v>55.487499999999997</v>
      </c>
      <c r="F396" s="347"/>
      <c r="G396" s="347"/>
    </row>
    <row r="397" spans="1:82" s="148" customFormat="1" x14ac:dyDescent="0.3">
      <c r="A397" s="155">
        <v>323</v>
      </c>
      <c r="B397" s="156" t="s">
        <v>24</v>
      </c>
      <c r="C397" s="1">
        <f>C398+C399+C400+C401+C402+C403+C404+C405+C406</f>
        <v>30700</v>
      </c>
      <c r="D397" s="1">
        <f>SUM(D398:D405)</f>
        <v>45395.799999999996</v>
      </c>
      <c r="E397" s="373">
        <f t="shared" si="94"/>
        <v>147.86905537459282</v>
      </c>
      <c r="F397" s="345"/>
      <c r="G397" s="345"/>
    </row>
    <row r="398" spans="1:82" x14ac:dyDescent="0.3">
      <c r="A398" s="157">
        <v>3233</v>
      </c>
      <c r="B398" s="158" t="s">
        <v>540</v>
      </c>
      <c r="C398" s="1">
        <v>5700</v>
      </c>
      <c r="D398" s="1">
        <v>4437.5</v>
      </c>
      <c r="E398" s="373">
        <f t="shared" si="94"/>
        <v>77.850877192982466</v>
      </c>
      <c r="F398" s="345"/>
      <c r="G398" s="345"/>
    </row>
    <row r="399" spans="1:82" hidden="1" x14ac:dyDescent="0.3">
      <c r="A399" s="157">
        <v>323390</v>
      </c>
      <c r="B399" s="158" t="s">
        <v>204</v>
      </c>
      <c r="C399" s="1">
        <v>0</v>
      </c>
      <c r="D399" s="1">
        <v>0</v>
      </c>
      <c r="E399" s="373" t="e">
        <f t="shared" si="94"/>
        <v>#DIV/0!</v>
      </c>
      <c r="F399" s="345"/>
      <c r="G399" s="345"/>
    </row>
    <row r="400" spans="1:82" x14ac:dyDescent="0.3">
      <c r="A400" s="157">
        <v>3237</v>
      </c>
      <c r="B400" s="158" t="s">
        <v>543</v>
      </c>
      <c r="C400" s="1">
        <v>19000</v>
      </c>
      <c r="D400" s="1">
        <v>35300.199999999997</v>
      </c>
      <c r="E400" s="373">
        <f t="shared" si="94"/>
        <v>185.79052631578946</v>
      </c>
      <c r="F400" s="345"/>
      <c r="G400" s="345"/>
    </row>
    <row r="401" spans="1:7" hidden="1" x14ac:dyDescent="0.3">
      <c r="A401" s="157">
        <v>323730</v>
      </c>
      <c r="B401" s="158" t="s">
        <v>68</v>
      </c>
      <c r="C401" s="1">
        <v>0</v>
      </c>
      <c r="D401" s="1">
        <v>0</v>
      </c>
      <c r="E401" s="373" t="e">
        <f t="shared" si="94"/>
        <v>#DIV/0!</v>
      </c>
      <c r="F401" s="345"/>
      <c r="G401" s="345"/>
    </row>
    <row r="402" spans="1:7" hidden="1" x14ac:dyDescent="0.3">
      <c r="A402" s="157">
        <v>323750</v>
      </c>
      <c r="B402" s="158" t="s">
        <v>69</v>
      </c>
      <c r="C402" s="1">
        <v>0</v>
      </c>
      <c r="D402" s="1">
        <v>0</v>
      </c>
      <c r="E402" s="373" t="e">
        <f t="shared" si="94"/>
        <v>#DIV/0!</v>
      </c>
      <c r="F402" s="345"/>
      <c r="G402" s="345"/>
    </row>
    <row r="403" spans="1:7" hidden="1" x14ac:dyDescent="0.3">
      <c r="A403" s="157">
        <v>323760</v>
      </c>
      <c r="B403" s="158" t="s">
        <v>70</v>
      </c>
      <c r="C403" s="1">
        <v>0</v>
      </c>
      <c r="D403" s="1">
        <v>0</v>
      </c>
      <c r="E403" s="373" t="e">
        <f t="shared" si="94"/>
        <v>#DIV/0!</v>
      </c>
      <c r="F403" s="345"/>
      <c r="G403" s="345"/>
    </row>
    <row r="404" spans="1:7" hidden="1" x14ac:dyDescent="0.3">
      <c r="A404" s="157">
        <v>323790</v>
      </c>
      <c r="B404" s="158" t="s">
        <v>71</v>
      </c>
      <c r="C404" s="1">
        <v>0</v>
      </c>
      <c r="D404" s="1">
        <v>0</v>
      </c>
      <c r="E404" s="373" t="e">
        <f t="shared" si="94"/>
        <v>#DIV/0!</v>
      </c>
      <c r="F404" s="345"/>
      <c r="G404" s="345"/>
    </row>
    <row r="405" spans="1:7" x14ac:dyDescent="0.3">
      <c r="A405" s="157">
        <v>3239</v>
      </c>
      <c r="B405" s="158" t="s">
        <v>576</v>
      </c>
      <c r="C405" s="1">
        <v>6000</v>
      </c>
      <c r="D405" s="1">
        <v>5658.1</v>
      </c>
      <c r="E405" s="373">
        <f t="shared" si="94"/>
        <v>94.301666666666677</v>
      </c>
      <c r="F405" s="345"/>
      <c r="G405" s="345"/>
    </row>
    <row r="406" spans="1:7" hidden="1" x14ac:dyDescent="0.3">
      <c r="A406" s="157">
        <v>323990</v>
      </c>
      <c r="B406" s="158" t="s">
        <v>88</v>
      </c>
      <c r="C406" s="1">
        <v>0</v>
      </c>
      <c r="D406" s="1">
        <v>0</v>
      </c>
      <c r="E406" s="373" t="e">
        <f t="shared" si="94"/>
        <v>#DIV/0!</v>
      </c>
      <c r="F406" s="345"/>
      <c r="G406" s="345"/>
    </row>
    <row r="407" spans="1:7" s="148" customFormat="1" x14ac:dyDescent="0.3">
      <c r="A407" s="155">
        <v>329</v>
      </c>
      <c r="B407" s="156" t="s">
        <v>25</v>
      </c>
      <c r="C407" s="1">
        <f>C408+C409+C410+C411+C412+C413+C414</f>
        <v>13000</v>
      </c>
      <c r="D407" s="1">
        <f>D408+D409+D410+D411+D412+D413+D414</f>
        <v>14544.39</v>
      </c>
      <c r="E407" s="373">
        <f t="shared" si="94"/>
        <v>111.87992307692308</v>
      </c>
      <c r="F407" s="345"/>
      <c r="G407" s="345"/>
    </row>
    <row r="408" spans="1:7" x14ac:dyDescent="0.3">
      <c r="A408" s="157">
        <v>3291</v>
      </c>
      <c r="B408" s="158" t="s">
        <v>109</v>
      </c>
      <c r="C408" s="1">
        <v>1300</v>
      </c>
      <c r="D408" s="1">
        <v>396.34</v>
      </c>
      <c r="E408" s="373">
        <f t="shared" si="94"/>
        <v>30.487692307692306</v>
      </c>
      <c r="F408" s="345"/>
      <c r="G408" s="345"/>
    </row>
    <row r="409" spans="1:7" hidden="1" x14ac:dyDescent="0.3">
      <c r="A409" s="157">
        <v>329111</v>
      </c>
      <c r="B409" s="169" t="s">
        <v>236</v>
      </c>
      <c r="C409" s="1">
        <v>0</v>
      </c>
      <c r="D409" s="1">
        <v>0</v>
      </c>
      <c r="E409" s="373" t="e">
        <f t="shared" si="94"/>
        <v>#DIV/0!</v>
      </c>
      <c r="F409" s="345"/>
      <c r="G409" s="345"/>
    </row>
    <row r="410" spans="1:7" x14ac:dyDescent="0.3">
      <c r="A410" s="157">
        <v>3293</v>
      </c>
      <c r="B410" s="158" t="s">
        <v>72</v>
      </c>
      <c r="C410" s="1">
        <v>1500</v>
      </c>
      <c r="D410" s="1">
        <v>2243.88</v>
      </c>
      <c r="E410" s="373">
        <f t="shared" si="94"/>
        <v>149.59200000000001</v>
      </c>
      <c r="F410" s="345"/>
      <c r="G410" s="345"/>
    </row>
    <row r="411" spans="1:7" x14ac:dyDescent="0.3">
      <c r="A411" s="157">
        <v>3294</v>
      </c>
      <c r="B411" s="158" t="s">
        <v>536</v>
      </c>
      <c r="C411" s="1">
        <v>6000</v>
      </c>
      <c r="D411" s="1">
        <v>4050</v>
      </c>
      <c r="E411" s="373">
        <f t="shared" si="94"/>
        <v>67.5</v>
      </c>
      <c r="F411" s="345"/>
      <c r="G411" s="345"/>
    </row>
    <row r="412" spans="1:7" x14ac:dyDescent="0.3">
      <c r="A412" s="157">
        <v>3299</v>
      </c>
      <c r="B412" s="158" t="s">
        <v>25</v>
      </c>
      <c r="C412" s="1">
        <v>4200</v>
      </c>
      <c r="D412" s="1">
        <v>7854.17</v>
      </c>
      <c r="E412" s="373">
        <f t="shared" si="94"/>
        <v>187.00404761904764</v>
      </c>
      <c r="F412" s="345"/>
      <c r="G412" s="345"/>
    </row>
    <row r="413" spans="1:7" hidden="1" x14ac:dyDescent="0.3">
      <c r="A413" s="157">
        <v>329990</v>
      </c>
      <c r="B413" s="158" t="s">
        <v>25</v>
      </c>
      <c r="C413" s="1">
        <v>0</v>
      </c>
      <c r="D413" s="1">
        <v>0</v>
      </c>
      <c r="E413" s="373" t="e">
        <f t="shared" si="94"/>
        <v>#DIV/0!</v>
      </c>
      <c r="F413" s="345"/>
      <c r="G413" s="345"/>
    </row>
    <row r="414" spans="1:7" hidden="1" x14ac:dyDescent="0.3">
      <c r="A414" s="157">
        <v>329990</v>
      </c>
      <c r="B414" s="158" t="s">
        <v>184</v>
      </c>
      <c r="C414" s="170">
        <v>0</v>
      </c>
      <c r="D414" s="170">
        <v>0</v>
      </c>
      <c r="E414" s="373" t="e">
        <f t="shared" si="94"/>
        <v>#DIV/0!</v>
      </c>
      <c r="F414" s="345"/>
      <c r="G414" s="345"/>
    </row>
    <row r="415" spans="1:7" x14ac:dyDescent="0.3">
      <c r="A415" s="18">
        <v>34</v>
      </c>
      <c r="B415" s="19" t="s">
        <v>26</v>
      </c>
      <c r="C415" s="52">
        <v>0</v>
      </c>
      <c r="D415" s="52">
        <f>D416</f>
        <v>103.91</v>
      </c>
      <c r="E415" s="20">
        <v>0</v>
      </c>
      <c r="F415" s="345"/>
      <c r="G415" s="345"/>
    </row>
    <row r="416" spans="1:7" x14ac:dyDescent="0.3">
      <c r="A416" s="157">
        <v>343</v>
      </c>
      <c r="B416" s="158" t="s">
        <v>27</v>
      </c>
      <c r="C416" s="170">
        <v>0</v>
      </c>
      <c r="D416" s="170">
        <f>D417</f>
        <v>103.91</v>
      </c>
      <c r="E416" s="373">
        <v>0</v>
      </c>
      <c r="F416" s="345"/>
      <c r="G416" s="345"/>
    </row>
    <row r="417" spans="1:7" x14ac:dyDescent="0.3">
      <c r="A417" s="157">
        <v>3434</v>
      </c>
      <c r="B417" s="158" t="s">
        <v>27</v>
      </c>
      <c r="C417" s="170">
        <v>0</v>
      </c>
      <c r="D417" s="170">
        <v>103.91</v>
      </c>
      <c r="E417" s="373">
        <v>0</v>
      </c>
      <c r="F417" s="345"/>
      <c r="G417" s="345"/>
    </row>
    <row r="418" spans="1:7" s="132" customFormat="1" hidden="1" x14ac:dyDescent="0.3">
      <c r="A418" s="23">
        <v>36</v>
      </c>
      <c r="B418" s="131" t="s">
        <v>160</v>
      </c>
      <c r="C418" s="131">
        <f t="shared" ref="C418:D418" si="98">C419</f>
        <v>0</v>
      </c>
      <c r="D418" s="131">
        <f t="shared" si="98"/>
        <v>0</v>
      </c>
      <c r="E418" s="373" t="e">
        <f t="shared" si="94"/>
        <v>#DIV/0!</v>
      </c>
      <c r="F418" s="348"/>
      <c r="G418" s="348"/>
    </row>
    <row r="419" spans="1:7" s="2" customFormat="1" hidden="1" x14ac:dyDescent="0.3">
      <c r="A419" s="157">
        <v>363</v>
      </c>
      <c r="B419" s="171" t="s">
        <v>473</v>
      </c>
      <c r="C419" s="172">
        <v>0</v>
      </c>
      <c r="D419" s="172">
        <v>0</v>
      </c>
      <c r="E419" s="373" t="e">
        <f t="shared" si="94"/>
        <v>#DIV/0!</v>
      </c>
      <c r="F419" s="349"/>
      <c r="G419" s="349"/>
    </row>
    <row r="420" spans="1:7" s="3" customFormat="1" x14ac:dyDescent="0.3">
      <c r="A420" s="18">
        <v>38</v>
      </c>
      <c r="B420" s="19" t="s">
        <v>30</v>
      </c>
      <c r="C420" s="56">
        <f t="shared" ref="C420:D421" si="99">C421</f>
        <v>1004</v>
      </c>
      <c r="D420" s="56">
        <f t="shared" si="99"/>
        <v>0</v>
      </c>
      <c r="E420" s="20">
        <f t="shared" si="94"/>
        <v>0</v>
      </c>
      <c r="F420" s="344"/>
      <c r="G420" s="344"/>
    </row>
    <row r="421" spans="1:7" x14ac:dyDescent="0.3">
      <c r="A421" s="140">
        <v>383</v>
      </c>
      <c r="B421" s="152" t="s">
        <v>197</v>
      </c>
      <c r="C421" s="170">
        <f t="shared" si="99"/>
        <v>1004</v>
      </c>
      <c r="D421" s="170">
        <f t="shared" si="99"/>
        <v>0</v>
      </c>
      <c r="E421" s="373">
        <f t="shared" si="94"/>
        <v>0</v>
      </c>
      <c r="F421" s="345"/>
      <c r="G421" s="345"/>
    </row>
    <row r="422" spans="1:7" x14ac:dyDescent="0.3">
      <c r="A422" s="140">
        <v>3831</v>
      </c>
      <c r="B422" s="152" t="s">
        <v>198</v>
      </c>
      <c r="C422" s="170">
        <v>1004</v>
      </c>
      <c r="D422" s="170">
        <v>0</v>
      </c>
      <c r="E422" s="373">
        <f t="shared" ref="E422" si="100">D422/C422*100</f>
        <v>0</v>
      </c>
      <c r="F422" s="345"/>
      <c r="G422" s="345"/>
    </row>
    <row r="423" spans="1:7" hidden="1" x14ac:dyDescent="0.3">
      <c r="A423" s="133">
        <v>5</v>
      </c>
      <c r="B423" s="134" t="s">
        <v>5</v>
      </c>
      <c r="C423" s="131">
        <f t="shared" ref="C423:E424" si="101">C424</f>
        <v>0</v>
      </c>
      <c r="D423" s="131">
        <f t="shared" si="101"/>
        <v>0</v>
      </c>
      <c r="E423" s="310">
        <f t="shared" si="101"/>
        <v>0</v>
      </c>
      <c r="F423" s="345"/>
      <c r="G423" s="345"/>
    </row>
    <row r="424" spans="1:7" hidden="1" x14ac:dyDescent="0.3">
      <c r="A424" s="133">
        <v>54</v>
      </c>
      <c r="B424" s="134" t="s">
        <v>237</v>
      </c>
      <c r="C424" s="171">
        <f t="shared" si="101"/>
        <v>0</v>
      </c>
      <c r="D424" s="171">
        <f t="shared" si="101"/>
        <v>0</v>
      </c>
      <c r="E424" s="311">
        <f t="shared" si="101"/>
        <v>0</v>
      </c>
      <c r="F424" s="345"/>
      <c r="G424" s="345"/>
    </row>
    <row r="425" spans="1:7" hidden="1" x14ac:dyDescent="0.3">
      <c r="A425" s="173">
        <v>547</v>
      </c>
      <c r="B425" s="174" t="s">
        <v>238</v>
      </c>
      <c r="C425" s="171">
        <v>0</v>
      </c>
      <c r="D425" s="171">
        <v>0</v>
      </c>
      <c r="E425" s="311">
        <v>0</v>
      </c>
      <c r="F425" s="345"/>
      <c r="G425" s="345"/>
    </row>
    <row r="426" spans="1:7" s="3" customFormat="1" hidden="1" x14ac:dyDescent="0.3">
      <c r="A426" s="18"/>
      <c r="B426" s="19" t="s">
        <v>50</v>
      </c>
      <c r="C426" s="56">
        <f>C427+C430+C431+C432</f>
        <v>0</v>
      </c>
      <c r="D426" s="56">
        <f>D427+D430+D431+D432</f>
        <v>0</v>
      </c>
      <c r="E426" s="20">
        <f>E427+E430+E431+E432</f>
        <v>0</v>
      </c>
      <c r="F426" s="344"/>
      <c r="G426" s="344"/>
    </row>
    <row r="427" spans="1:7" s="3" customFormat="1" hidden="1" x14ac:dyDescent="0.3">
      <c r="A427" s="18">
        <v>38</v>
      </c>
      <c r="B427" s="19" t="s">
        <v>30</v>
      </c>
      <c r="C427" s="56">
        <f t="shared" ref="C427:E428" si="102">C428</f>
        <v>0</v>
      </c>
      <c r="D427" s="56">
        <f t="shared" si="102"/>
        <v>0</v>
      </c>
      <c r="E427" s="20">
        <f t="shared" si="102"/>
        <v>0</v>
      </c>
      <c r="F427" s="344"/>
      <c r="G427" s="344"/>
    </row>
    <row r="428" spans="1:7" hidden="1" x14ac:dyDescent="0.3">
      <c r="A428" s="140">
        <v>383</v>
      </c>
      <c r="B428" s="152" t="s">
        <v>197</v>
      </c>
      <c r="C428" s="170">
        <f t="shared" si="102"/>
        <v>0</v>
      </c>
      <c r="D428" s="170">
        <f t="shared" si="102"/>
        <v>0</v>
      </c>
      <c r="E428" s="1">
        <f t="shared" si="102"/>
        <v>0</v>
      </c>
      <c r="F428" s="345"/>
      <c r="G428" s="345"/>
    </row>
    <row r="429" spans="1:7" hidden="1" x14ac:dyDescent="0.3">
      <c r="A429" s="140">
        <v>38311</v>
      </c>
      <c r="B429" s="152" t="s">
        <v>199</v>
      </c>
      <c r="C429" s="170">
        <v>0</v>
      </c>
      <c r="D429" s="170">
        <v>0</v>
      </c>
      <c r="E429" s="1">
        <v>0</v>
      </c>
      <c r="F429" s="345"/>
      <c r="G429" s="345"/>
    </row>
    <row r="430" spans="1:7" s="3" customFormat="1" hidden="1" x14ac:dyDescent="0.3">
      <c r="A430" s="18">
        <v>34</v>
      </c>
      <c r="B430" s="19" t="s">
        <v>26</v>
      </c>
      <c r="C430" s="56">
        <v>0</v>
      </c>
      <c r="D430" s="56">
        <v>0</v>
      </c>
      <c r="E430" s="20">
        <v>0</v>
      </c>
      <c r="F430" s="344"/>
      <c r="G430" s="344"/>
    </row>
    <row r="431" spans="1:7" s="3" customFormat="1" hidden="1" x14ac:dyDescent="0.3">
      <c r="A431" s="18">
        <v>35</v>
      </c>
      <c r="B431" s="19" t="s">
        <v>138</v>
      </c>
      <c r="C431" s="56">
        <v>0</v>
      </c>
      <c r="D431" s="56">
        <v>0</v>
      </c>
      <c r="E431" s="20">
        <v>0</v>
      </c>
      <c r="F431" s="344"/>
      <c r="G431" s="344"/>
    </row>
    <row r="432" spans="1:7" s="3" customFormat="1" hidden="1" x14ac:dyDescent="0.3">
      <c r="A432" s="18">
        <v>36</v>
      </c>
      <c r="B432" s="19" t="s">
        <v>190</v>
      </c>
      <c r="C432" s="56">
        <v>0</v>
      </c>
      <c r="D432" s="56">
        <v>0</v>
      </c>
      <c r="E432" s="20">
        <v>0</v>
      </c>
      <c r="F432" s="344"/>
      <c r="G432" s="344"/>
    </row>
    <row r="433" spans="1:7" x14ac:dyDescent="0.3">
      <c r="A433" s="140"/>
      <c r="B433" s="152"/>
      <c r="C433" s="170"/>
      <c r="D433" s="170"/>
      <c r="E433" s="145"/>
      <c r="F433" s="345"/>
      <c r="G433" s="345"/>
    </row>
    <row r="434" spans="1:7" s="45" customFormat="1" x14ac:dyDescent="0.3">
      <c r="A434" s="41"/>
      <c r="B434" s="42" t="s">
        <v>359</v>
      </c>
      <c r="C434" s="165">
        <f t="shared" ref="C434:D434" si="103">C435</f>
        <v>2016</v>
      </c>
      <c r="D434" s="165">
        <f t="shared" si="103"/>
        <v>246.73</v>
      </c>
      <c r="E434" s="43">
        <f t="shared" ref="E434:E439" si="104">D434/C434*100</f>
        <v>12.238591269841269</v>
      </c>
      <c r="F434" s="344"/>
      <c r="G434" s="344"/>
    </row>
    <row r="435" spans="1:7" s="3" customFormat="1" x14ac:dyDescent="0.3">
      <c r="A435" s="18"/>
      <c r="B435" s="19" t="s">
        <v>116</v>
      </c>
      <c r="C435" s="22">
        <f t="shared" ref="C435:D438" si="105">C436</f>
        <v>2016</v>
      </c>
      <c r="D435" s="22">
        <f t="shared" si="105"/>
        <v>246.73</v>
      </c>
      <c r="E435" s="20">
        <f t="shared" si="104"/>
        <v>12.238591269841269</v>
      </c>
      <c r="F435" s="344"/>
      <c r="G435" s="344"/>
    </row>
    <row r="436" spans="1:7" s="3" customFormat="1" x14ac:dyDescent="0.3">
      <c r="A436" s="18"/>
      <c r="B436" s="19" t="s">
        <v>51</v>
      </c>
      <c r="C436" s="22">
        <f t="shared" si="105"/>
        <v>2016</v>
      </c>
      <c r="D436" s="22">
        <f t="shared" si="105"/>
        <v>246.73</v>
      </c>
      <c r="E436" s="20">
        <f t="shared" si="104"/>
        <v>12.238591269841269</v>
      </c>
      <c r="F436" s="344"/>
      <c r="G436" s="344"/>
    </row>
    <row r="437" spans="1:7" s="3" customFormat="1" x14ac:dyDescent="0.3">
      <c r="A437" s="18">
        <v>3</v>
      </c>
      <c r="B437" s="19" t="s">
        <v>2</v>
      </c>
      <c r="C437" s="22">
        <f t="shared" si="105"/>
        <v>2016</v>
      </c>
      <c r="D437" s="22">
        <f t="shared" si="105"/>
        <v>246.73</v>
      </c>
      <c r="E437" s="20">
        <f t="shared" si="104"/>
        <v>12.238591269841269</v>
      </c>
      <c r="F437" s="344"/>
      <c r="G437" s="344"/>
    </row>
    <row r="438" spans="1:7" s="3" customFormat="1" x14ac:dyDescent="0.3">
      <c r="A438" s="18">
        <v>38</v>
      </c>
      <c r="B438" s="19" t="s">
        <v>30</v>
      </c>
      <c r="C438" s="22">
        <f t="shared" si="105"/>
        <v>2016</v>
      </c>
      <c r="D438" s="22">
        <f t="shared" si="105"/>
        <v>246.73</v>
      </c>
      <c r="E438" s="20">
        <f t="shared" si="104"/>
        <v>12.238591269841269</v>
      </c>
      <c r="F438" s="344"/>
      <c r="G438" s="344"/>
    </row>
    <row r="439" spans="1:7" x14ac:dyDescent="0.3">
      <c r="A439" s="140">
        <v>381</v>
      </c>
      <c r="B439" s="152" t="s">
        <v>73</v>
      </c>
      <c r="C439" s="1">
        <v>2016</v>
      </c>
      <c r="D439" s="1">
        <v>246.73</v>
      </c>
      <c r="E439" s="373">
        <f t="shared" si="104"/>
        <v>12.238591269841269</v>
      </c>
      <c r="F439" s="345"/>
      <c r="G439" s="345"/>
    </row>
    <row r="440" spans="1:7" x14ac:dyDescent="0.3">
      <c r="A440" s="140">
        <v>3811</v>
      </c>
      <c r="B440" s="371" t="s">
        <v>164</v>
      </c>
      <c r="C440" s="1">
        <v>2016</v>
      </c>
      <c r="D440" s="1">
        <v>246.73</v>
      </c>
      <c r="E440" s="373">
        <f t="shared" ref="E440" si="106">D440/C440*100</f>
        <v>12.238591269841269</v>
      </c>
      <c r="F440" s="345"/>
      <c r="G440" s="345"/>
    </row>
    <row r="441" spans="1:7" x14ac:dyDescent="0.3">
      <c r="A441" s="140"/>
      <c r="B441" s="152"/>
      <c r="C441" s="170"/>
      <c r="D441" s="170"/>
      <c r="E441" s="145"/>
      <c r="F441" s="345"/>
      <c r="G441" s="345"/>
    </row>
    <row r="442" spans="1:7" s="45" customFormat="1" x14ac:dyDescent="0.3">
      <c r="A442" s="41"/>
      <c r="B442" s="42" t="s">
        <v>360</v>
      </c>
      <c r="C442" s="165">
        <f t="shared" ref="C442:D443" si="107">C443</f>
        <v>10000</v>
      </c>
      <c r="D442" s="165">
        <f t="shared" si="107"/>
        <v>5191.07</v>
      </c>
      <c r="E442" s="43">
        <f t="shared" ref="E442:E451" si="108">D442/C442*100</f>
        <v>51.910699999999999</v>
      </c>
      <c r="F442" s="344"/>
      <c r="G442" s="344"/>
    </row>
    <row r="443" spans="1:7" s="3" customFormat="1" x14ac:dyDescent="0.3">
      <c r="A443" s="18"/>
      <c r="B443" s="19" t="s">
        <v>116</v>
      </c>
      <c r="C443" s="20">
        <f t="shared" si="107"/>
        <v>10000</v>
      </c>
      <c r="D443" s="20">
        <f t="shared" si="107"/>
        <v>5191.07</v>
      </c>
      <c r="E443" s="20">
        <f t="shared" si="108"/>
        <v>51.910699999999999</v>
      </c>
      <c r="F443" s="344"/>
      <c r="G443" s="344"/>
    </row>
    <row r="444" spans="1:7" s="30" customFormat="1" x14ac:dyDescent="0.3">
      <c r="A444" s="23"/>
      <c r="B444" s="24" t="s">
        <v>51</v>
      </c>
      <c r="C444" s="22">
        <f>C445</f>
        <v>10000</v>
      </c>
      <c r="D444" s="22">
        <f>D445</f>
        <v>5191.07</v>
      </c>
      <c r="E444" s="20">
        <f t="shared" si="108"/>
        <v>51.910699999999999</v>
      </c>
      <c r="F444" s="346"/>
      <c r="G444" s="346"/>
    </row>
    <row r="445" spans="1:7" s="30" customFormat="1" x14ac:dyDescent="0.3">
      <c r="A445" s="23">
        <v>3</v>
      </c>
      <c r="B445" s="24" t="s">
        <v>2</v>
      </c>
      <c r="C445" s="22">
        <f t="shared" ref="C445:D445" si="109">C446</f>
        <v>10000</v>
      </c>
      <c r="D445" s="22">
        <f t="shared" si="109"/>
        <v>5191.07</v>
      </c>
      <c r="E445" s="20">
        <f t="shared" si="108"/>
        <v>51.910699999999999</v>
      </c>
      <c r="F445" s="346"/>
      <c r="G445" s="346"/>
    </row>
    <row r="446" spans="1:7" s="30" customFormat="1" x14ac:dyDescent="0.3">
      <c r="A446" s="23">
        <v>32</v>
      </c>
      <c r="B446" s="24" t="s">
        <v>21</v>
      </c>
      <c r="C446" s="22">
        <f>C447+C449+C451</f>
        <v>10000</v>
      </c>
      <c r="D446" s="22">
        <f>D447+D449+D451</f>
        <v>5191.07</v>
      </c>
      <c r="E446" s="20">
        <f t="shared" si="108"/>
        <v>51.910699999999999</v>
      </c>
      <c r="F446" s="346"/>
      <c r="G446" s="346"/>
    </row>
    <row r="447" spans="1:7" x14ac:dyDescent="0.3">
      <c r="A447" s="157">
        <v>322</v>
      </c>
      <c r="B447" s="158" t="s">
        <v>23</v>
      </c>
      <c r="C447" s="1">
        <f>C448</f>
        <v>3500</v>
      </c>
      <c r="D447" s="1">
        <f>D448</f>
        <v>2446.77</v>
      </c>
      <c r="E447" s="373">
        <f t="shared" si="108"/>
        <v>69.907714285714277</v>
      </c>
      <c r="F447" s="345"/>
      <c r="G447" s="345"/>
    </row>
    <row r="448" spans="1:7" x14ac:dyDescent="0.3">
      <c r="A448" s="157">
        <v>3222</v>
      </c>
      <c r="B448" s="158" t="s">
        <v>162</v>
      </c>
      <c r="C448" s="1">
        <v>3500</v>
      </c>
      <c r="D448" s="1">
        <v>2446.77</v>
      </c>
      <c r="E448" s="373">
        <f t="shared" si="108"/>
        <v>69.907714285714277</v>
      </c>
      <c r="F448" s="345"/>
      <c r="G448" s="345"/>
    </row>
    <row r="449" spans="1:7" x14ac:dyDescent="0.3">
      <c r="A449" s="157">
        <v>323</v>
      </c>
      <c r="B449" s="158" t="s">
        <v>24</v>
      </c>
      <c r="C449" s="1">
        <f>C450</f>
        <v>3000</v>
      </c>
      <c r="D449" s="1">
        <f>D450</f>
        <v>180</v>
      </c>
      <c r="E449" s="373">
        <f t="shared" si="108"/>
        <v>6</v>
      </c>
      <c r="F449" s="345"/>
      <c r="G449" s="345"/>
    </row>
    <row r="450" spans="1:7" x14ac:dyDescent="0.3">
      <c r="A450" s="157">
        <v>3239</v>
      </c>
      <c r="B450" s="158" t="s">
        <v>163</v>
      </c>
      <c r="C450" s="1">
        <v>3000</v>
      </c>
      <c r="D450" s="1">
        <v>180</v>
      </c>
      <c r="E450" s="373">
        <f t="shared" si="108"/>
        <v>6</v>
      </c>
      <c r="F450" s="345"/>
      <c r="G450" s="345"/>
    </row>
    <row r="451" spans="1:7" x14ac:dyDescent="0.3">
      <c r="A451" s="157">
        <v>329</v>
      </c>
      <c r="B451" s="158" t="s">
        <v>25</v>
      </c>
      <c r="C451" s="1">
        <v>3500</v>
      </c>
      <c r="D451" s="1">
        <f>D452</f>
        <v>2564.3000000000002</v>
      </c>
      <c r="E451" s="373">
        <f t="shared" si="108"/>
        <v>73.265714285714296</v>
      </c>
      <c r="F451" s="345"/>
      <c r="G451" s="345"/>
    </row>
    <row r="452" spans="1:7" x14ac:dyDescent="0.3">
      <c r="A452" s="157">
        <v>3293</v>
      </c>
      <c r="B452" s="158" t="s">
        <v>72</v>
      </c>
      <c r="C452" s="1">
        <v>3500</v>
      </c>
      <c r="D452" s="1">
        <v>2564.3000000000002</v>
      </c>
      <c r="E452" s="373">
        <f t="shared" ref="E452" si="110">D452/C452*100</f>
        <v>73.265714285714296</v>
      </c>
      <c r="F452" s="345"/>
      <c r="G452" s="345"/>
    </row>
    <row r="453" spans="1:7" x14ac:dyDescent="0.3">
      <c r="A453" s="53"/>
      <c r="B453" s="54"/>
      <c r="C453" s="170"/>
      <c r="D453" s="170"/>
      <c r="E453" s="145"/>
      <c r="F453" s="345"/>
      <c r="G453" s="345"/>
    </row>
    <row r="454" spans="1:7" s="45" customFormat="1" hidden="1" x14ac:dyDescent="0.3">
      <c r="A454" s="41"/>
      <c r="B454" s="42" t="s">
        <v>361</v>
      </c>
      <c r="C454" s="165">
        <f t="shared" ref="C454:E458" si="111">C455</f>
        <v>0</v>
      </c>
      <c r="D454" s="165">
        <f t="shared" si="111"/>
        <v>0</v>
      </c>
      <c r="E454" s="43">
        <f t="shared" si="111"/>
        <v>0</v>
      </c>
      <c r="F454" s="344"/>
      <c r="G454" s="344"/>
    </row>
    <row r="455" spans="1:7" s="3" customFormat="1" hidden="1" x14ac:dyDescent="0.3">
      <c r="A455" s="18"/>
      <c r="B455" s="19" t="s">
        <v>116</v>
      </c>
      <c r="C455" s="22">
        <f t="shared" si="111"/>
        <v>0</v>
      </c>
      <c r="D455" s="22">
        <f t="shared" si="111"/>
        <v>0</v>
      </c>
      <c r="E455" s="20">
        <f t="shared" si="111"/>
        <v>0</v>
      </c>
      <c r="F455" s="344"/>
      <c r="G455" s="344"/>
    </row>
    <row r="456" spans="1:7" s="3" customFormat="1" hidden="1" x14ac:dyDescent="0.3">
      <c r="A456" s="18"/>
      <c r="B456" s="19" t="s">
        <v>51</v>
      </c>
      <c r="C456" s="22">
        <f t="shared" si="111"/>
        <v>0</v>
      </c>
      <c r="D456" s="22">
        <f t="shared" si="111"/>
        <v>0</v>
      </c>
      <c r="E456" s="20">
        <f t="shared" si="111"/>
        <v>0</v>
      </c>
      <c r="F456" s="344"/>
      <c r="G456" s="344"/>
    </row>
    <row r="457" spans="1:7" s="3" customFormat="1" hidden="1" x14ac:dyDescent="0.3">
      <c r="A457" s="18">
        <v>3</v>
      </c>
      <c r="B457" s="19" t="s">
        <v>2</v>
      </c>
      <c r="C457" s="22">
        <f t="shared" si="111"/>
        <v>0</v>
      </c>
      <c r="D457" s="22">
        <f t="shared" si="111"/>
        <v>0</v>
      </c>
      <c r="E457" s="20">
        <f t="shared" si="111"/>
        <v>0</v>
      </c>
      <c r="F457" s="344"/>
      <c r="G457" s="344"/>
    </row>
    <row r="458" spans="1:7" s="3" customFormat="1" hidden="1" x14ac:dyDescent="0.3">
      <c r="A458" s="18">
        <v>38</v>
      </c>
      <c r="B458" s="19" t="s">
        <v>31</v>
      </c>
      <c r="C458" s="22">
        <f t="shared" si="111"/>
        <v>0</v>
      </c>
      <c r="D458" s="22">
        <f t="shared" si="111"/>
        <v>0</v>
      </c>
      <c r="E458" s="20">
        <f t="shared" si="111"/>
        <v>0</v>
      </c>
      <c r="F458" s="344"/>
      <c r="G458" s="344"/>
    </row>
    <row r="459" spans="1:7" hidden="1" x14ac:dyDescent="0.3">
      <c r="A459" s="140">
        <v>381</v>
      </c>
      <c r="B459" s="152" t="s">
        <v>164</v>
      </c>
      <c r="C459" s="1">
        <v>0</v>
      </c>
      <c r="D459" s="1">
        <v>0</v>
      </c>
      <c r="E459" s="145">
        <v>0</v>
      </c>
      <c r="F459" s="345"/>
      <c r="G459" s="345"/>
    </row>
    <row r="460" spans="1:7" hidden="1" x14ac:dyDescent="0.3">
      <c r="A460" s="140"/>
      <c r="B460" s="152"/>
      <c r="C460" s="170"/>
      <c r="D460" s="170"/>
      <c r="E460" s="145"/>
      <c r="F460" s="345"/>
      <c r="G460" s="345"/>
    </row>
    <row r="461" spans="1:7" s="45" customFormat="1" hidden="1" x14ac:dyDescent="0.3">
      <c r="A461" s="41"/>
      <c r="B461" s="42" t="s">
        <v>362</v>
      </c>
      <c r="C461" s="165">
        <f t="shared" ref="C461:E465" si="112">C462</f>
        <v>0</v>
      </c>
      <c r="D461" s="165">
        <f t="shared" si="112"/>
        <v>0</v>
      </c>
      <c r="E461" s="43">
        <f t="shared" si="112"/>
        <v>0</v>
      </c>
      <c r="F461" s="344"/>
      <c r="G461" s="344"/>
    </row>
    <row r="462" spans="1:7" s="3" customFormat="1" hidden="1" x14ac:dyDescent="0.3">
      <c r="A462" s="18"/>
      <c r="B462" s="19" t="s">
        <v>116</v>
      </c>
      <c r="C462" s="22">
        <f t="shared" si="112"/>
        <v>0</v>
      </c>
      <c r="D462" s="22">
        <f t="shared" si="112"/>
        <v>0</v>
      </c>
      <c r="E462" s="20">
        <f t="shared" si="112"/>
        <v>0</v>
      </c>
      <c r="F462" s="344"/>
      <c r="G462" s="344"/>
    </row>
    <row r="463" spans="1:7" s="3" customFormat="1" hidden="1" x14ac:dyDescent="0.3">
      <c r="A463" s="18"/>
      <c r="B463" s="19" t="s">
        <v>51</v>
      </c>
      <c r="C463" s="22">
        <f t="shared" si="112"/>
        <v>0</v>
      </c>
      <c r="D463" s="22">
        <f t="shared" si="112"/>
        <v>0</v>
      </c>
      <c r="E463" s="20">
        <f t="shared" si="112"/>
        <v>0</v>
      </c>
      <c r="F463" s="344"/>
      <c r="G463" s="344"/>
    </row>
    <row r="464" spans="1:7" s="3" customFormat="1" hidden="1" x14ac:dyDescent="0.3">
      <c r="A464" s="18">
        <v>5</v>
      </c>
      <c r="B464" s="19" t="s">
        <v>5</v>
      </c>
      <c r="C464" s="22">
        <f t="shared" si="112"/>
        <v>0</v>
      </c>
      <c r="D464" s="22">
        <f t="shared" si="112"/>
        <v>0</v>
      </c>
      <c r="E464" s="20">
        <f t="shared" si="112"/>
        <v>0</v>
      </c>
      <c r="F464" s="344"/>
      <c r="G464" s="344"/>
    </row>
    <row r="465" spans="1:7" s="3" customFormat="1" hidden="1" x14ac:dyDescent="0.3">
      <c r="A465" s="18">
        <v>53</v>
      </c>
      <c r="B465" s="19" t="s">
        <v>57</v>
      </c>
      <c r="C465" s="22">
        <f t="shared" si="112"/>
        <v>0</v>
      </c>
      <c r="D465" s="22">
        <f t="shared" si="112"/>
        <v>0</v>
      </c>
      <c r="E465" s="20">
        <f t="shared" si="112"/>
        <v>0</v>
      </c>
      <c r="F465" s="344"/>
      <c r="G465" s="344"/>
    </row>
    <row r="466" spans="1:7" hidden="1" x14ac:dyDescent="0.3">
      <c r="A466" s="140">
        <v>532</v>
      </c>
      <c r="B466" s="152" t="s">
        <v>169</v>
      </c>
      <c r="C466" s="1">
        <v>0</v>
      </c>
      <c r="D466" s="1">
        <v>0</v>
      </c>
      <c r="E466" s="145">
        <v>0</v>
      </c>
      <c r="F466" s="345"/>
      <c r="G466" s="345"/>
    </row>
    <row r="467" spans="1:7" ht="14.4" hidden="1" customHeight="1" x14ac:dyDescent="0.3">
      <c r="A467" s="140">
        <v>53212</v>
      </c>
      <c r="B467" s="152" t="s">
        <v>169</v>
      </c>
      <c r="C467" s="1">
        <v>0</v>
      </c>
      <c r="D467" s="1">
        <v>0</v>
      </c>
      <c r="E467" s="145">
        <v>0</v>
      </c>
      <c r="F467" s="345"/>
      <c r="G467" s="345"/>
    </row>
    <row r="468" spans="1:7" ht="14.4" hidden="1" customHeight="1" x14ac:dyDescent="0.3">
      <c r="A468" s="140"/>
      <c r="B468" s="152"/>
      <c r="C468" s="170"/>
      <c r="D468" s="170"/>
      <c r="E468" s="145"/>
      <c r="F468" s="345"/>
      <c r="G468" s="345"/>
    </row>
    <row r="469" spans="1:7" s="3" customFormat="1" ht="14.4" hidden="1" customHeight="1" x14ac:dyDescent="0.3">
      <c r="A469" s="41"/>
      <c r="B469" s="42" t="s">
        <v>447</v>
      </c>
      <c r="C469" s="176">
        <f>C470</f>
        <v>0</v>
      </c>
      <c r="D469" s="176">
        <f>D470</f>
        <v>0</v>
      </c>
      <c r="E469" s="43">
        <f>E470</f>
        <v>0</v>
      </c>
      <c r="F469" s="344"/>
      <c r="G469" s="344"/>
    </row>
    <row r="470" spans="1:7" s="3" customFormat="1" ht="14.4" hidden="1" customHeight="1" x14ac:dyDescent="0.3">
      <c r="A470" s="18"/>
      <c r="B470" s="19" t="s">
        <v>116</v>
      </c>
      <c r="C470" s="56">
        <f>C471+C475</f>
        <v>0</v>
      </c>
      <c r="D470" s="56">
        <f>D471+D475</f>
        <v>0</v>
      </c>
      <c r="E470" s="20">
        <f>E471+E475</f>
        <v>0</v>
      </c>
      <c r="F470" s="344"/>
      <c r="G470" s="344"/>
    </row>
    <row r="471" spans="1:7" s="30" customFormat="1" ht="14.4" hidden="1" customHeight="1" x14ac:dyDescent="0.3">
      <c r="A471" s="23"/>
      <c r="B471" s="24" t="s">
        <v>51</v>
      </c>
      <c r="C471" s="56">
        <f t="shared" ref="C471:E473" si="113">C472</f>
        <v>0</v>
      </c>
      <c r="D471" s="56">
        <f t="shared" si="113"/>
        <v>0</v>
      </c>
      <c r="E471" s="22">
        <f t="shared" si="113"/>
        <v>0</v>
      </c>
      <c r="F471" s="346"/>
      <c r="G471" s="346"/>
    </row>
    <row r="472" spans="1:7" s="30" customFormat="1" ht="14.4" hidden="1" customHeight="1" x14ac:dyDescent="0.3">
      <c r="A472" s="23">
        <v>3</v>
      </c>
      <c r="B472" s="24" t="s">
        <v>2</v>
      </c>
      <c r="C472" s="56">
        <f t="shared" si="113"/>
        <v>0</v>
      </c>
      <c r="D472" s="56">
        <f t="shared" si="113"/>
        <v>0</v>
      </c>
      <c r="E472" s="22">
        <f t="shared" si="113"/>
        <v>0</v>
      </c>
      <c r="F472" s="346"/>
      <c r="G472" s="346"/>
    </row>
    <row r="473" spans="1:7" s="30" customFormat="1" ht="14.4" hidden="1" customHeight="1" x14ac:dyDescent="0.3">
      <c r="A473" s="23">
        <v>32</v>
      </c>
      <c r="B473" s="24" t="s">
        <v>21</v>
      </c>
      <c r="C473" s="56">
        <f t="shared" si="113"/>
        <v>0</v>
      </c>
      <c r="D473" s="56">
        <f t="shared" si="113"/>
        <v>0</v>
      </c>
      <c r="E473" s="22">
        <f t="shared" si="113"/>
        <v>0</v>
      </c>
      <c r="F473" s="346"/>
      <c r="G473" s="346"/>
    </row>
    <row r="474" spans="1:7" ht="14.4" hidden="1" customHeight="1" x14ac:dyDescent="0.3">
      <c r="A474" s="157">
        <v>329</v>
      </c>
      <c r="B474" s="158" t="s">
        <v>25</v>
      </c>
      <c r="C474" s="170">
        <v>0</v>
      </c>
      <c r="D474" s="170">
        <v>0</v>
      </c>
      <c r="E474" s="1">
        <v>0</v>
      </c>
      <c r="F474" s="345"/>
      <c r="G474" s="345"/>
    </row>
    <row r="475" spans="1:7" s="30" customFormat="1" ht="14.4" hidden="1" customHeight="1" x14ac:dyDescent="0.3">
      <c r="A475" s="23"/>
      <c r="B475" s="24" t="s">
        <v>209</v>
      </c>
      <c r="C475" s="56">
        <f t="shared" ref="C475:E477" si="114">C476</f>
        <v>0</v>
      </c>
      <c r="D475" s="56">
        <f t="shared" si="114"/>
        <v>0</v>
      </c>
      <c r="E475" s="22">
        <f t="shared" si="114"/>
        <v>0</v>
      </c>
      <c r="F475" s="346"/>
      <c r="G475" s="346"/>
    </row>
    <row r="476" spans="1:7" s="30" customFormat="1" ht="14.4" hidden="1" customHeight="1" x14ac:dyDescent="0.3">
      <c r="A476" s="23">
        <v>3</v>
      </c>
      <c r="B476" s="24" t="s">
        <v>2</v>
      </c>
      <c r="C476" s="56">
        <f t="shared" si="114"/>
        <v>0</v>
      </c>
      <c r="D476" s="56">
        <f t="shared" si="114"/>
        <v>0</v>
      </c>
      <c r="E476" s="22">
        <f t="shared" si="114"/>
        <v>0</v>
      </c>
      <c r="F476" s="346"/>
      <c r="G476" s="346"/>
    </row>
    <row r="477" spans="1:7" s="30" customFormat="1" ht="14.4" hidden="1" customHeight="1" x14ac:dyDescent="0.3">
      <c r="A477" s="23">
        <v>32</v>
      </c>
      <c r="B477" s="24" t="s">
        <v>21</v>
      </c>
      <c r="C477" s="56">
        <f t="shared" si="114"/>
        <v>0</v>
      </c>
      <c r="D477" s="56">
        <f t="shared" si="114"/>
        <v>0</v>
      </c>
      <c r="E477" s="22">
        <f t="shared" si="114"/>
        <v>0</v>
      </c>
      <c r="F477" s="346"/>
      <c r="G477" s="346"/>
    </row>
    <row r="478" spans="1:7" ht="14.4" hidden="1" customHeight="1" x14ac:dyDescent="0.3">
      <c r="A478" s="157">
        <v>329</v>
      </c>
      <c r="B478" s="158" t="s">
        <v>25</v>
      </c>
      <c r="C478" s="170">
        <v>0</v>
      </c>
      <c r="D478" s="170">
        <v>0</v>
      </c>
      <c r="E478" s="1">
        <v>0</v>
      </c>
      <c r="F478" s="345"/>
      <c r="G478" s="345"/>
    </row>
    <row r="479" spans="1:7" ht="14.4" hidden="1" customHeight="1" x14ac:dyDescent="0.3">
      <c r="A479" s="157"/>
      <c r="B479" s="158"/>
      <c r="C479" s="170"/>
      <c r="D479" s="170"/>
      <c r="E479" s="1"/>
      <c r="F479" s="345"/>
      <c r="G479" s="345"/>
    </row>
    <row r="480" spans="1:7" ht="14.4" customHeight="1" x14ac:dyDescent="0.3">
      <c r="A480" s="41"/>
      <c r="B480" s="42" t="s">
        <v>363</v>
      </c>
      <c r="C480" s="176">
        <f>C481</f>
        <v>10000</v>
      </c>
      <c r="D480" s="176">
        <f>D481</f>
        <v>14799.18</v>
      </c>
      <c r="E480" s="43">
        <f t="shared" ref="E480:E490" si="115">D480/C480*100</f>
        <v>147.99180000000001</v>
      </c>
      <c r="F480" s="345"/>
      <c r="G480" s="345"/>
    </row>
    <row r="481" spans="1:7" ht="14.4" customHeight="1" x14ac:dyDescent="0.3">
      <c r="A481" s="18"/>
      <c r="B481" s="19" t="s">
        <v>116</v>
      </c>
      <c r="C481" s="56">
        <f>C482+C487</f>
        <v>10000</v>
      </c>
      <c r="D481" s="56">
        <f>D482+D487</f>
        <v>14799.18</v>
      </c>
      <c r="E481" s="20">
        <f t="shared" si="115"/>
        <v>147.99180000000001</v>
      </c>
      <c r="F481" s="345"/>
      <c r="G481" s="345"/>
    </row>
    <row r="482" spans="1:7" ht="14.4" customHeight="1" x14ac:dyDescent="0.3">
      <c r="A482" s="23"/>
      <c r="B482" s="24" t="s">
        <v>51</v>
      </c>
      <c r="C482" s="56">
        <f t="shared" ref="C482:D484" si="116">C483</f>
        <v>6000</v>
      </c>
      <c r="D482" s="56">
        <f t="shared" si="116"/>
        <v>6890.18</v>
      </c>
      <c r="E482" s="20">
        <f t="shared" si="115"/>
        <v>114.83633333333334</v>
      </c>
      <c r="F482" s="345"/>
      <c r="G482" s="345"/>
    </row>
    <row r="483" spans="1:7" ht="14.4" customHeight="1" x14ac:dyDescent="0.3">
      <c r="A483" s="23">
        <v>3</v>
      </c>
      <c r="B483" s="24" t="s">
        <v>2</v>
      </c>
      <c r="C483" s="56">
        <f t="shared" si="116"/>
        <v>6000</v>
      </c>
      <c r="D483" s="56">
        <f t="shared" si="116"/>
        <v>6890.18</v>
      </c>
      <c r="E483" s="20">
        <f t="shared" si="115"/>
        <v>114.83633333333334</v>
      </c>
      <c r="F483" s="345"/>
      <c r="G483" s="345"/>
    </row>
    <row r="484" spans="1:7" ht="14.4" customHeight="1" x14ac:dyDescent="0.3">
      <c r="A484" s="23">
        <v>32</v>
      </c>
      <c r="B484" s="24" t="s">
        <v>21</v>
      </c>
      <c r="C484" s="56">
        <f t="shared" si="116"/>
        <v>6000</v>
      </c>
      <c r="D484" s="56">
        <f t="shared" si="116"/>
        <v>6890.18</v>
      </c>
      <c r="E484" s="20">
        <f t="shared" si="115"/>
        <v>114.83633333333334</v>
      </c>
      <c r="F484" s="345"/>
      <c r="G484" s="345"/>
    </row>
    <row r="485" spans="1:7" ht="14.4" customHeight="1" x14ac:dyDescent="0.3">
      <c r="A485" s="157">
        <v>329</v>
      </c>
      <c r="B485" s="158" t="s">
        <v>25</v>
      </c>
      <c r="C485" s="170">
        <v>6000</v>
      </c>
      <c r="D485" s="170">
        <f>D486</f>
        <v>6890.18</v>
      </c>
      <c r="E485" s="373">
        <f t="shared" si="115"/>
        <v>114.83633333333334</v>
      </c>
      <c r="F485" s="345"/>
      <c r="G485" s="345"/>
    </row>
    <row r="486" spans="1:7" ht="14.4" customHeight="1" x14ac:dyDescent="0.3">
      <c r="A486" s="157">
        <v>3291</v>
      </c>
      <c r="B486" s="158" t="s">
        <v>575</v>
      </c>
      <c r="C486" s="170">
        <v>6000</v>
      </c>
      <c r="D486" s="170">
        <v>6890.18</v>
      </c>
      <c r="E486" s="373">
        <f t="shared" si="115"/>
        <v>114.83633333333334</v>
      </c>
      <c r="F486" s="345"/>
      <c r="G486" s="345"/>
    </row>
    <row r="487" spans="1:7" ht="14.4" customHeight="1" x14ac:dyDescent="0.3">
      <c r="A487" s="23"/>
      <c r="B487" s="24" t="s">
        <v>209</v>
      </c>
      <c r="C487" s="56">
        <f t="shared" ref="C487:D489" si="117">C488</f>
        <v>4000</v>
      </c>
      <c r="D487" s="56">
        <f t="shared" si="117"/>
        <v>7909</v>
      </c>
      <c r="E487" s="20">
        <f t="shared" si="115"/>
        <v>197.72499999999999</v>
      </c>
      <c r="F487" s="345"/>
      <c r="G487" s="345"/>
    </row>
    <row r="488" spans="1:7" ht="14.4" customHeight="1" x14ac:dyDescent="0.3">
      <c r="A488" s="23">
        <v>3</v>
      </c>
      <c r="B488" s="24" t="s">
        <v>2</v>
      </c>
      <c r="C488" s="56">
        <f t="shared" si="117"/>
        <v>4000</v>
      </c>
      <c r="D488" s="56">
        <f t="shared" si="117"/>
        <v>7909</v>
      </c>
      <c r="E488" s="20">
        <f t="shared" si="115"/>
        <v>197.72499999999999</v>
      </c>
      <c r="F488" s="345"/>
      <c r="G488" s="345"/>
    </row>
    <row r="489" spans="1:7" ht="14.4" customHeight="1" x14ac:dyDescent="0.3">
      <c r="A489" s="23">
        <v>32</v>
      </c>
      <c r="B489" s="24" t="s">
        <v>21</v>
      </c>
      <c r="C489" s="56">
        <f t="shared" si="117"/>
        <v>4000</v>
      </c>
      <c r="D489" s="56">
        <f t="shared" si="117"/>
        <v>7909</v>
      </c>
      <c r="E489" s="20">
        <f t="shared" si="115"/>
        <v>197.72499999999999</v>
      </c>
      <c r="F489" s="345"/>
      <c r="G489" s="345"/>
    </row>
    <row r="490" spans="1:7" ht="14.4" customHeight="1" x14ac:dyDescent="0.3">
      <c r="A490" s="157">
        <v>329</v>
      </c>
      <c r="B490" s="158" t="s">
        <v>25</v>
      </c>
      <c r="C490" s="170">
        <v>4000</v>
      </c>
      <c r="D490" s="170">
        <f>D491</f>
        <v>7909</v>
      </c>
      <c r="E490" s="373">
        <f t="shared" si="115"/>
        <v>197.72499999999999</v>
      </c>
      <c r="F490" s="345"/>
      <c r="G490" s="345"/>
    </row>
    <row r="491" spans="1:7" ht="14.4" customHeight="1" x14ac:dyDescent="0.3">
      <c r="A491" s="157">
        <v>3291</v>
      </c>
      <c r="B491" s="158" t="s">
        <v>575</v>
      </c>
      <c r="C491" s="170">
        <v>4000</v>
      </c>
      <c r="D491" s="170">
        <v>7909</v>
      </c>
      <c r="E491" s="373">
        <f t="shared" ref="E491" si="118">D491/C491*100</f>
        <v>197.72499999999999</v>
      </c>
      <c r="F491" s="345"/>
      <c r="G491" s="345"/>
    </row>
    <row r="492" spans="1:7" ht="14.4" customHeight="1" x14ac:dyDescent="0.3">
      <c r="A492" s="157"/>
      <c r="B492" s="158"/>
      <c r="C492" s="170"/>
      <c r="D492" s="170"/>
      <c r="E492" s="1"/>
      <c r="F492" s="345"/>
      <c r="G492" s="345"/>
    </row>
    <row r="493" spans="1:7" ht="14.4" customHeight="1" x14ac:dyDescent="0.3">
      <c r="A493" s="333"/>
      <c r="B493" s="42" t="s">
        <v>470</v>
      </c>
      <c r="C493" s="55">
        <f t="shared" ref="C493:D498" si="119">C494</f>
        <v>30000</v>
      </c>
      <c r="D493" s="55">
        <f t="shared" si="119"/>
        <v>0</v>
      </c>
      <c r="E493" s="43">
        <f t="shared" ref="E493:E498" si="120">D493/C493*100</f>
        <v>0</v>
      </c>
      <c r="F493" s="345"/>
      <c r="G493" s="345"/>
    </row>
    <row r="494" spans="1:7" ht="14.4" customHeight="1" x14ac:dyDescent="0.3">
      <c r="A494" s="157"/>
      <c r="B494" s="19" t="s">
        <v>116</v>
      </c>
      <c r="C494" s="52">
        <f t="shared" si="119"/>
        <v>30000</v>
      </c>
      <c r="D494" s="52">
        <f t="shared" si="119"/>
        <v>0</v>
      </c>
      <c r="E494" s="20">
        <f t="shared" si="120"/>
        <v>0</v>
      </c>
      <c r="F494" s="345"/>
      <c r="G494" s="345"/>
    </row>
    <row r="495" spans="1:7" ht="14.4" customHeight="1" x14ac:dyDescent="0.3">
      <c r="A495" s="157"/>
      <c r="B495" s="24" t="s">
        <v>209</v>
      </c>
      <c r="C495" s="52">
        <f t="shared" si="119"/>
        <v>30000</v>
      </c>
      <c r="D495" s="52">
        <f t="shared" si="119"/>
        <v>0</v>
      </c>
      <c r="E495" s="20">
        <f t="shared" si="120"/>
        <v>0</v>
      </c>
      <c r="F495" s="345"/>
      <c r="G495" s="345"/>
    </row>
    <row r="496" spans="1:7" ht="14.4" customHeight="1" x14ac:dyDescent="0.3">
      <c r="A496" s="18">
        <v>4</v>
      </c>
      <c r="B496" s="19" t="s">
        <v>3</v>
      </c>
      <c r="C496" s="52">
        <f t="shared" si="119"/>
        <v>30000</v>
      </c>
      <c r="D496" s="52">
        <f t="shared" si="119"/>
        <v>0</v>
      </c>
      <c r="E496" s="20">
        <f t="shared" si="120"/>
        <v>0</v>
      </c>
      <c r="F496" s="345"/>
      <c r="G496" s="345"/>
    </row>
    <row r="497" spans="1:7" ht="14.4" customHeight="1" x14ac:dyDescent="0.3">
      <c r="A497" s="18">
        <v>42</v>
      </c>
      <c r="B497" s="19" t="s">
        <v>36</v>
      </c>
      <c r="C497" s="52">
        <f t="shared" si="119"/>
        <v>30000</v>
      </c>
      <c r="D497" s="52">
        <f t="shared" si="119"/>
        <v>0</v>
      </c>
      <c r="E497" s="20">
        <f t="shared" si="120"/>
        <v>0</v>
      </c>
      <c r="F497" s="345"/>
      <c r="G497" s="345"/>
    </row>
    <row r="498" spans="1:7" ht="14.4" customHeight="1" x14ac:dyDescent="0.3">
      <c r="A498" s="157">
        <v>426</v>
      </c>
      <c r="B498" s="158" t="s">
        <v>471</v>
      </c>
      <c r="C498" s="170">
        <f t="shared" si="119"/>
        <v>30000</v>
      </c>
      <c r="D498" s="170">
        <f t="shared" si="119"/>
        <v>0</v>
      </c>
      <c r="E498" s="373">
        <f t="shared" si="120"/>
        <v>0</v>
      </c>
      <c r="F498" s="345"/>
      <c r="G498" s="345"/>
    </row>
    <row r="499" spans="1:7" ht="14.4" customHeight="1" x14ac:dyDescent="0.3">
      <c r="A499" s="157">
        <v>4263</v>
      </c>
      <c r="B499" s="158" t="s">
        <v>574</v>
      </c>
      <c r="C499" s="170">
        <v>30000</v>
      </c>
      <c r="D499" s="170">
        <v>0</v>
      </c>
      <c r="E499" s="373">
        <f t="shared" ref="E499:E531" si="121">D499/C499*100</f>
        <v>0</v>
      </c>
      <c r="F499" s="345"/>
      <c r="G499" s="345"/>
    </row>
    <row r="500" spans="1:7" x14ac:dyDescent="0.3">
      <c r="A500" s="140"/>
      <c r="B500" s="152"/>
      <c r="C500" s="170"/>
      <c r="D500" s="170"/>
      <c r="E500" s="145"/>
      <c r="F500" s="345"/>
      <c r="G500" s="345"/>
    </row>
    <row r="501" spans="1:7" s="61" customFormat="1" x14ac:dyDescent="0.3">
      <c r="A501" s="57"/>
      <c r="B501" s="58" t="s">
        <v>34</v>
      </c>
      <c r="C501" s="59">
        <f t="shared" ref="C501:D501" si="122">C502</f>
        <v>4664600</v>
      </c>
      <c r="D501" s="59">
        <f t="shared" si="122"/>
        <v>2019162.69</v>
      </c>
      <c r="E501" s="59">
        <f t="shared" si="121"/>
        <v>43.286941859966554</v>
      </c>
      <c r="F501" s="344"/>
      <c r="G501" s="344"/>
    </row>
    <row r="502" spans="1:7" s="61" customFormat="1" x14ac:dyDescent="0.3">
      <c r="A502" s="57"/>
      <c r="B502" s="58" t="s">
        <v>100</v>
      </c>
      <c r="C502" s="177">
        <f>C503+C586+C757+C957+C1054+C1096+C1121+C1154+C1171+C1188+C1197+C1286+C1381+C1421+C1430+C1447+C1477</f>
        <v>4664600</v>
      </c>
      <c r="D502" s="177">
        <f>D503+D586+D757+D957+D1054+D1096+D1121+D1154+D1171+D1188+D1197+D1286+D1381+D1421+D1430+D1447+D1477</f>
        <v>2019162.69</v>
      </c>
      <c r="E502" s="59">
        <f t="shared" si="121"/>
        <v>43.286941859966554</v>
      </c>
      <c r="F502" s="344"/>
      <c r="G502" s="344"/>
    </row>
    <row r="503" spans="1:7" s="61" customFormat="1" x14ac:dyDescent="0.3">
      <c r="A503" s="62"/>
      <c r="B503" s="58" t="s">
        <v>219</v>
      </c>
      <c r="C503" s="60">
        <f t="shared" ref="C503" si="123">C504+C573</f>
        <v>236700</v>
      </c>
      <c r="D503" s="60">
        <f t="shared" ref="D503" si="124">D504+D573</f>
        <v>129218.82999999999</v>
      </c>
      <c r="E503" s="59">
        <f t="shared" si="121"/>
        <v>54.591816645542877</v>
      </c>
      <c r="F503" s="344"/>
      <c r="G503" s="344"/>
    </row>
    <row r="504" spans="1:7" s="61" customFormat="1" x14ac:dyDescent="0.3">
      <c r="A504" s="62"/>
      <c r="B504" s="58" t="s">
        <v>364</v>
      </c>
      <c r="C504" s="59">
        <f t="shared" ref="C504:D504" si="125">C505</f>
        <v>223400</v>
      </c>
      <c r="D504" s="59">
        <f t="shared" si="125"/>
        <v>123419.04999999999</v>
      </c>
      <c r="E504" s="59">
        <f t="shared" si="121"/>
        <v>55.245769919427033</v>
      </c>
      <c r="F504" s="344"/>
      <c r="G504" s="344"/>
    </row>
    <row r="505" spans="1:7" s="3" customFormat="1" x14ac:dyDescent="0.3">
      <c r="A505" s="63"/>
      <c r="B505" s="19" t="s">
        <v>117</v>
      </c>
      <c r="C505" s="20">
        <f t="shared" ref="C505" si="126">C507+C557</f>
        <v>223400</v>
      </c>
      <c r="D505" s="20">
        <f t="shared" ref="D505" si="127">D507+D557</f>
        <v>123419.04999999999</v>
      </c>
      <c r="E505" s="20">
        <f t="shared" si="121"/>
        <v>55.245769919427033</v>
      </c>
      <c r="F505" s="344"/>
      <c r="G505" s="344"/>
    </row>
    <row r="506" spans="1:7" s="3" customFormat="1" x14ac:dyDescent="0.3">
      <c r="A506" s="63"/>
      <c r="B506" s="19" t="s">
        <v>51</v>
      </c>
      <c r="C506" s="20">
        <f t="shared" ref="C506" si="128">C507+C557</f>
        <v>223400</v>
      </c>
      <c r="D506" s="20">
        <f t="shared" ref="D506" si="129">D507+D557</f>
        <v>123419.04999999999</v>
      </c>
      <c r="E506" s="20">
        <f t="shared" si="121"/>
        <v>55.245769919427033</v>
      </c>
      <c r="F506" s="344"/>
      <c r="G506" s="344"/>
    </row>
    <row r="507" spans="1:7" s="30" customFormat="1" x14ac:dyDescent="0.3">
      <c r="A507" s="23">
        <v>3</v>
      </c>
      <c r="B507" s="24" t="s">
        <v>38</v>
      </c>
      <c r="C507" s="22">
        <f t="shared" ref="C507" si="130">C508+C518+C553</f>
        <v>197400</v>
      </c>
      <c r="D507" s="22">
        <f t="shared" ref="D507" si="131">D508+D518+D553</f>
        <v>118037.34999999999</v>
      </c>
      <c r="E507" s="20">
        <f t="shared" si="121"/>
        <v>59.796023302938195</v>
      </c>
      <c r="F507" s="346"/>
      <c r="G507" s="346"/>
    </row>
    <row r="508" spans="1:7" s="30" customFormat="1" x14ac:dyDescent="0.3">
      <c r="A508" s="23">
        <v>31</v>
      </c>
      <c r="B508" s="24" t="s">
        <v>17</v>
      </c>
      <c r="C508" s="22">
        <f>C509+C511+C516</f>
        <v>116000</v>
      </c>
      <c r="D508" s="22">
        <f>D509+D511+D516</f>
        <v>58674.11</v>
      </c>
      <c r="E508" s="20">
        <f t="shared" si="121"/>
        <v>50.581129310344828</v>
      </c>
      <c r="F508" s="346"/>
      <c r="G508" s="346"/>
    </row>
    <row r="509" spans="1:7" x14ac:dyDescent="0.3">
      <c r="A509" s="157">
        <v>311</v>
      </c>
      <c r="B509" s="158" t="s">
        <v>115</v>
      </c>
      <c r="C509" s="1">
        <f t="shared" ref="C509:D509" si="132">C510</f>
        <v>96000</v>
      </c>
      <c r="D509" s="1">
        <f t="shared" si="132"/>
        <v>51241.39</v>
      </c>
      <c r="E509" s="373">
        <f t="shared" si="121"/>
        <v>53.37644791666667</v>
      </c>
      <c r="F509" s="345"/>
      <c r="G509" s="345"/>
    </row>
    <row r="510" spans="1:7" x14ac:dyDescent="0.3">
      <c r="A510" s="157">
        <v>3111</v>
      </c>
      <c r="B510" s="158" t="s">
        <v>573</v>
      </c>
      <c r="C510" s="1">
        <v>96000</v>
      </c>
      <c r="D510" s="1">
        <v>51241.39</v>
      </c>
      <c r="E510" s="373">
        <f t="shared" si="121"/>
        <v>53.37644791666667</v>
      </c>
      <c r="F510" s="345"/>
      <c r="G510" s="345"/>
    </row>
    <row r="511" spans="1:7" x14ac:dyDescent="0.3">
      <c r="A511" s="157">
        <v>312</v>
      </c>
      <c r="B511" s="158" t="s">
        <v>19</v>
      </c>
      <c r="C511" s="1">
        <f t="shared" ref="C511" si="133">C512+C513+C514+C515</f>
        <v>10000</v>
      </c>
      <c r="D511" s="1">
        <f t="shared" ref="D511" si="134">D512+D513+D514+D515</f>
        <v>1250</v>
      </c>
      <c r="E511" s="373">
        <f t="shared" si="121"/>
        <v>12.5</v>
      </c>
      <c r="F511" s="345"/>
      <c r="G511" s="345"/>
    </row>
    <row r="512" spans="1:7" x14ac:dyDescent="0.3">
      <c r="A512" s="157">
        <v>3121</v>
      </c>
      <c r="B512" s="158" t="s">
        <v>19</v>
      </c>
      <c r="C512" s="1">
        <v>10000</v>
      </c>
      <c r="D512" s="1">
        <v>1250</v>
      </c>
      <c r="E512" s="373">
        <f t="shared" si="121"/>
        <v>12.5</v>
      </c>
      <c r="F512" s="345"/>
      <c r="G512" s="345"/>
    </row>
    <row r="513" spans="1:82" hidden="1" x14ac:dyDescent="0.3">
      <c r="A513" s="157">
        <v>31215</v>
      </c>
      <c r="B513" s="158" t="s">
        <v>81</v>
      </c>
      <c r="C513" s="1">
        <v>0</v>
      </c>
      <c r="D513" s="1">
        <v>0</v>
      </c>
      <c r="E513" s="373" t="e">
        <f t="shared" si="121"/>
        <v>#DIV/0!</v>
      </c>
      <c r="F513" s="345"/>
      <c r="G513" s="345"/>
    </row>
    <row r="514" spans="1:82" hidden="1" x14ac:dyDescent="0.3">
      <c r="A514" s="157">
        <v>31216</v>
      </c>
      <c r="B514" s="158" t="s">
        <v>215</v>
      </c>
      <c r="C514" s="1">
        <v>0</v>
      </c>
      <c r="D514" s="1">
        <v>0</v>
      </c>
      <c r="E514" s="373" t="e">
        <f t="shared" si="121"/>
        <v>#DIV/0!</v>
      </c>
      <c r="F514" s="345"/>
      <c r="G514" s="345"/>
    </row>
    <row r="515" spans="1:82" hidden="1" x14ac:dyDescent="0.3">
      <c r="A515" s="157">
        <v>31219</v>
      </c>
      <c r="B515" s="158" t="s">
        <v>82</v>
      </c>
      <c r="C515" s="1">
        <v>0</v>
      </c>
      <c r="D515" s="1">
        <v>0</v>
      </c>
      <c r="E515" s="373" t="e">
        <f t="shared" si="121"/>
        <v>#DIV/0!</v>
      </c>
      <c r="F515" s="345"/>
      <c r="G515" s="345"/>
    </row>
    <row r="516" spans="1:82" x14ac:dyDescent="0.3">
      <c r="A516" s="157">
        <v>313</v>
      </c>
      <c r="B516" s="158" t="s">
        <v>20</v>
      </c>
      <c r="C516" s="1">
        <f>C517</f>
        <v>10000</v>
      </c>
      <c r="D516" s="1">
        <f>D517</f>
        <v>6182.72</v>
      </c>
      <c r="E516" s="373">
        <f t="shared" si="121"/>
        <v>61.827200000000005</v>
      </c>
      <c r="F516" s="345"/>
      <c r="G516" s="345"/>
    </row>
    <row r="517" spans="1:82" x14ac:dyDescent="0.3">
      <c r="A517" s="157">
        <v>3132</v>
      </c>
      <c r="B517" s="158" t="s">
        <v>216</v>
      </c>
      <c r="C517" s="1">
        <v>10000</v>
      </c>
      <c r="D517" s="1">
        <v>6182.72</v>
      </c>
      <c r="E517" s="373">
        <f t="shared" si="121"/>
        <v>61.827200000000005</v>
      </c>
      <c r="F517" s="345"/>
      <c r="G517" s="345"/>
    </row>
    <row r="518" spans="1:82" s="30" customFormat="1" ht="15.6" customHeight="1" x14ac:dyDescent="0.3">
      <c r="A518" s="23">
        <v>32</v>
      </c>
      <c r="B518" s="24" t="s">
        <v>21</v>
      </c>
      <c r="C518" s="22">
        <f>C519+C525+C533+C545</f>
        <v>79300</v>
      </c>
      <c r="D518" s="22">
        <f>D519+D525+D533+D545</f>
        <v>58286.739999999991</v>
      </c>
      <c r="E518" s="20">
        <f t="shared" si="121"/>
        <v>73.501563682219412</v>
      </c>
      <c r="F518" s="346"/>
      <c r="G518" s="346"/>
    </row>
    <row r="519" spans="1:82" s="64" customFormat="1" x14ac:dyDescent="0.3">
      <c r="A519" s="18">
        <v>321</v>
      </c>
      <c r="B519" s="19" t="s">
        <v>22</v>
      </c>
      <c r="C519" s="20">
        <f>C520+C521+C522+C523+C524</f>
        <v>9200</v>
      </c>
      <c r="D519" s="20">
        <f>D520+D521+D522+D523+D524</f>
        <v>2203.7799999999997</v>
      </c>
      <c r="E519" s="20">
        <f t="shared" si="121"/>
        <v>23.954130434782606</v>
      </c>
      <c r="F519" s="345"/>
      <c r="G519" s="345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</row>
    <row r="520" spans="1:82" s="64" customFormat="1" x14ac:dyDescent="0.3">
      <c r="A520" s="157">
        <v>3211</v>
      </c>
      <c r="B520" s="158" t="s">
        <v>551</v>
      </c>
      <c r="C520" s="1">
        <v>700</v>
      </c>
      <c r="D520" s="1">
        <v>0</v>
      </c>
      <c r="E520" s="373">
        <f t="shared" si="121"/>
        <v>0</v>
      </c>
      <c r="F520" s="345"/>
      <c r="G520" s="345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</row>
    <row r="521" spans="1:82" hidden="1" x14ac:dyDescent="0.3">
      <c r="A521" s="157">
        <v>32115</v>
      </c>
      <c r="B521" s="158" t="s">
        <v>83</v>
      </c>
      <c r="C521" s="1">
        <v>0</v>
      </c>
      <c r="D521" s="1">
        <v>0</v>
      </c>
      <c r="E521" s="373" t="e">
        <f t="shared" si="121"/>
        <v>#DIV/0!</v>
      </c>
      <c r="F521" s="345"/>
      <c r="G521" s="345"/>
    </row>
    <row r="522" spans="1:82" x14ac:dyDescent="0.3">
      <c r="A522" s="157">
        <v>3212</v>
      </c>
      <c r="B522" s="158" t="s">
        <v>572</v>
      </c>
      <c r="C522" s="1">
        <v>6000</v>
      </c>
      <c r="D522" s="1">
        <v>1843.28</v>
      </c>
      <c r="E522" s="373">
        <f t="shared" si="121"/>
        <v>30.721333333333334</v>
      </c>
      <c r="F522" s="345"/>
      <c r="G522" s="345"/>
    </row>
    <row r="523" spans="1:82" x14ac:dyDescent="0.3">
      <c r="A523" s="157">
        <v>3213</v>
      </c>
      <c r="B523" s="158" t="s">
        <v>571</v>
      </c>
      <c r="C523" s="1">
        <v>1000</v>
      </c>
      <c r="D523" s="1">
        <v>0</v>
      </c>
      <c r="E523" s="373">
        <f t="shared" si="121"/>
        <v>0</v>
      </c>
      <c r="F523" s="345"/>
      <c r="G523" s="345"/>
    </row>
    <row r="524" spans="1:82" x14ac:dyDescent="0.3">
      <c r="A524" s="157">
        <v>3214</v>
      </c>
      <c r="B524" s="158" t="s">
        <v>554</v>
      </c>
      <c r="C524" s="1">
        <v>1500</v>
      </c>
      <c r="D524" s="1">
        <v>360.5</v>
      </c>
      <c r="E524" s="373">
        <f t="shared" si="121"/>
        <v>24.033333333333335</v>
      </c>
      <c r="F524" s="345"/>
      <c r="G524" s="345"/>
    </row>
    <row r="525" spans="1:82" x14ac:dyDescent="0.3">
      <c r="A525" s="18">
        <v>322</v>
      </c>
      <c r="B525" s="19" t="s">
        <v>23</v>
      </c>
      <c r="C525" s="20">
        <f>C526+C527+C528+C529+C530+C531+C532</f>
        <v>15100</v>
      </c>
      <c r="D525" s="20">
        <f>D526+D527+D528+D529+D530+D531+D532</f>
        <v>9069.2800000000007</v>
      </c>
      <c r="E525" s="20">
        <f t="shared" si="121"/>
        <v>60.061456953642391</v>
      </c>
      <c r="F525" s="345"/>
      <c r="G525" s="345"/>
    </row>
    <row r="526" spans="1:82" x14ac:dyDescent="0.3">
      <c r="A526" s="157">
        <v>3221</v>
      </c>
      <c r="B526" s="158" t="s">
        <v>570</v>
      </c>
      <c r="C526" s="1">
        <v>3800</v>
      </c>
      <c r="D526" s="1">
        <v>2071.7800000000002</v>
      </c>
      <c r="E526" s="373">
        <f t="shared" si="121"/>
        <v>54.520526315789475</v>
      </c>
      <c r="F526" s="345"/>
      <c r="G526" s="345"/>
    </row>
    <row r="527" spans="1:82" hidden="1" x14ac:dyDescent="0.3">
      <c r="A527" s="157">
        <v>32212</v>
      </c>
      <c r="B527" s="158" t="s">
        <v>217</v>
      </c>
      <c r="C527" s="1">
        <v>0</v>
      </c>
      <c r="D527" s="1">
        <v>0</v>
      </c>
      <c r="E527" s="373" t="e">
        <f t="shared" si="121"/>
        <v>#DIV/0!</v>
      </c>
      <c r="F527" s="345"/>
      <c r="G527" s="345"/>
    </row>
    <row r="528" spans="1:82" s="163" customFormat="1" ht="15" hidden="1" customHeight="1" x14ac:dyDescent="0.3">
      <c r="A528" s="157">
        <v>32214</v>
      </c>
      <c r="B528" s="158" t="s">
        <v>186</v>
      </c>
      <c r="C528" s="1">
        <v>0</v>
      </c>
      <c r="D528" s="1">
        <v>0</v>
      </c>
      <c r="E528" s="373" t="e">
        <f t="shared" si="121"/>
        <v>#DIV/0!</v>
      </c>
      <c r="F528" s="345"/>
      <c r="G528" s="345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</row>
    <row r="529" spans="1:82" s="163" customFormat="1" ht="15" customHeight="1" x14ac:dyDescent="0.3">
      <c r="A529" s="157">
        <v>3227</v>
      </c>
      <c r="B529" s="158" t="s">
        <v>150</v>
      </c>
      <c r="C529" s="1">
        <v>300</v>
      </c>
      <c r="D529" s="1">
        <v>95.93</v>
      </c>
      <c r="E529" s="373">
        <f t="shared" si="121"/>
        <v>31.97666666666667</v>
      </c>
      <c r="F529" s="345"/>
      <c r="G529" s="345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</row>
    <row r="530" spans="1:82" x14ac:dyDescent="0.3">
      <c r="A530" s="157">
        <v>3223</v>
      </c>
      <c r="B530" s="158" t="s">
        <v>547</v>
      </c>
      <c r="C530" s="1">
        <v>10000</v>
      </c>
      <c r="D530" s="1">
        <v>6175.74</v>
      </c>
      <c r="E530" s="373">
        <f t="shared" si="121"/>
        <v>61.757399999999997</v>
      </c>
      <c r="F530" s="345"/>
      <c r="G530" s="345"/>
    </row>
    <row r="531" spans="1:82" hidden="1" x14ac:dyDescent="0.3">
      <c r="A531" s="157">
        <v>32233</v>
      </c>
      <c r="B531" s="158" t="s">
        <v>84</v>
      </c>
      <c r="C531" s="1">
        <v>0</v>
      </c>
      <c r="D531" s="1">
        <v>0</v>
      </c>
      <c r="E531" s="373" t="e">
        <f t="shared" si="121"/>
        <v>#DIV/0!</v>
      </c>
      <c r="F531" s="345"/>
      <c r="G531" s="345"/>
    </row>
    <row r="532" spans="1:82" x14ac:dyDescent="0.3">
      <c r="A532" s="157">
        <v>3225</v>
      </c>
      <c r="B532" s="158" t="s">
        <v>569</v>
      </c>
      <c r="C532" s="1">
        <v>1000</v>
      </c>
      <c r="D532" s="1">
        <v>725.83</v>
      </c>
      <c r="E532" s="373">
        <f t="shared" ref="E532:E569" si="135">D532/C532*100</f>
        <v>72.583000000000013</v>
      </c>
      <c r="F532" s="345"/>
      <c r="G532" s="345"/>
    </row>
    <row r="533" spans="1:82" x14ac:dyDescent="0.3">
      <c r="A533" s="18">
        <v>323</v>
      </c>
      <c r="B533" s="19" t="s">
        <v>24</v>
      </c>
      <c r="C533" s="20">
        <f>C534+C535+C536+C537+C538+C539+C540+C541+C542+C543+C544</f>
        <v>50350</v>
      </c>
      <c r="D533" s="20">
        <f>D534+D535+D536+D537+D538+D539+D540+D541+D542+D543+D544</f>
        <v>46612.849999999991</v>
      </c>
      <c r="E533" s="20">
        <f t="shared" si="135"/>
        <v>92.577656405163836</v>
      </c>
      <c r="F533" s="345"/>
      <c r="G533" s="345"/>
    </row>
    <row r="534" spans="1:82" x14ac:dyDescent="0.3">
      <c r="A534" s="157">
        <v>3231</v>
      </c>
      <c r="B534" s="158" t="s">
        <v>568</v>
      </c>
      <c r="C534" s="1">
        <v>6000</v>
      </c>
      <c r="D534" s="1">
        <v>3043.17</v>
      </c>
      <c r="E534" s="373">
        <f t="shared" si="135"/>
        <v>50.719500000000004</v>
      </c>
      <c r="F534" s="345"/>
      <c r="G534" s="345"/>
    </row>
    <row r="535" spans="1:82" hidden="1" x14ac:dyDescent="0.3">
      <c r="A535" s="157">
        <v>32313</v>
      </c>
      <c r="B535" s="158" t="s">
        <v>85</v>
      </c>
      <c r="C535" s="1">
        <v>0</v>
      </c>
      <c r="D535" s="1">
        <v>0</v>
      </c>
      <c r="E535" s="373" t="e">
        <f t="shared" si="135"/>
        <v>#DIV/0!</v>
      </c>
      <c r="F535" s="345"/>
      <c r="G535" s="345"/>
    </row>
    <row r="536" spans="1:82" x14ac:dyDescent="0.3">
      <c r="A536" s="157">
        <v>3232</v>
      </c>
      <c r="B536" s="158" t="s">
        <v>539</v>
      </c>
      <c r="C536" s="1">
        <v>19000</v>
      </c>
      <c r="D536" s="1">
        <v>30066.93</v>
      </c>
      <c r="E536" s="373">
        <f t="shared" si="135"/>
        <v>158.24700000000001</v>
      </c>
      <c r="F536" s="345"/>
      <c r="G536" s="345"/>
    </row>
    <row r="537" spans="1:82" hidden="1" x14ac:dyDescent="0.3">
      <c r="A537" s="157">
        <v>32322</v>
      </c>
      <c r="B537" s="158" t="s">
        <v>218</v>
      </c>
      <c r="C537" s="1">
        <v>0</v>
      </c>
      <c r="D537" s="1">
        <v>0</v>
      </c>
      <c r="E537" s="373" t="e">
        <f t="shared" si="135"/>
        <v>#DIV/0!</v>
      </c>
      <c r="F537" s="345"/>
      <c r="G537" s="345"/>
    </row>
    <row r="538" spans="1:82" x14ac:dyDescent="0.3">
      <c r="A538" s="157">
        <v>3234</v>
      </c>
      <c r="B538" s="158" t="s">
        <v>541</v>
      </c>
      <c r="C538" s="1">
        <v>7000</v>
      </c>
      <c r="D538" s="1">
        <v>3511.41</v>
      </c>
      <c r="E538" s="373">
        <f t="shared" si="135"/>
        <v>50.163000000000004</v>
      </c>
      <c r="F538" s="345"/>
      <c r="G538" s="345"/>
    </row>
    <row r="539" spans="1:82" hidden="1" x14ac:dyDescent="0.3">
      <c r="A539" s="157">
        <v>323440</v>
      </c>
      <c r="B539" s="158" t="s">
        <v>106</v>
      </c>
      <c r="C539" s="1">
        <v>0</v>
      </c>
      <c r="D539" s="1">
        <v>0</v>
      </c>
      <c r="E539" s="373" t="e">
        <f t="shared" si="135"/>
        <v>#DIV/0!</v>
      </c>
      <c r="F539" s="345"/>
      <c r="G539" s="345"/>
    </row>
    <row r="540" spans="1:82" hidden="1" x14ac:dyDescent="0.3">
      <c r="A540" s="157">
        <v>323444</v>
      </c>
      <c r="B540" s="158" t="s">
        <v>110</v>
      </c>
      <c r="C540" s="1">
        <v>0</v>
      </c>
      <c r="D540" s="1">
        <v>0</v>
      </c>
      <c r="E540" s="373" t="e">
        <f t="shared" si="135"/>
        <v>#DIV/0!</v>
      </c>
      <c r="F540" s="345"/>
      <c r="G540" s="345"/>
    </row>
    <row r="541" spans="1:82" x14ac:dyDescent="0.3">
      <c r="A541" s="157">
        <v>3236</v>
      </c>
      <c r="B541" s="158" t="s">
        <v>542</v>
      </c>
      <c r="C541" s="1">
        <v>1200</v>
      </c>
      <c r="D541" s="1">
        <v>0</v>
      </c>
      <c r="E541" s="373">
        <f t="shared" si="135"/>
        <v>0</v>
      </c>
      <c r="F541" s="345"/>
      <c r="G541" s="345"/>
    </row>
    <row r="542" spans="1:82" x14ac:dyDescent="0.3">
      <c r="A542" s="157">
        <v>3238</v>
      </c>
      <c r="B542" s="158" t="s">
        <v>87</v>
      </c>
      <c r="C542" s="1">
        <v>10000</v>
      </c>
      <c r="D542" s="1">
        <v>4964.49</v>
      </c>
      <c r="E542" s="373">
        <f t="shared" si="135"/>
        <v>49.6449</v>
      </c>
      <c r="F542" s="345"/>
      <c r="G542" s="345"/>
    </row>
    <row r="543" spans="1:82" x14ac:dyDescent="0.3">
      <c r="A543" s="157">
        <v>3239</v>
      </c>
      <c r="B543" s="158" t="s">
        <v>163</v>
      </c>
      <c r="C543" s="1">
        <v>7150</v>
      </c>
      <c r="D543" s="1">
        <v>5026.8500000000004</v>
      </c>
      <c r="E543" s="373">
        <f t="shared" si="135"/>
        <v>70.305594405594405</v>
      </c>
      <c r="F543" s="345"/>
      <c r="G543" s="345"/>
    </row>
    <row r="544" spans="1:82" hidden="1" x14ac:dyDescent="0.3">
      <c r="A544" s="157">
        <v>32399</v>
      </c>
      <c r="B544" s="158" t="s">
        <v>163</v>
      </c>
      <c r="C544" s="1">
        <v>0</v>
      </c>
      <c r="D544" s="1">
        <v>0</v>
      </c>
      <c r="E544" s="373" t="e">
        <f t="shared" si="135"/>
        <v>#DIV/0!</v>
      </c>
      <c r="F544" s="345"/>
      <c r="G544" s="345"/>
    </row>
    <row r="545" spans="1:7" x14ac:dyDescent="0.3">
      <c r="A545" s="18">
        <v>329</v>
      </c>
      <c r="B545" s="19" t="s">
        <v>25</v>
      </c>
      <c r="C545" s="20">
        <f>C546+C547+C548+C549+C550+C551+C552</f>
        <v>4650</v>
      </c>
      <c r="D545" s="20">
        <f>D546+D547+D548+D549+D550+D551+D552</f>
        <v>400.83</v>
      </c>
      <c r="E545" s="20">
        <f t="shared" si="135"/>
        <v>8.6199999999999992</v>
      </c>
      <c r="F545" s="345"/>
      <c r="G545" s="345"/>
    </row>
    <row r="546" spans="1:7" x14ac:dyDescent="0.3">
      <c r="A546" s="157">
        <v>3292</v>
      </c>
      <c r="B546" s="158" t="s">
        <v>567</v>
      </c>
      <c r="C546" s="1">
        <v>1550</v>
      </c>
      <c r="D546" s="1">
        <v>0</v>
      </c>
      <c r="E546" s="373">
        <f t="shared" si="135"/>
        <v>0</v>
      </c>
      <c r="F546" s="345"/>
      <c r="G546" s="345"/>
    </row>
    <row r="547" spans="1:7" hidden="1" x14ac:dyDescent="0.3">
      <c r="A547" s="157">
        <v>32923</v>
      </c>
      <c r="B547" s="158" t="s">
        <v>171</v>
      </c>
      <c r="C547" s="1">
        <v>0</v>
      </c>
      <c r="D547" s="1">
        <v>0</v>
      </c>
      <c r="E547" s="373" t="e">
        <f t="shared" si="135"/>
        <v>#DIV/0!</v>
      </c>
      <c r="F547" s="345"/>
      <c r="G547" s="345"/>
    </row>
    <row r="548" spans="1:7" x14ac:dyDescent="0.3">
      <c r="A548" s="157">
        <v>3295</v>
      </c>
      <c r="B548" s="158" t="s">
        <v>537</v>
      </c>
      <c r="C548" s="1">
        <v>2950</v>
      </c>
      <c r="D548" s="1">
        <v>400.83</v>
      </c>
      <c r="E548" s="373">
        <f t="shared" si="135"/>
        <v>13.587457627118644</v>
      </c>
      <c r="F548" s="345"/>
      <c r="G548" s="345"/>
    </row>
    <row r="549" spans="1:7" hidden="1" x14ac:dyDescent="0.3">
      <c r="A549" s="157">
        <v>32952</v>
      </c>
      <c r="B549" s="158" t="s">
        <v>89</v>
      </c>
      <c r="C549" s="1">
        <v>0</v>
      </c>
      <c r="D549" s="1">
        <v>0</v>
      </c>
      <c r="E549" s="373" t="e">
        <f t="shared" si="135"/>
        <v>#DIV/0!</v>
      </c>
      <c r="F549" s="345"/>
      <c r="G549" s="345"/>
    </row>
    <row r="550" spans="1:7" hidden="1" x14ac:dyDescent="0.3">
      <c r="A550" s="157">
        <v>32953</v>
      </c>
      <c r="B550" s="158" t="s">
        <v>90</v>
      </c>
      <c r="C550" s="1">
        <v>0</v>
      </c>
      <c r="D550" s="1">
        <v>0</v>
      </c>
      <c r="E550" s="373" t="e">
        <f t="shared" si="135"/>
        <v>#DIV/0!</v>
      </c>
      <c r="F550" s="345"/>
      <c r="G550" s="345"/>
    </row>
    <row r="551" spans="1:7" hidden="1" x14ac:dyDescent="0.3">
      <c r="A551" s="157">
        <v>32959</v>
      </c>
      <c r="B551" s="158" t="s">
        <v>111</v>
      </c>
      <c r="C551" s="1">
        <v>0</v>
      </c>
      <c r="D551" s="1">
        <v>0</v>
      </c>
      <c r="E551" s="373" t="e">
        <f t="shared" si="135"/>
        <v>#DIV/0!</v>
      </c>
      <c r="F551" s="345"/>
      <c r="G551" s="345"/>
    </row>
    <row r="552" spans="1:7" x14ac:dyDescent="0.3">
      <c r="A552" s="157">
        <v>3299</v>
      </c>
      <c r="B552" s="158" t="s">
        <v>477</v>
      </c>
      <c r="C552" s="1">
        <v>150</v>
      </c>
      <c r="D552" s="1">
        <v>0</v>
      </c>
      <c r="E552" s="373">
        <f t="shared" si="135"/>
        <v>0</v>
      </c>
      <c r="F552" s="345"/>
      <c r="G552" s="345"/>
    </row>
    <row r="553" spans="1:7" s="3" customFormat="1" ht="15.6" customHeight="1" x14ac:dyDescent="0.3">
      <c r="A553" s="18">
        <v>34</v>
      </c>
      <c r="B553" s="19" t="s">
        <v>26</v>
      </c>
      <c r="C553" s="22">
        <f t="shared" ref="C553:D553" si="136">C554</f>
        <v>2100</v>
      </c>
      <c r="D553" s="22">
        <f t="shared" si="136"/>
        <v>1076.5</v>
      </c>
      <c r="E553" s="373">
        <f t="shared" si="135"/>
        <v>51.261904761904766</v>
      </c>
      <c r="F553" s="344"/>
      <c r="G553" s="344"/>
    </row>
    <row r="554" spans="1:7" x14ac:dyDescent="0.3">
      <c r="A554" s="140">
        <v>343</v>
      </c>
      <c r="B554" s="152" t="s">
        <v>27</v>
      </c>
      <c r="C554" s="145">
        <f t="shared" ref="C554" si="137">C555+C556</f>
        <v>2100</v>
      </c>
      <c r="D554" s="145">
        <f t="shared" ref="D554" si="138">D555+D556</f>
        <v>1076.5</v>
      </c>
      <c r="E554" s="373">
        <f t="shared" si="135"/>
        <v>51.261904761904766</v>
      </c>
      <c r="F554" s="345"/>
      <c r="G554" s="345"/>
    </row>
    <row r="555" spans="1:7" x14ac:dyDescent="0.3">
      <c r="A555" s="140">
        <v>34311</v>
      </c>
      <c r="B555" s="371" t="s">
        <v>533</v>
      </c>
      <c r="C555" s="1">
        <v>2100</v>
      </c>
      <c r="D555" s="1">
        <v>1076.5</v>
      </c>
      <c r="E555" s="373">
        <f t="shared" si="135"/>
        <v>51.261904761904766</v>
      </c>
      <c r="F555" s="345"/>
      <c r="G555" s="345"/>
    </row>
    <row r="556" spans="1:7" hidden="1" x14ac:dyDescent="0.3">
      <c r="A556" s="140">
        <v>34312</v>
      </c>
      <c r="B556" s="152" t="s">
        <v>91</v>
      </c>
      <c r="C556" s="1">
        <v>0</v>
      </c>
      <c r="D556" s="1">
        <v>0</v>
      </c>
      <c r="E556" s="373" t="e">
        <f t="shared" si="135"/>
        <v>#DIV/0!</v>
      </c>
      <c r="F556" s="345"/>
      <c r="G556" s="345"/>
    </row>
    <row r="557" spans="1:7" s="3" customFormat="1" ht="15.6" customHeight="1" x14ac:dyDescent="0.3">
      <c r="A557" s="18">
        <v>4</v>
      </c>
      <c r="B557" s="19" t="s">
        <v>3</v>
      </c>
      <c r="C557" s="25">
        <f>C558+C561</f>
        <v>26000</v>
      </c>
      <c r="D557" s="25">
        <f>D558+D561</f>
        <v>5381.7</v>
      </c>
      <c r="E557" s="20">
        <f t="shared" si="135"/>
        <v>20.698846153846155</v>
      </c>
      <c r="F557" s="344"/>
      <c r="G557" s="344"/>
    </row>
    <row r="558" spans="1:7" s="3" customFormat="1" hidden="1" x14ac:dyDescent="0.3">
      <c r="A558" s="18">
        <v>41</v>
      </c>
      <c r="B558" s="19" t="s">
        <v>54</v>
      </c>
      <c r="C558" s="22">
        <f>C559</f>
        <v>0</v>
      </c>
      <c r="D558" s="22">
        <f>D559</f>
        <v>0</v>
      </c>
      <c r="E558" s="20" t="e">
        <f t="shared" si="135"/>
        <v>#DIV/0!</v>
      </c>
      <c r="F558" s="344"/>
      <c r="G558" s="344"/>
    </row>
    <row r="559" spans="1:7" hidden="1" x14ac:dyDescent="0.3">
      <c r="A559" s="140">
        <v>411</v>
      </c>
      <c r="B559" s="152" t="s">
        <v>165</v>
      </c>
      <c r="C559" s="145">
        <f t="shared" ref="C559:D559" si="139">C560</f>
        <v>0</v>
      </c>
      <c r="D559" s="145">
        <f t="shared" si="139"/>
        <v>0</v>
      </c>
      <c r="E559" s="20" t="e">
        <f t="shared" si="135"/>
        <v>#DIV/0!</v>
      </c>
      <c r="F559" s="345"/>
      <c r="G559" s="345"/>
    </row>
    <row r="560" spans="1:7" hidden="1" x14ac:dyDescent="0.3">
      <c r="A560" s="140">
        <v>41112</v>
      </c>
      <c r="B560" s="152" t="s">
        <v>166</v>
      </c>
      <c r="C560" s="1">
        <v>0</v>
      </c>
      <c r="D560" s="1">
        <v>0</v>
      </c>
      <c r="E560" s="20" t="e">
        <f t="shared" si="135"/>
        <v>#DIV/0!</v>
      </c>
      <c r="F560" s="345"/>
      <c r="G560" s="345"/>
    </row>
    <row r="561" spans="1:7" s="3" customFormat="1" x14ac:dyDescent="0.3">
      <c r="A561" s="18">
        <v>42</v>
      </c>
      <c r="B561" s="19" t="s">
        <v>36</v>
      </c>
      <c r="C561" s="22">
        <f>C562+C563+C569+C571</f>
        <v>26000</v>
      </c>
      <c r="D561" s="22">
        <f>D562+D563+D569+D571</f>
        <v>5381.7</v>
      </c>
      <c r="E561" s="20">
        <f t="shared" si="135"/>
        <v>20.698846153846155</v>
      </c>
      <c r="F561" s="344"/>
      <c r="G561" s="344"/>
    </row>
    <row r="562" spans="1:7" s="143" customFormat="1" hidden="1" x14ac:dyDescent="0.3">
      <c r="A562" s="18">
        <v>421</v>
      </c>
      <c r="B562" s="19" t="s">
        <v>79</v>
      </c>
      <c r="C562" s="20">
        <v>0</v>
      </c>
      <c r="D562" s="20">
        <v>0</v>
      </c>
      <c r="E562" s="20" t="e">
        <f t="shared" si="135"/>
        <v>#DIV/0!</v>
      </c>
      <c r="F562" s="350"/>
      <c r="G562" s="350"/>
    </row>
    <row r="563" spans="1:7" x14ac:dyDescent="0.3">
      <c r="A563" s="18">
        <v>422</v>
      </c>
      <c r="B563" s="19" t="s">
        <v>112</v>
      </c>
      <c r="C563" s="20">
        <f t="shared" ref="C563" si="140">C564+C568</f>
        <v>16000</v>
      </c>
      <c r="D563" s="20">
        <f t="shared" ref="D563" si="141">D564+D568</f>
        <v>5381.7</v>
      </c>
      <c r="E563" s="20">
        <f t="shared" si="135"/>
        <v>33.635624999999997</v>
      </c>
      <c r="F563" s="345"/>
      <c r="G563" s="345"/>
    </row>
    <row r="564" spans="1:7" x14ac:dyDescent="0.3">
      <c r="A564" s="140">
        <v>4221</v>
      </c>
      <c r="B564" s="152" t="s">
        <v>154</v>
      </c>
      <c r="C564" s="1">
        <f>C565+C566+C567</f>
        <v>6000</v>
      </c>
      <c r="D564" s="1">
        <v>1169.7</v>
      </c>
      <c r="E564" s="373">
        <f t="shared" si="135"/>
        <v>19.495000000000001</v>
      </c>
      <c r="F564" s="345"/>
      <c r="G564" s="345"/>
    </row>
    <row r="565" spans="1:7" hidden="1" x14ac:dyDescent="0.3">
      <c r="A565" s="325">
        <v>42211</v>
      </c>
      <c r="B565" s="324" t="s">
        <v>468</v>
      </c>
      <c r="C565" s="1">
        <v>3500</v>
      </c>
      <c r="D565" s="1">
        <v>0</v>
      </c>
      <c r="E565" s="373">
        <f t="shared" si="135"/>
        <v>0</v>
      </c>
      <c r="F565" s="345"/>
      <c r="G565" s="345"/>
    </row>
    <row r="566" spans="1:7" hidden="1" x14ac:dyDescent="0.3">
      <c r="A566" s="325">
        <v>42212</v>
      </c>
      <c r="B566" s="324" t="s">
        <v>154</v>
      </c>
      <c r="C566" s="1">
        <v>2000</v>
      </c>
      <c r="D566" s="1">
        <v>0</v>
      </c>
      <c r="E566" s="373">
        <f t="shared" si="135"/>
        <v>0</v>
      </c>
      <c r="F566" s="345"/>
      <c r="G566" s="345"/>
    </row>
    <row r="567" spans="1:7" hidden="1" x14ac:dyDescent="0.3">
      <c r="A567" s="325">
        <v>42219</v>
      </c>
      <c r="B567" s="324" t="s">
        <v>469</v>
      </c>
      <c r="C567" s="1">
        <v>500</v>
      </c>
      <c r="D567" s="1">
        <v>0</v>
      </c>
      <c r="E567" s="373">
        <f t="shared" si="135"/>
        <v>0</v>
      </c>
      <c r="F567" s="345"/>
      <c r="G567" s="345"/>
    </row>
    <row r="568" spans="1:7" x14ac:dyDescent="0.3">
      <c r="A568" s="140">
        <v>4227</v>
      </c>
      <c r="B568" s="152" t="s">
        <v>92</v>
      </c>
      <c r="C568" s="1">
        <v>10000</v>
      </c>
      <c r="D568" s="1">
        <v>4212</v>
      </c>
      <c r="E568" s="373">
        <f t="shared" si="135"/>
        <v>42.120000000000005</v>
      </c>
      <c r="F568" s="345"/>
      <c r="G568" s="345"/>
    </row>
    <row r="569" spans="1:7" x14ac:dyDescent="0.3">
      <c r="A569" s="18">
        <v>423</v>
      </c>
      <c r="B569" s="19" t="s">
        <v>475</v>
      </c>
      <c r="C569" s="20">
        <f>C570</f>
        <v>10000</v>
      </c>
      <c r="D569" s="20">
        <f>D570</f>
        <v>0</v>
      </c>
      <c r="E569" s="373">
        <f t="shared" si="135"/>
        <v>0</v>
      </c>
      <c r="F569" s="345"/>
      <c r="G569" s="345"/>
    </row>
    <row r="570" spans="1:7" x14ac:dyDescent="0.3">
      <c r="A570" s="140">
        <v>4231</v>
      </c>
      <c r="B570" s="371" t="s">
        <v>566</v>
      </c>
      <c r="C570" s="1">
        <v>10000</v>
      </c>
      <c r="D570" s="1">
        <v>0</v>
      </c>
      <c r="E570" s="373">
        <f t="shared" ref="E570" si="142">D570/C570*100</f>
        <v>0</v>
      </c>
      <c r="F570" s="345"/>
      <c r="G570" s="345"/>
    </row>
    <row r="571" spans="1:7" hidden="1" x14ac:dyDescent="0.3">
      <c r="A571" s="18">
        <v>426</v>
      </c>
      <c r="B571" s="19" t="s">
        <v>46</v>
      </c>
      <c r="C571" s="20">
        <v>0</v>
      </c>
      <c r="D571" s="20">
        <v>0</v>
      </c>
      <c r="E571" s="20">
        <v>0</v>
      </c>
      <c r="F571" s="345"/>
      <c r="G571" s="345"/>
    </row>
    <row r="572" spans="1:7" x14ac:dyDescent="0.3">
      <c r="A572" s="140"/>
      <c r="B572" s="152"/>
      <c r="C572" s="1"/>
      <c r="D572" s="1"/>
      <c r="E572" s="1"/>
      <c r="F572" s="345"/>
      <c r="G572" s="345"/>
    </row>
    <row r="573" spans="1:7" s="61" customFormat="1" x14ac:dyDescent="0.3">
      <c r="A573" s="57"/>
      <c r="B573" s="58" t="s">
        <v>365</v>
      </c>
      <c r="C573" s="177">
        <f>C574</f>
        <v>13300</v>
      </c>
      <c r="D573" s="177">
        <f>D574</f>
        <v>5799.78</v>
      </c>
      <c r="E573" s="59">
        <f t="shared" ref="E573:E583" si="143">D573/C573*100</f>
        <v>43.607368421052627</v>
      </c>
      <c r="F573" s="344"/>
      <c r="G573" s="344"/>
    </row>
    <row r="574" spans="1:7" s="3" customFormat="1" x14ac:dyDescent="0.3">
      <c r="A574" s="18"/>
      <c r="B574" s="19" t="s">
        <v>117</v>
      </c>
      <c r="C574" s="22">
        <f t="shared" ref="C574:D575" si="144">C575</f>
        <v>13300</v>
      </c>
      <c r="D574" s="22">
        <f t="shared" si="144"/>
        <v>5799.78</v>
      </c>
      <c r="E574" s="20">
        <f t="shared" si="143"/>
        <v>43.607368421052627</v>
      </c>
      <c r="F574" s="344"/>
      <c r="G574" s="344"/>
    </row>
    <row r="575" spans="1:7" s="30" customFormat="1" x14ac:dyDescent="0.3">
      <c r="A575" s="23"/>
      <c r="B575" s="24" t="s">
        <v>97</v>
      </c>
      <c r="C575" s="22">
        <f t="shared" si="144"/>
        <v>13300</v>
      </c>
      <c r="D575" s="22">
        <f t="shared" si="144"/>
        <v>5799.78</v>
      </c>
      <c r="E575" s="20">
        <f t="shared" si="143"/>
        <v>43.607368421052627</v>
      </c>
      <c r="F575" s="346"/>
      <c r="G575" s="346"/>
    </row>
    <row r="576" spans="1:7" s="30" customFormat="1" x14ac:dyDescent="0.3">
      <c r="A576" s="23">
        <v>3</v>
      </c>
      <c r="B576" s="24" t="s">
        <v>38</v>
      </c>
      <c r="C576" s="22">
        <f>C577+C582</f>
        <v>13300</v>
      </c>
      <c r="D576" s="22">
        <f>D577+D582</f>
        <v>5799.78</v>
      </c>
      <c r="E576" s="20">
        <f t="shared" si="143"/>
        <v>43.607368421052627</v>
      </c>
      <c r="F576" s="346"/>
      <c r="G576" s="346"/>
    </row>
    <row r="577" spans="1:82" s="30" customFormat="1" x14ac:dyDescent="0.3">
      <c r="A577" s="23">
        <v>31</v>
      </c>
      <c r="B577" s="24" t="s">
        <v>17</v>
      </c>
      <c r="C577" s="22">
        <f>C580+C578</f>
        <v>13000</v>
      </c>
      <c r="D577" s="22">
        <f>D580+D578</f>
        <v>5701.59</v>
      </c>
      <c r="E577" s="20">
        <f t="shared" si="143"/>
        <v>43.858384615384615</v>
      </c>
      <c r="F577" s="346"/>
      <c r="G577" s="346"/>
    </row>
    <row r="578" spans="1:82" s="163" customFormat="1" ht="15" customHeight="1" x14ac:dyDescent="0.3">
      <c r="A578" s="157">
        <v>311</v>
      </c>
      <c r="B578" s="158" t="s">
        <v>18</v>
      </c>
      <c r="C578" s="1">
        <v>11000</v>
      </c>
      <c r="D578" s="1">
        <f>D579</f>
        <v>4894.08</v>
      </c>
      <c r="E578" s="373">
        <f t="shared" si="143"/>
        <v>44.49163636363636</v>
      </c>
      <c r="F578" s="345"/>
      <c r="G578" s="345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</row>
    <row r="579" spans="1:82" s="163" customFormat="1" ht="15" customHeight="1" x14ac:dyDescent="0.3">
      <c r="A579" s="157">
        <v>3111</v>
      </c>
      <c r="B579" s="158" t="s">
        <v>556</v>
      </c>
      <c r="C579" s="1">
        <v>11000</v>
      </c>
      <c r="D579" s="1">
        <v>4894.08</v>
      </c>
      <c r="E579" s="373">
        <f t="shared" si="143"/>
        <v>44.49163636363636</v>
      </c>
      <c r="F579" s="345"/>
      <c r="G579" s="345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</row>
    <row r="580" spans="1:82" s="163" customFormat="1" ht="15" customHeight="1" x14ac:dyDescent="0.3">
      <c r="A580" s="157">
        <v>313</v>
      </c>
      <c r="B580" s="158" t="s">
        <v>20</v>
      </c>
      <c r="C580" s="1">
        <v>2000</v>
      </c>
      <c r="D580" s="1">
        <f>D581</f>
        <v>807.51</v>
      </c>
      <c r="E580" s="373">
        <f t="shared" si="143"/>
        <v>40.375499999999995</v>
      </c>
      <c r="F580" s="345"/>
      <c r="G580" s="345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</row>
    <row r="581" spans="1:82" s="375" customFormat="1" ht="15" customHeight="1" x14ac:dyDescent="0.3">
      <c r="A581" s="157">
        <v>3132</v>
      </c>
      <c r="B581" s="158" t="s">
        <v>565</v>
      </c>
      <c r="C581" s="1">
        <v>2000</v>
      </c>
      <c r="D581" s="170">
        <v>807.51</v>
      </c>
      <c r="E581" s="373">
        <f t="shared" si="143"/>
        <v>40.375499999999995</v>
      </c>
      <c r="F581" s="345"/>
      <c r="G581" s="345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</row>
    <row r="582" spans="1:82" ht="15" customHeight="1" x14ac:dyDescent="0.3">
      <c r="A582" s="18">
        <v>32</v>
      </c>
      <c r="B582" s="19" t="s">
        <v>21</v>
      </c>
      <c r="C582" s="52">
        <f t="shared" ref="C582:D582" si="145">C584</f>
        <v>300</v>
      </c>
      <c r="D582" s="52">
        <f t="shared" si="145"/>
        <v>98.19</v>
      </c>
      <c r="E582" s="20">
        <f t="shared" si="143"/>
        <v>32.729999999999997</v>
      </c>
      <c r="F582" s="345"/>
      <c r="G582" s="345"/>
    </row>
    <row r="583" spans="1:82" ht="15" customHeight="1" x14ac:dyDescent="0.3">
      <c r="A583" s="374">
        <v>321</v>
      </c>
      <c r="B583" s="371" t="s">
        <v>22</v>
      </c>
      <c r="C583" s="170">
        <v>300</v>
      </c>
      <c r="D583" s="170">
        <f>D584</f>
        <v>98.19</v>
      </c>
      <c r="E583" s="373">
        <f t="shared" si="143"/>
        <v>32.729999999999997</v>
      </c>
      <c r="F583" s="345"/>
      <c r="G583" s="345"/>
    </row>
    <row r="584" spans="1:82" ht="15" customHeight="1" x14ac:dyDescent="0.3">
      <c r="A584" s="157">
        <v>3212</v>
      </c>
      <c r="B584" s="158" t="s">
        <v>188</v>
      </c>
      <c r="C584" s="170">
        <v>300</v>
      </c>
      <c r="D584" s="170">
        <v>98.19</v>
      </c>
      <c r="E584" s="373">
        <f t="shared" ref="E584:E604" si="146">D584/C584*100</f>
        <v>32.729999999999997</v>
      </c>
      <c r="F584" s="345"/>
      <c r="G584" s="345"/>
    </row>
    <row r="585" spans="1:82" x14ac:dyDescent="0.3">
      <c r="A585" s="140"/>
      <c r="B585" s="152"/>
      <c r="C585" s="170"/>
      <c r="D585" s="170"/>
      <c r="E585" s="145"/>
      <c r="F585" s="345"/>
      <c r="G585" s="345"/>
    </row>
    <row r="586" spans="1:82" s="66" customFormat="1" x14ac:dyDescent="0.3">
      <c r="A586" s="65"/>
      <c r="B586" s="65" t="s">
        <v>101</v>
      </c>
      <c r="C586" s="178">
        <f>C587+C594+C607+C620+C631+C646+C657+C668+C681+C694+C705+C718+C731+C744</f>
        <v>1720000</v>
      </c>
      <c r="D586" s="178">
        <f>D587+D594+D607+D620+D631+D646+D657+D668+D681+D694+D705+D718+D731+D744</f>
        <v>724436.90999999992</v>
      </c>
      <c r="E586" s="68">
        <f t="shared" si="146"/>
        <v>42.118424999999995</v>
      </c>
      <c r="F586" s="344"/>
      <c r="G586" s="344"/>
    </row>
    <row r="587" spans="1:82" s="66" customFormat="1" ht="28.95" hidden="1" customHeight="1" x14ac:dyDescent="0.3">
      <c r="A587" s="65"/>
      <c r="B587" s="71" t="s">
        <v>404</v>
      </c>
      <c r="C587" s="99">
        <f t="shared" ref="C587:D591" si="147">C588</f>
        <v>0</v>
      </c>
      <c r="D587" s="99">
        <f t="shared" si="147"/>
        <v>0</v>
      </c>
      <c r="E587" s="68" t="e">
        <f t="shared" si="146"/>
        <v>#DIV/0!</v>
      </c>
      <c r="F587" s="344"/>
      <c r="G587" s="344"/>
    </row>
    <row r="588" spans="1:82" ht="14.4" hidden="1" customHeight="1" x14ac:dyDescent="0.3">
      <c r="A588" s="18"/>
      <c r="B588" s="69" t="s">
        <v>118</v>
      </c>
      <c r="C588" s="22">
        <f t="shared" si="147"/>
        <v>0</v>
      </c>
      <c r="D588" s="22">
        <f t="shared" si="147"/>
        <v>0</v>
      </c>
      <c r="E588" s="68" t="e">
        <f t="shared" si="146"/>
        <v>#DIV/0!</v>
      </c>
      <c r="F588" s="345"/>
      <c r="G588" s="345"/>
    </row>
    <row r="589" spans="1:82" hidden="1" x14ac:dyDescent="0.3">
      <c r="A589" s="23"/>
      <c r="B589" s="24" t="s">
        <v>51</v>
      </c>
      <c r="C589" s="22">
        <f t="shared" si="147"/>
        <v>0</v>
      </c>
      <c r="D589" s="22">
        <f t="shared" si="147"/>
        <v>0</v>
      </c>
      <c r="E589" s="68" t="e">
        <f t="shared" si="146"/>
        <v>#DIV/0!</v>
      </c>
      <c r="F589" s="345"/>
      <c r="G589" s="345"/>
    </row>
    <row r="590" spans="1:82" hidden="1" x14ac:dyDescent="0.3">
      <c r="A590" s="23">
        <v>3</v>
      </c>
      <c r="B590" s="24" t="s">
        <v>2</v>
      </c>
      <c r="C590" s="22">
        <f t="shared" si="147"/>
        <v>0</v>
      </c>
      <c r="D590" s="22">
        <f t="shared" si="147"/>
        <v>0</v>
      </c>
      <c r="E590" s="68" t="e">
        <f t="shared" si="146"/>
        <v>#DIV/0!</v>
      </c>
      <c r="F590" s="345"/>
      <c r="G590" s="345"/>
    </row>
    <row r="591" spans="1:82" hidden="1" x14ac:dyDescent="0.3">
      <c r="A591" s="23">
        <v>32</v>
      </c>
      <c r="B591" s="24" t="s">
        <v>21</v>
      </c>
      <c r="C591" s="22">
        <f t="shared" si="147"/>
        <v>0</v>
      </c>
      <c r="D591" s="22">
        <f t="shared" si="147"/>
        <v>0</v>
      </c>
      <c r="E591" s="68" t="e">
        <f t="shared" si="146"/>
        <v>#DIV/0!</v>
      </c>
      <c r="F591" s="345"/>
      <c r="G591" s="345"/>
    </row>
    <row r="592" spans="1:82" hidden="1" x14ac:dyDescent="0.3">
      <c r="A592" s="157">
        <v>323</v>
      </c>
      <c r="B592" s="169" t="s">
        <v>176</v>
      </c>
      <c r="C592" s="1">
        <v>0</v>
      </c>
      <c r="D592" s="1">
        <v>0</v>
      </c>
      <c r="E592" s="68" t="e">
        <f t="shared" si="146"/>
        <v>#DIV/0!</v>
      </c>
      <c r="F592" s="345"/>
      <c r="G592" s="345"/>
    </row>
    <row r="593" spans="1:7" hidden="1" x14ac:dyDescent="0.3">
      <c r="A593" s="157"/>
      <c r="B593" s="158"/>
      <c r="C593" s="170"/>
      <c r="D593" s="170"/>
      <c r="E593" s="68" t="e">
        <f t="shared" si="146"/>
        <v>#DIV/0!</v>
      </c>
      <c r="F593" s="345"/>
      <c r="G593" s="345"/>
    </row>
    <row r="594" spans="1:7" s="66" customFormat="1" x14ac:dyDescent="0.3">
      <c r="A594" s="65"/>
      <c r="B594" s="67" t="s">
        <v>405</v>
      </c>
      <c r="C594" s="99">
        <f t="shared" ref="C594:D594" si="148">C595</f>
        <v>32000</v>
      </c>
      <c r="D594" s="99">
        <f t="shared" si="148"/>
        <v>15125</v>
      </c>
      <c r="E594" s="68">
        <f t="shared" si="146"/>
        <v>47.265625</v>
      </c>
      <c r="F594" s="344"/>
      <c r="G594" s="344"/>
    </row>
    <row r="595" spans="1:7" s="3" customFormat="1" x14ac:dyDescent="0.3">
      <c r="A595" s="18"/>
      <c r="B595" s="69" t="s">
        <v>122</v>
      </c>
      <c r="C595" s="22">
        <f>C596+C601</f>
        <v>32000</v>
      </c>
      <c r="D595" s="22">
        <f>D596+D601</f>
        <v>15125</v>
      </c>
      <c r="E595" s="20">
        <f t="shared" si="146"/>
        <v>47.265625</v>
      </c>
      <c r="F595" s="344"/>
      <c r="G595" s="344"/>
    </row>
    <row r="596" spans="1:7" s="3" customFormat="1" x14ac:dyDescent="0.3">
      <c r="A596" s="18"/>
      <c r="B596" s="19" t="s">
        <v>51</v>
      </c>
      <c r="C596" s="22">
        <f t="shared" ref="C596:D603" si="149">C597</f>
        <v>24500</v>
      </c>
      <c r="D596" s="22">
        <f t="shared" si="149"/>
        <v>5125</v>
      </c>
      <c r="E596" s="20">
        <f t="shared" si="146"/>
        <v>20.918367346938776</v>
      </c>
      <c r="F596" s="344"/>
      <c r="G596" s="344"/>
    </row>
    <row r="597" spans="1:7" s="3" customFormat="1" x14ac:dyDescent="0.3">
      <c r="A597" s="18">
        <v>4</v>
      </c>
      <c r="B597" s="19" t="s">
        <v>3</v>
      </c>
      <c r="C597" s="22">
        <f t="shared" si="149"/>
        <v>24500</v>
      </c>
      <c r="D597" s="22">
        <f t="shared" si="149"/>
        <v>5125</v>
      </c>
      <c r="E597" s="20">
        <f t="shared" si="146"/>
        <v>20.918367346938776</v>
      </c>
      <c r="F597" s="344"/>
      <c r="G597" s="344"/>
    </row>
    <row r="598" spans="1:7" s="3" customFormat="1" x14ac:dyDescent="0.3">
      <c r="A598" s="18">
        <v>42</v>
      </c>
      <c r="B598" s="19" t="s">
        <v>36</v>
      </c>
      <c r="C598" s="22">
        <f>C599</f>
        <v>24500</v>
      </c>
      <c r="D598" s="22">
        <f>D599</f>
        <v>5125</v>
      </c>
      <c r="E598" s="20">
        <f t="shared" si="146"/>
        <v>20.918367346938776</v>
      </c>
      <c r="F598" s="344"/>
      <c r="G598" s="344"/>
    </row>
    <row r="599" spans="1:7" s="143" customFormat="1" x14ac:dyDescent="0.3">
      <c r="A599" s="140">
        <v>426</v>
      </c>
      <c r="B599" s="372" t="s">
        <v>560</v>
      </c>
      <c r="C599" s="1">
        <v>24500</v>
      </c>
      <c r="D599" s="1">
        <f>D600</f>
        <v>5125</v>
      </c>
      <c r="E599" s="373">
        <f t="shared" si="146"/>
        <v>20.918367346938776</v>
      </c>
      <c r="F599" s="350"/>
      <c r="G599" s="350"/>
    </row>
    <row r="600" spans="1:7" s="143" customFormat="1" x14ac:dyDescent="0.3">
      <c r="A600" s="140">
        <v>4264</v>
      </c>
      <c r="B600" s="179" t="s">
        <v>185</v>
      </c>
      <c r="C600" s="1">
        <v>24500</v>
      </c>
      <c r="D600" s="1">
        <v>5125</v>
      </c>
      <c r="E600" s="373">
        <f t="shared" si="146"/>
        <v>20.918367346938776</v>
      </c>
      <c r="F600" s="350"/>
      <c r="G600" s="350"/>
    </row>
    <row r="601" spans="1:7" s="143" customFormat="1" x14ac:dyDescent="0.3">
      <c r="A601" s="18"/>
      <c r="B601" s="19" t="s">
        <v>50</v>
      </c>
      <c r="C601" s="22">
        <f t="shared" si="149"/>
        <v>7500</v>
      </c>
      <c r="D601" s="22">
        <f t="shared" si="149"/>
        <v>10000</v>
      </c>
      <c r="E601" s="20">
        <f t="shared" si="146"/>
        <v>133.33333333333331</v>
      </c>
      <c r="F601" s="350"/>
      <c r="G601" s="350"/>
    </row>
    <row r="602" spans="1:7" s="3" customFormat="1" x14ac:dyDescent="0.3">
      <c r="A602" s="18">
        <v>4</v>
      </c>
      <c r="B602" s="19" t="s">
        <v>3</v>
      </c>
      <c r="C602" s="22">
        <f t="shared" si="149"/>
        <v>7500</v>
      </c>
      <c r="D602" s="22">
        <f t="shared" si="149"/>
        <v>10000</v>
      </c>
      <c r="E602" s="20">
        <f t="shared" si="146"/>
        <v>133.33333333333331</v>
      </c>
      <c r="F602" s="344"/>
      <c r="G602" s="344"/>
    </row>
    <row r="603" spans="1:7" s="3" customFormat="1" x14ac:dyDescent="0.3">
      <c r="A603" s="18">
        <v>42</v>
      </c>
      <c r="B603" s="19" t="s">
        <v>36</v>
      </c>
      <c r="C603" s="22">
        <f t="shared" si="149"/>
        <v>7500</v>
      </c>
      <c r="D603" s="22">
        <f t="shared" si="149"/>
        <v>10000</v>
      </c>
      <c r="E603" s="20">
        <f t="shared" si="146"/>
        <v>133.33333333333331</v>
      </c>
      <c r="F603" s="344"/>
      <c r="G603" s="344"/>
    </row>
    <row r="604" spans="1:7" s="143" customFormat="1" x14ac:dyDescent="0.3">
      <c r="A604" s="140">
        <v>426</v>
      </c>
      <c r="B604" s="372" t="s">
        <v>564</v>
      </c>
      <c r="C604" s="1">
        <v>7500</v>
      </c>
      <c r="D604" s="1">
        <f>D605</f>
        <v>10000</v>
      </c>
      <c r="E604" s="373">
        <f t="shared" si="146"/>
        <v>133.33333333333331</v>
      </c>
      <c r="F604" s="350"/>
      <c r="G604" s="350"/>
    </row>
    <row r="605" spans="1:7" s="143" customFormat="1" x14ac:dyDescent="0.3">
      <c r="A605" s="140">
        <v>4264</v>
      </c>
      <c r="B605" s="372" t="s">
        <v>563</v>
      </c>
      <c r="C605" s="1">
        <v>7500</v>
      </c>
      <c r="D605" s="1">
        <v>10000</v>
      </c>
      <c r="E605" s="373">
        <f t="shared" ref="E605" si="150">D605/C605*100</f>
        <v>133.33333333333331</v>
      </c>
      <c r="F605" s="350"/>
      <c r="G605" s="350"/>
    </row>
    <row r="606" spans="1:7" x14ac:dyDescent="0.3">
      <c r="A606" s="140"/>
      <c r="B606" s="179"/>
      <c r="C606" s="170"/>
      <c r="D606" s="170"/>
      <c r="E606" s="1"/>
      <c r="F606" s="345"/>
      <c r="G606" s="345"/>
    </row>
    <row r="607" spans="1:7" s="66" customFormat="1" x14ac:dyDescent="0.3">
      <c r="A607" s="65"/>
      <c r="B607" s="70" t="s">
        <v>406</v>
      </c>
      <c r="C607" s="242">
        <f t="shared" ref="C607:E607" si="151">C608</f>
        <v>1153000</v>
      </c>
      <c r="D607" s="242">
        <f t="shared" si="151"/>
        <v>631311.51</v>
      </c>
      <c r="E607" s="68">
        <f t="shared" si="151"/>
        <v>54.753816999132695</v>
      </c>
      <c r="F607" s="344"/>
      <c r="G607" s="344"/>
    </row>
    <row r="608" spans="1:7" s="3" customFormat="1" x14ac:dyDescent="0.3">
      <c r="A608" s="18"/>
      <c r="B608" s="69" t="s">
        <v>122</v>
      </c>
      <c r="C608" s="215">
        <f>C609+C614</f>
        <v>1153000</v>
      </c>
      <c r="D608" s="215">
        <f>D609+D614</f>
        <v>631311.51</v>
      </c>
      <c r="E608" s="373">
        <f t="shared" ref="E608" si="152">D608/C608*100</f>
        <v>54.753816999132695</v>
      </c>
      <c r="F608" s="344"/>
      <c r="G608" s="344"/>
    </row>
    <row r="609" spans="1:7" s="3" customFormat="1" x14ac:dyDescent="0.3">
      <c r="A609" s="18"/>
      <c r="B609" s="19" t="s">
        <v>50</v>
      </c>
      <c r="C609" s="215">
        <f t="shared" ref="C609:E610" si="153">C610</f>
        <v>1153000</v>
      </c>
      <c r="D609" s="215">
        <f t="shared" si="153"/>
        <v>631311.51</v>
      </c>
      <c r="E609" s="20">
        <f t="shared" si="153"/>
        <v>54.753816999132695</v>
      </c>
      <c r="F609" s="344"/>
      <c r="G609" s="344"/>
    </row>
    <row r="610" spans="1:7" s="3" customFormat="1" x14ac:dyDescent="0.3">
      <c r="A610" s="18">
        <v>4</v>
      </c>
      <c r="B610" s="19" t="s">
        <v>3</v>
      </c>
      <c r="C610" s="215">
        <f t="shared" si="153"/>
        <v>1153000</v>
      </c>
      <c r="D610" s="215">
        <f t="shared" si="153"/>
        <v>631311.51</v>
      </c>
      <c r="E610" s="20">
        <f t="shared" si="153"/>
        <v>54.753816999132695</v>
      </c>
      <c r="F610" s="344"/>
      <c r="G610" s="344"/>
    </row>
    <row r="611" spans="1:7" s="3" customFormat="1" x14ac:dyDescent="0.3">
      <c r="A611" s="18">
        <v>42</v>
      </c>
      <c r="B611" s="19" t="s">
        <v>36</v>
      </c>
      <c r="C611" s="215">
        <f t="shared" ref="C611:E612" si="154">C612</f>
        <v>1153000</v>
      </c>
      <c r="D611" s="215">
        <f t="shared" si="154"/>
        <v>631311.51</v>
      </c>
      <c r="E611" s="20">
        <f t="shared" si="154"/>
        <v>54.753816999132695</v>
      </c>
      <c r="F611" s="344"/>
      <c r="G611" s="344"/>
    </row>
    <row r="612" spans="1:7" s="143" customFormat="1" x14ac:dyDescent="0.3">
      <c r="A612" s="140">
        <v>421</v>
      </c>
      <c r="B612" s="152" t="s">
        <v>32</v>
      </c>
      <c r="C612" s="216">
        <f t="shared" si="154"/>
        <v>1153000</v>
      </c>
      <c r="D612" s="216">
        <f t="shared" si="154"/>
        <v>631311.51</v>
      </c>
      <c r="E612" s="145">
        <f t="shared" si="154"/>
        <v>54.753816999132695</v>
      </c>
      <c r="F612" s="350"/>
      <c r="G612" s="350"/>
    </row>
    <row r="613" spans="1:7" s="143" customFormat="1" x14ac:dyDescent="0.3">
      <c r="A613" s="140">
        <v>4212</v>
      </c>
      <c r="B613" s="371" t="s">
        <v>520</v>
      </c>
      <c r="C613" s="216">
        <v>1153000</v>
      </c>
      <c r="D613" s="216">
        <v>631311.51</v>
      </c>
      <c r="E613" s="373">
        <f t="shared" ref="E613" si="155">D613/C613*100</f>
        <v>54.753816999132695</v>
      </c>
      <c r="F613" s="350"/>
      <c r="G613" s="350"/>
    </row>
    <row r="614" spans="1:7" s="3" customFormat="1" x14ac:dyDescent="0.3">
      <c r="A614" s="18"/>
      <c r="B614" s="237" t="s">
        <v>467</v>
      </c>
      <c r="C614" s="215">
        <f t="shared" ref="C614:E616" si="156">C615</f>
        <v>0</v>
      </c>
      <c r="D614" s="215">
        <f t="shared" si="156"/>
        <v>0</v>
      </c>
      <c r="E614" s="20">
        <f t="shared" si="156"/>
        <v>0</v>
      </c>
      <c r="F614" s="344"/>
      <c r="G614" s="344"/>
    </row>
    <row r="615" spans="1:7" s="3" customFormat="1" x14ac:dyDescent="0.3">
      <c r="A615" s="18">
        <v>4</v>
      </c>
      <c r="B615" s="19" t="s">
        <v>3</v>
      </c>
      <c r="C615" s="215">
        <f t="shared" si="156"/>
        <v>0</v>
      </c>
      <c r="D615" s="215">
        <f t="shared" si="156"/>
        <v>0</v>
      </c>
      <c r="E615" s="20">
        <f t="shared" si="156"/>
        <v>0</v>
      </c>
      <c r="F615" s="344"/>
      <c r="G615" s="344"/>
    </row>
    <row r="616" spans="1:7" s="3" customFormat="1" x14ac:dyDescent="0.3">
      <c r="A616" s="18">
        <v>42</v>
      </c>
      <c r="B616" s="19" t="s">
        <v>36</v>
      </c>
      <c r="C616" s="215">
        <f t="shared" si="156"/>
        <v>0</v>
      </c>
      <c r="D616" s="215">
        <f t="shared" si="156"/>
        <v>0</v>
      </c>
      <c r="E616" s="20">
        <f>E617</f>
        <v>0</v>
      </c>
      <c r="F616" s="344"/>
      <c r="G616" s="344"/>
    </row>
    <row r="617" spans="1:7" s="143" customFormat="1" x14ac:dyDescent="0.3">
      <c r="A617" s="140">
        <v>421</v>
      </c>
      <c r="B617" s="152" t="s">
        <v>32</v>
      </c>
      <c r="C617" s="216">
        <f>C618</f>
        <v>0</v>
      </c>
      <c r="D617" s="216">
        <f>D618</f>
        <v>0</v>
      </c>
      <c r="E617" s="145">
        <v>0</v>
      </c>
      <c r="F617" s="350"/>
      <c r="G617" s="350"/>
    </row>
    <row r="618" spans="1:7" s="143" customFormat="1" x14ac:dyDescent="0.3">
      <c r="A618" s="140">
        <v>4212</v>
      </c>
      <c r="B618" s="371" t="s">
        <v>520</v>
      </c>
      <c r="C618" s="216">
        <v>0</v>
      </c>
      <c r="D618" s="216">
        <v>0</v>
      </c>
      <c r="E618" s="373">
        <v>0</v>
      </c>
      <c r="F618" s="350"/>
      <c r="G618" s="350"/>
    </row>
    <row r="619" spans="1:7" s="143" customFormat="1" x14ac:dyDescent="0.3">
      <c r="A619" s="140"/>
      <c r="B619" s="179"/>
      <c r="C619" s="216"/>
      <c r="D619" s="216"/>
      <c r="E619" s="145"/>
      <c r="F619" s="350"/>
      <c r="G619" s="350"/>
    </row>
    <row r="620" spans="1:7" s="66" customFormat="1" hidden="1" x14ac:dyDescent="0.3">
      <c r="A620" s="65"/>
      <c r="B620" s="71" t="s">
        <v>407</v>
      </c>
      <c r="C620" s="99">
        <f t="shared" ref="C620:E620" si="157">C621</f>
        <v>0</v>
      </c>
      <c r="D620" s="99">
        <f t="shared" si="157"/>
        <v>0</v>
      </c>
      <c r="E620" s="68">
        <f t="shared" si="157"/>
        <v>0</v>
      </c>
      <c r="F620" s="344"/>
      <c r="G620" s="344"/>
    </row>
    <row r="621" spans="1:7" s="3" customFormat="1" hidden="1" x14ac:dyDescent="0.3">
      <c r="A621" s="18"/>
      <c r="B621" s="19" t="s">
        <v>122</v>
      </c>
      <c r="C621" s="22">
        <f t="shared" ref="C621" si="158">C622+C626</f>
        <v>0</v>
      </c>
      <c r="D621" s="22">
        <f t="shared" ref="D621:E621" si="159">D622+D626</f>
        <v>0</v>
      </c>
      <c r="E621" s="20">
        <f t="shared" si="159"/>
        <v>0</v>
      </c>
      <c r="F621" s="344"/>
      <c r="G621" s="344"/>
    </row>
    <row r="622" spans="1:7" s="3" customFormat="1" hidden="1" x14ac:dyDescent="0.3">
      <c r="A622" s="18"/>
      <c r="B622" s="19" t="s">
        <v>51</v>
      </c>
      <c r="C622" s="22">
        <f t="shared" ref="C622:E624" si="160">C623</f>
        <v>0</v>
      </c>
      <c r="D622" s="22">
        <f t="shared" si="160"/>
        <v>0</v>
      </c>
      <c r="E622" s="20">
        <f t="shared" si="160"/>
        <v>0</v>
      </c>
      <c r="F622" s="344"/>
      <c r="G622" s="344"/>
    </row>
    <row r="623" spans="1:7" s="3" customFormat="1" hidden="1" x14ac:dyDescent="0.3">
      <c r="A623" s="18">
        <v>4</v>
      </c>
      <c r="B623" s="19" t="s">
        <v>3</v>
      </c>
      <c r="C623" s="22">
        <f t="shared" si="160"/>
        <v>0</v>
      </c>
      <c r="D623" s="22">
        <f t="shared" si="160"/>
        <v>0</v>
      </c>
      <c r="E623" s="20">
        <f t="shared" si="160"/>
        <v>0</v>
      </c>
      <c r="F623" s="344"/>
      <c r="G623" s="344"/>
    </row>
    <row r="624" spans="1:7" s="3" customFormat="1" hidden="1" x14ac:dyDescent="0.3">
      <c r="A624" s="18">
        <v>42</v>
      </c>
      <c r="B624" s="19" t="s">
        <v>36</v>
      </c>
      <c r="C624" s="22">
        <f t="shared" si="160"/>
        <v>0</v>
      </c>
      <c r="D624" s="22">
        <f t="shared" si="160"/>
        <v>0</v>
      </c>
      <c r="E624" s="20">
        <f t="shared" si="160"/>
        <v>0</v>
      </c>
      <c r="F624" s="344"/>
      <c r="G624" s="344"/>
    </row>
    <row r="625" spans="1:7" hidden="1" x14ac:dyDescent="0.3">
      <c r="A625" s="140">
        <v>421</v>
      </c>
      <c r="B625" s="152" t="s">
        <v>32</v>
      </c>
      <c r="C625" s="1">
        <v>0</v>
      </c>
      <c r="D625" s="1">
        <v>0</v>
      </c>
      <c r="E625" s="1">
        <v>0</v>
      </c>
      <c r="F625" s="345"/>
      <c r="G625" s="345"/>
    </row>
    <row r="626" spans="1:7" s="3" customFormat="1" hidden="1" x14ac:dyDescent="0.3">
      <c r="A626" s="18"/>
      <c r="B626" s="72" t="s">
        <v>50</v>
      </c>
      <c r="C626" s="22">
        <f t="shared" ref="C626:E628" si="161">C627</f>
        <v>0</v>
      </c>
      <c r="D626" s="22">
        <f t="shared" si="161"/>
        <v>0</v>
      </c>
      <c r="E626" s="20">
        <f t="shared" si="161"/>
        <v>0</v>
      </c>
      <c r="F626" s="344"/>
      <c r="G626" s="344"/>
    </row>
    <row r="627" spans="1:7" s="3" customFormat="1" hidden="1" x14ac:dyDescent="0.3">
      <c r="A627" s="18">
        <v>4</v>
      </c>
      <c r="B627" s="19" t="s">
        <v>3</v>
      </c>
      <c r="C627" s="22">
        <f t="shared" si="161"/>
        <v>0</v>
      </c>
      <c r="D627" s="22">
        <f t="shared" si="161"/>
        <v>0</v>
      </c>
      <c r="E627" s="20">
        <f t="shared" si="161"/>
        <v>0</v>
      </c>
      <c r="F627" s="344"/>
      <c r="G627" s="344"/>
    </row>
    <row r="628" spans="1:7" s="3" customFormat="1" hidden="1" x14ac:dyDescent="0.3">
      <c r="A628" s="18">
        <v>42</v>
      </c>
      <c r="B628" s="19" t="s">
        <v>36</v>
      </c>
      <c r="C628" s="22">
        <f t="shared" si="161"/>
        <v>0</v>
      </c>
      <c r="D628" s="22">
        <f t="shared" si="161"/>
        <v>0</v>
      </c>
      <c r="E628" s="20">
        <f t="shared" si="161"/>
        <v>0</v>
      </c>
      <c r="F628" s="344"/>
      <c r="G628" s="344"/>
    </row>
    <row r="629" spans="1:7" s="143" customFormat="1" hidden="1" x14ac:dyDescent="0.3">
      <c r="A629" s="140">
        <v>421</v>
      </c>
      <c r="B629" s="152" t="s">
        <v>32</v>
      </c>
      <c r="C629" s="1">
        <v>0</v>
      </c>
      <c r="D629" s="1">
        <v>0</v>
      </c>
      <c r="E629" s="145">
        <v>0</v>
      </c>
      <c r="F629" s="350"/>
      <c r="G629" s="350"/>
    </row>
    <row r="630" spans="1:7" hidden="1" x14ac:dyDescent="0.3">
      <c r="A630" s="140"/>
      <c r="B630" s="152"/>
      <c r="C630" s="170"/>
      <c r="D630" s="170"/>
      <c r="E630" s="1"/>
      <c r="F630" s="345"/>
      <c r="G630" s="345"/>
    </row>
    <row r="631" spans="1:7" s="66" customFormat="1" hidden="1" x14ac:dyDescent="0.3">
      <c r="A631" s="65"/>
      <c r="B631" s="71" t="s">
        <v>408</v>
      </c>
      <c r="C631" s="242">
        <f t="shared" ref="C631:E631" si="162">C632</f>
        <v>0</v>
      </c>
      <c r="D631" s="242">
        <f t="shared" si="162"/>
        <v>0</v>
      </c>
      <c r="E631" s="68">
        <f t="shared" si="162"/>
        <v>0</v>
      </c>
      <c r="F631" s="344"/>
      <c r="G631" s="344"/>
    </row>
    <row r="632" spans="1:7" s="3" customFormat="1" hidden="1" x14ac:dyDescent="0.3">
      <c r="A632" s="18"/>
      <c r="B632" s="19" t="s">
        <v>122</v>
      </c>
      <c r="C632" s="215">
        <f t="shared" ref="C632" si="163">C633+C637</f>
        <v>0</v>
      </c>
      <c r="D632" s="215">
        <f t="shared" ref="D632:E632" si="164">D633+D637</f>
        <v>0</v>
      </c>
      <c r="E632" s="20">
        <f t="shared" si="164"/>
        <v>0</v>
      </c>
      <c r="F632" s="344"/>
      <c r="G632" s="344"/>
    </row>
    <row r="633" spans="1:7" s="3" customFormat="1" hidden="1" x14ac:dyDescent="0.3">
      <c r="A633" s="18"/>
      <c r="B633" s="19" t="s">
        <v>51</v>
      </c>
      <c r="C633" s="215">
        <f t="shared" ref="C633:E635" si="165">C634</f>
        <v>0</v>
      </c>
      <c r="D633" s="215">
        <f t="shared" si="165"/>
        <v>0</v>
      </c>
      <c r="E633" s="20">
        <f t="shared" si="165"/>
        <v>0</v>
      </c>
      <c r="F633" s="344"/>
      <c r="G633" s="344"/>
    </row>
    <row r="634" spans="1:7" s="3" customFormat="1" hidden="1" x14ac:dyDescent="0.3">
      <c r="A634" s="18">
        <v>4</v>
      </c>
      <c r="B634" s="19" t="s">
        <v>3</v>
      </c>
      <c r="C634" s="215">
        <f t="shared" si="165"/>
        <v>0</v>
      </c>
      <c r="D634" s="215">
        <f t="shared" si="165"/>
        <v>0</v>
      </c>
      <c r="E634" s="20">
        <f t="shared" si="165"/>
        <v>0</v>
      </c>
      <c r="F634" s="344"/>
      <c r="G634" s="344"/>
    </row>
    <row r="635" spans="1:7" s="3" customFormat="1" hidden="1" x14ac:dyDescent="0.3">
      <c r="A635" s="18">
        <v>42</v>
      </c>
      <c r="B635" s="19" t="s">
        <v>36</v>
      </c>
      <c r="C635" s="215">
        <f t="shared" si="165"/>
        <v>0</v>
      </c>
      <c r="D635" s="215">
        <f t="shared" si="165"/>
        <v>0</v>
      </c>
      <c r="E635" s="20">
        <f t="shared" si="165"/>
        <v>0</v>
      </c>
      <c r="F635" s="344"/>
      <c r="G635" s="344"/>
    </row>
    <row r="636" spans="1:7" s="143" customFormat="1" hidden="1" x14ac:dyDescent="0.3">
      <c r="A636" s="140">
        <v>421</v>
      </c>
      <c r="B636" s="152" t="s">
        <v>32</v>
      </c>
      <c r="C636" s="216">
        <v>0</v>
      </c>
      <c r="D636" s="216">
        <v>0</v>
      </c>
      <c r="E636" s="145">
        <v>0</v>
      </c>
      <c r="F636" s="350"/>
      <c r="G636" s="350"/>
    </row>
    <row r="637" spans="1:7" s="3" customFormat="1" hidden="1" x14ac:dyDescent="0.3">
      <c r="A637" s="18"/>
      <c r="B637" s="72" t="s">
        <v>50</v>
      </c>
      <c r="C637" s="215">
        <f t="shared" ref="C637:E639" si="166">C638</f>
        <v>0</v>
      </c>
      <c r="D637" s="215">
        <f t="shared" si="166"/>
        <v>0</v>
      </c>
      <c r="E637" s="20">
        <f t="shared" si="166"/>
        <v>0</v>
      </c>
      <c r="F637" s="344"/>
      <c r="G637" s="344"/>
    </row>
    <row r="638" spans="1:7" s="3" customFormat="1" hidden="1" x14ac:dyDescent="0.3">
      <c r="A638" s="18">
        <v>4</v>
      </c>
      <c r="B638" s="19" t="s">
        <v>3</v>
      </c>
      <c r="C638" s="215">
        <f t="shared" si="166"/>
        <v>0</v>
      </c>
      <c r="D638" s="215">
        <f t="shared" si="166"/>
        <v>0</v>
      </c>
      <c r="E638" s="20">
        <f t="shared" si="166"/>
        <v>0</v>
      </c>
      <c r="F638" s="344"/>
      <c r="G638" s="344"/>
    </row>
    <row r="639" spans="1:7" s="3" customFormat="1" hidden="1" x14ac:dyDescent="0.3">
      <c r="A639" s="18">
        <v>42</v>
      </c>
      <c r="B639" s="19" t="s">
        <v>36</v>
      </c>
      <c r="C639" s="215">
        <f t="shared" si="166"/>
        <v>0</v>
      </c>
      <c r="D639" s="215">
        <f t="shared" si="166"/>
        <v>0</v>
      </c>
      <c r="E639" s="20">
        <f t="shared" si="166"/>
        <v>0</v>
      </c>
      <c r="F639" s="344"/>
      <c r="G639" s="344"/>
    </row>
    <row r="640" spans="1:7" hidden="1" x14ac:dyDescent="0.3">
      <c r="A640" s="140">
        <v>421</v>
      </c>
      <c r="B640" s="152" t="s">
        <v>32</v>
      </c>
      <c r="C640" s="216">
        <v>0</v>
      </c>
      <c r="D640" s="216">
        <v>0</v>
      </c>
      <c r="E640" s="1">
        <v>0</v>
      </c>
      <c r="F640" s="345"/>
      <c r="G640" s="345"/>
    </row>
    <row r="641" spans="1:7" hidden="1" x14ac:dyDescent="0.3">
      <c r="A641" s="325"/>
      <c r="B641" s="237" t="s">
        <v>467</v>
      </c>
      <c r="C641" s="52">
        <f t="shared" ref="C641:D643" si="167">C642</f>
        <v>0</v>
      </c>
      <c r="D641" s="52">
        <f t="shared" si="167"/>
        <v>0</v>
      </c>
      <c r="E641" s="20">
        <f t="shared" ref="E641:E643" si="168">E642</f>
        <v>0</v>
      </c>
      <c r="F641" s="345"/>
      <c r="G641" s="345"/>
    </row>
    <row r="642" spans="1:7" hidden="1" x14ac:dyDescent="0.3">
      <c r="A642" s="18">
        <v>4</v>
      </c>
      <c r="B642" s="19" t="s">
        <v>3</v>
      </c>
      <c r="C642" s="52">
        <f t="shared" si="167"/>
        <v>0</v>
      </c>
      <c r="D642" s="52">
        <f t="shared" si="167"/>
        <v>0</v>
      </c>
      <c r="E642" s="20">
        <f t="shared" si="168"/>
        <v>0</v>
      </c>
      <c r="F642" s="345"/>
      <c r="G642" s="345"/>
    </row>
    <row r="643" spans="1:7" hidden="1" x14ac:dyDescent="0.3">
      <c r="A643" s="18">
        <v>42</v>
      </c>
      <c r="B643" s="19" t="s">
        <v>36</v>
      </c>
      <c r="C643" s="52">
        <f t="shared" si="167"/>
        <v>0</v>
      </c>
      <c r="D643" s="52">
        <f t="shared" si="167"/>
        <v>0</v>
      </c>
      <c r="E643" s="20">
        <f t="shared" si="168"/>
        <v>0</v>
      </c>
      <c r="F643" s="345"/>
      <c r="G643" s="345"/>
    </row>
    <row r="644" spans="1:7" hidden="1" x14ac:dyDescent="0.3">
      <c r="A644" s="325">
        <v>421</v>
      </c>
      <c r="B644" s="152" t="s">
        <v>32</v>
      </c>
      <c r="C644" s="170">
        <v>0</v>
      </c>
      <c r="D644" s="170">
        <v>0</v>
      </c>
      <c r="E644" s="1">
        <v>0</v>
      </c>
      <c r="F644" s="345"/>
      <c r="G644" s="345"/>
    </row>
    <row r="645" spans="1:7" hidden="1" x14ac:dyDescent="0.3">
      <c r="A645" s="140"/>
      <c r="B645" s="241"/>
      <c r="C645" s="216"/>
      <c r="D645" s="216"/>
      <c r="E645" s="1"/>
      <c r="F645" s="345"/>
      <c r="G645" s="345"/>
    </row>
    <row r="646" spans="1:7" s="66" customFormat="1" hidden="1" x14ac:dyDescent="0.3">
      <c r="A646" s="65"/>
      <c r="B646" s="71" t="s">
        <v>409</v>
      </c>
      <c r="C646" s="180">
        <f t="shared" ref="C646" si="169">C652+C648</f>
        <v>0</v>
      </c>
      <c r="D646" s="180">
        <f t="shared" ref="D646:E646" si="170">D652+D648</f>
        <v>0</v>
      </c>
      <c r="E646" s="68">
        <f t="shared" si="170"/>
        <v>0</v>
      </c>
      <c r="F646" s="344"/>
      <c r="G646" s="344"/>
    </row>
    <row r="647" spans="1:7" s="3" customFormat="1" hidden="1" x14ac:dyDescent="0.3">
      <c r="A647" s="18"/>
      <c r="B647" s="19" t="s">
        <v>122</v>
      </c>
      <c r="C647" s="56">
        <f t="shared" ref="C647" si="171">C648+C652</f>
        <v>0</v>
      </c>
      <c r="D647" s="56">
        <f t="shared" ref="D647:E647" si="172">D648+D652</f>
        <v>0</v>
      </c>
      <c r="E647" s="20">
        <f t="shared" si="172"/>
        <v>0</v>
      </c>
      <c r="F647" s="344"/>
      <c r="G647" s="344"/>
    </row>
    <row r="648" spans="1:7" s="3" customFormat="1" hidden="1" x14ac:dyDescent="0.3">
      <c r="A648" s="18"/>
      <c r="B648" s="19" t="s">
        <v>51</v>
      </c>
      <c r="C648" s="56">
        <f t="shared" ref="C648:E650" si="173">C649</f>
        <v>0</v>
      </c>
      <c r="D648" s="56">
        <f t="shared" si="173"/>
        <v>0</v>
      </c>
      <c r="E648" s="20">
        <f t="shared" si="173"/>
        <v>0</v>
      </c>
      <c r="F648" s="344"/>
      <c r="G648" s="344"/>
    </row>
    <row r="649" spans="1:7" s="3" customFormat="1" hidden="1" x14ac:dyDescent="0.3">
      <c r="A649" s="18">
        <v>4</v>
      </c>
      <c r="B649" s="19" t="s">
        <v>3</v>
      </c>
      <c r="C649" s="56">
        <f t="shared" si="173"/>
        <v>0</v>
      </c>
      <c r="D649" s="56">
        <f t="shared" si="173"/>
        <v>0</v>
      </c>
      <c r="E649" s="20">
        <f t="shared" si="173"/>
        <v>0</v>
      </c>
      <c r="F649" s="344"/>
      <c r="G649" s="344"/>
    </row>
    <row r="650" spans="1:7" s="3" customFormat="1" hidden="1" x14ac:dyDescent="0.3">
      <c r="A650" s="18">
        <v>42</v>
      </c>
      <c r="B650" s="19" t="s">
        <v>36</v>
      </c>
      <c r="C650" s="56">
        <f t="shared" si="173"/>
        <v>0</v>
      </c>
      <c r="D650" s="56">
        <f t="shared" si="173"/>
        <v>0</v>
      </c>
      <c r="E650" s="20">
        <f t="shared" si="173"/>
        <v>0</v>
      </c>
      <c r="F650" s="344"/>
      <c r="G650" s="344"/>
    </row>
    <row r="651" spans="1:7" s="143" customFormat="1" hidden="1" x14ac:dyDescent="0.3">
      <c r="A651" s="140">
        <v>421</v>
      </c>
      <c r="B651" s="152" t="s">
        <v>32</v>
      </c>
      <c r="C651" s="170">
        <v>0</v>
      </c>
      <c r="D651" s="170">
        <v>0</v>
      </c>
      <c r="E651" s="145">
        <v>0</v>
      </c>
      <c r="F651" s="350"/>
      <c r="G651" s="350"/>
    </row>
    <row r="652" spans="1:7" s="3" customFormat="1" hidden="1" x14ac:dyDescent="0.3">
      <c r="A652" s="18"/>
      <c r="B652" s="72" t="s">
        <v>50</v>
      </c>
      <c r="C652" s="56">
        <f t="shared" ref="C652:E654" si="174">C653</f>
        <v>0</v>
      </c>
      <c r="D652" s="56">
        <f t="shared" si="174"/>
        <v>0</v>
      </c>
      <c r="E652" s="20">
        <f t="shared" si="174"/>
        <v>0</v>
      </c>
      <c r="F652" s="344"/>
      <c r="G652" s="344"/>
    </row>
    <row r="653" spans="1:7" s="3" customFormat="1" hidden="1" x14ac:dyDescent="0.3">
      <c r="A653" s="18">
        <v>4</v>
      </c>
      <c r="B653" s="19" t="s">
        <v>3</v>
      </c>
      <c r="C653" s="56">
        <f t="shared" si="174"/>
        <v>0</v>
      </c>
      <c r="D653" s="56">
        <f t="shared" si="174"/>
        <v>0</v>
      </c>
      <c r="E653" s="20">
        <f t="shared" si="174"/>
        <v>0</v>
      </c>
      <c r="F653" s="344"/>
      <c r="G653" s="344"/>
    </row>
    <row r="654" spans="1:7" s="3" customFormat="1" hidden="1" x14ac:dyDescent="0.3">
      <c r="A654" s="18">
        <v>42</v>
      </c>
      <c r="B654" s="19" t="s">
        <v>36</v>
      </c>
      <c r="C654" s="56">
        <f t="shared" si="174"/>
        <v>0</v>
      </c>
      <c r="D654" s="56">
        <f t="shared" si="174"/>
        <v>0</v>
      </c>
      <c r="E654" s="20">
        <f t="shared" si="174"/>
        <v>0</v>
      </c>
      <c r="F654" s="344"/>
      <c r="G654" s="344"/>
    </row>
    <row r="655" spans="1:7" hidden="1" x14ac:dyDescent="0.3">
      <c r="A655" s="140">
        <v>421</v>
      </c>
      <c r="B655" s="152" t="s">
        <v>32</v>
      </c>
      <c r="C655" s="170">
        <v>0</v>
      </c>
      <c r="D655" s="170">
        <v>0</v>
      </c>
      <c r="E655" s="1">
        <v>0</v>
      </c>
      <c r="F655" s="345"/>
      <c r="G655" s="345"/>
    </row>
    <row r="656" spans="1:7" hidden="1" x14ac:dyDescent="0.3">
      <c r="A656" s="140"/>
      <c r="B656" s="152"/>
      <c r="C656" s="170"/>
      <c r="D656" s="170"/>
      <c r="E656" s="145"/>
      <c r="F656" s="345"/>
      <c r="G656" s="345"/>
    </row>
    <row r="657" spans="1:7" s="66" customFormat="1" ht="14.4" hidden="1" customHeight="1" x14ac:dyDescent="0.3">
      <c r="A657" s="65"/>
      <c r="B657" s="67" t="s">
        <v>410</v>
      </c>
      <c r="C657" s="180">
        <f t="shared" ref="C657:E657" si="175">C658</f>
        <v>0</v>
      </c>
      <c r="D657" s="180">
        <f t="shared" si="175"/>
        <v>0</v>
      </c>
      <c r="E657" s="68">
        <f t="shared" si="175"/>
        <v>0</v>
      </c>
      <c r="F657" s="344"/>
      <c r="G657" s="344"/>
    </row>
    <row r="658" spans="1:7" s="3" customFormat="1" ht="14.4" hidden="1" customHeight="1" x14ac:dyDescent="0.3">
      <c r="A658" s="18"/>
      <c r="B658" s="19" t="s">
        <v>122</v>
      </c>
      <c r="C658" s="22">
        <f t="shared" ref="C658" si="176">C659+C663</f>
        <v>0</v>
      </c>
      <c r="D658" s="22">
        <f t="shared" ref="D658:E658" si="177">D659+D663</f>
        <v>0</v>
      </c>
      <c r="E658" s="20">
        <f t="shared" si="177"/>
        <v>0</v>
      </c>
      <c r="F658" s="344"/>
      <c r="G658" s="344"/>
    </row>
    <row r="659" spans="1:7" s="3" customFormat="1" ht="14.4" hidden="1" customHeight="1" x14ac:dyDescent="0.3">
      <c r="A659" s="18"/>
      <c r="B659" s="19" t="s">
        <v>51</v>
      </c>
      <c r="C659" s="22">
        <f t="shared" ref="C659:E665" si="178">C660</f>
        <v>0</v>
      </c>
      <c r="D659" s="22">
        <f t="shared" si="178"/>
        <v>0</v>
      </c>
      <c r="E659" s="20">
        <f t="shared" si="178"/>
        <v>0</v>
      </c>
      <c r="F659" s="344"/>
      <c r="G659" s="344"/>
    </row>
    <row r="660" spans="1:7" s="3" customFormat="1" ht="14.4" hidden="1" customHeight="1" x14ac:dyDescent="0.3">
      <c r="A660" s="18">
        <v>4</v>
      </c>
      <c r="B660" s="19" t="s">
        <v>3</v>
      </c>
      <c r="C660" s="22">
        <f t="shared" si="178"/>
        <v>0</v>
      </c>
      <c r="D660" s="22">
        <f t="shared" si="178"/>
        <v>0</v>
      </c>
      <c r="E660" s="20">
        <f t="shared" si="178"/>
        <v>0</v>
      </c>
      <c r="F660" s="344"/>
      <c r="G660" s="344"/>
    </row>
    <row r="661" spans="1:7" s="3" customFormat="1" ht="14.4" hidden="1" customHeight="1" x14ac:dyDescent="0.3">
      <c r="A661" s="18">
        <v>42</v>
      </c>
      <c r="B661" s="19" t="s">
        <v>36</v>
      </c>
      <c r="C661" s="22">
        <f t="shared" si="178"/>
        <v>0</v>
      </c>
      <c r="D661" s="22">
        <f t="shared" si="178"/>
        <v>0</v>
      </c>
      <c r="E661" s="20">
        <f t="shared" si="178"/>
        <v>0</v>
      </c>
      <c r="F661" s="344"/>
      <c r="G661" s="344"/>
    </row>
    <row r="662" spans="1:7" s="143" customFormat="1" ht="14.4" hidden="1" customHeight="1" x14ac:dyDescent="0.3">
      <c r="A662" s="140">
        <v>421</v>
      </c>
      <c r="B662" s="152" t="s">
        <v>32</v>
      </c>
      <c r="C662" s="1">
        <v>0</v>
      </c>
      <c r="D662" s="1">
        <v>0</v>
      </c>
      <c r="E662" s="219">
        <v>0</v>
      </c>
      <c r="F662" s="350"/>
      <c r="G662" s="350"/>
    </row>
    <row r="663" spans="1:7" s="3" customFormat="1" ht="14.4" hidden="1" customHeight="1" x14ac:dyDescent="0.3">
      <c r="A663" s="18"/>
      <c r="B663" s="19" t="s">
        <v>50</v>
      </c>
      <c r="C663" s="22">
        <f t="shared" si="178"/>
        <v>0</v>
      </c>
      <c r="D663" s="22">
        <f t="shared" si="178"/>
        <v>0</v>
      </c>
      <c r="E663" s="20">
        <f t="shared" si="178"/>
        <v>0</v>
      </c>
      <c r="F663" s="344"/>
      <c r="G663" s="344"/>
    </row>
    <row r="664" spans="1:7" s="3" customFormat="1" ht="14.4" hidden="1" customHeight="1" x14ac:dyDescent="0.3">
      <c r="A664" s="18">
        <v>4</v>
      </c>
      <c r="B664" s="19" t="s">
        <v>3</v>
      </c>
      <c r="C664" s="22">
        <f t="shared" si="178"/>
        <v>0</v>
      </c>
      <c r="D664" s="22">
        <f t="shared" si="178"/>
        <v>0</v>
      </c>
      <c r="E664" s="20">
        <f t="shared" si="178"/>
        <v>0</v>
      </c>
      <c r="F664" s="344"/>
      <c r="G664" s="344"/>
    </row>
    <row r="665" spans="1:7" s="3" customFormat="1" ht="14.4" hidden="1" customHeight="1" x14ac:dyDescent="0.3">
      <c r="A665" s="18">
        <v>42</v>
      </c>
      <c r="B665" s="19" t="s">
        <v>36</v>
      </c>
      <c r="C665" s="22">
        <f t="shared" si="178"/>
        <v>0</v>
      </c>
      <c r="D665" s="22">
        <f t="shared" si="178"/>
        <v>0</v>
      </c>
      <c r="E665" s="20">
        <f t="shared" si="178"/>
        <v>0</v>
      </c>
      <c r="F665" s="344"/>
      <c r="G665" s="344"/>
    </row>
    <row r="666" spans="1:7" ht="14.4" hidden="1" customHeight="1" x14ac:dyDescent="0.3">
      <c r="A666" s="140">
        <v>421</v>
      </c>
      <c r="B666" s="152" t="s">
        <v>32</v>
      </c>
      <c r="C666" s="1">
        <v>0</v>
      </c>
      <c r="D666" s="1">
        <v>0</v>
      </c>
      <c r="E666" s="1">
        <v>0</v>
      </c>
      <c r="F666" s="345"/>
      <c r="G666" s="345"/>
    </row>
    <row r="667" spans="1:7" ht="14.4" hidden="1" customHeight="1" x14ac:dyDescent="0.3">
      <c r="A667" s="140"/>
      <c r="B667" s="152"/>
      <c r="C667" s="170"/>
      <c r="D667" s="170"/>
      <c r="E667" s="1"/>
      <c r="F667" s="345"/>
      <c r="G667" s="345"/>
    </row>
    <row r="668" spans="1:7" ht="14.4" customHeight="1" x14ac:dyDescent="0.3">
      <c r="A668" s="65"/>
      <c r="B668" s="67" t="s">
        <v>411</v>
      </c>
      <c r="C668" s="180">
        <f t="shared" ref="C668:D668" si="179">C669</f>
        <v>20000</v>
      </c>
      <c r="D668" s="180">
        <f t="shared" si="179"/>
        <v>5523.9</v>
      </c>
      <c r="E668" s="68">
        <f t="shared" ref="E668:E674" si="180">D668/C668*100</f>
        <v>27.619499999999995</v>
      </c>
      <c r="F668" s="345"/>
      <c r="G668" s="345"/>
    </row>
    <row r="669" spans="1:7" ht="14.4" customHeight="1" x14ac:dyDescent="0.3">
      <c r="A669" s="18"/>
      <c r="B669" s="19" t="s">
        <v>122</v>
      </c>
      <c r="C669" s="22">
        <f t="shared" ref="C669" si="181">C670+C675</f>
        <v>20000</v>
      </c>
      <c r="D669" s="22">
        <f t="shared" ref="D669" si="182">D670+D675</f>
        <v>5523.9</v>
      </c>
      <c r="E669" s="20">
        <f t="shared" si="180"/>
        <v>27.619499999999995</v>
      </c>
      <c r="F669" s="345"/>
      <c r="G669" s="345"/>
    </row>
    <row r="670" spans="1:7" ht="14.4" customHeight="1" x14ac:dyDescent="0.3">
      <c r="A670" s="18"/>
      <c r="B670" s="19" t="s">
        <v>51</v>
      </c>
      <c r="C670" s="22">
        <f t="shared" ref="C670:D677" si="183">C671</f>
        <v>20000</v>
      </c>
      <c r="D670" s="22">
        <f t="shared" si="183"/>
        <v>5523.9</v>
      </c>
      <c r="E670" s="20">
        <f t="shared" si="180"/>
        <v>27.619499999999995</v>
      </c>
      <c r="F670" s="345"/>
      <c r="G670" s="345"/>
    </row>
    <row r="671" spans="1:7" ht="14.4" customHeight="1" x14ac:dyDescent="0.3">
      <c r="A671" s="18">
        <v>4</v>
      </c>
      <c r="B671" s="19" t="s">
        <v>3</v>
      </c>
      <c r="C671" s="22">
        <f t="shared" si="183"/>
        <v>20000</v>
      </c>
      <c r="D671" s="22">
        <f t="shared" si="183"/>
        <v>5523.9</v>
      </c>
      <c r="E671" s="20">
        <f t="shared" si="180"/>
        <v>27.619499999999995</v>
      </c>
      <c r="F671" s="345"/>
      <c r="G671" s="345"/>
    </row>
    <row r="672" spans="1:7" ht="14.4" customHeight="1" x14ac:dyDescent="0.3">
      <c r="A672" s="18">
        <v>42</v>
      </c>
      <c r="B672" s="19" t="s">
        <v>36</v>
      </c>
      <c r="C672" s="22">
        <f t="shared" si="183"/>
        <v>20000</v>
      </c>
      <c r="D672" s="22">
        <f t="shared" si="183"/>
        <v>5523.9</v>
      </c>
      <c r="E672" s="20">
        <f t="shared" si="180"/>
        <v>27.619499999999995</v>
      </c>
      <c r="F672" s="345"/>
      <c r="G672" s="345"/>
    </row>
    <row r="673" spans="1:7" ht="14.4" customHeight="1" x14ac:dyDescent="0.3">
      <c r="A673" s="140">
        <v>421</v>
      </c>
      <c r="B673" s="152" t="s">
        <v>32</v>
      </c>
      <c r="C673" s="1">
        <v>20000</v>
      </c>
      <c r="D673" s="1">
        <f>D674</f>
        <v>5523.9</v>
      </c>
      <c r="E673" s="373">
        <f t="shared" si="180"/>
        <v>27.619499999999995</v>
      </c>
      <c r="F673" s="345"/>
      <c r="G673" s="345"/>
    </row>
    <row r="674" spans="1:7" ht="14.4" customHeight="1" x14ac:dyDescent="0.3">
      <c r="A674" s="140">
        <v>4214</v>
      </c>
      <c r="B674" s="371" t="s">
        <v>520</v>
      </c>
      <c r="C674" s="1">
        <v>20000</v>
      </c>
      <c r="D674" s="1">
        <v>5523.9</v>
      </c>
      <c r="E674" s="373">
        <f t="shared" si="180"/>
        <v>27.619499999999995</v>
      </c>
      <c r="F674" s="345"/>
      <c r="G674" s="345"/>
    </row>
    <row r="675" spans="1:7" ht="14.4" customHeight="1" x14ac:dyDescent="0.3">
      <c r="A675" s="18"/>
      <c r="B675" s="19" t="s">
        <v>50</v>
      </c>
      <c r="C675" s="22">
        <f t="shared" si="183"/>
        <v>0</v>
      </c>
      <c r="D675" s="22">
        <f t="shared" si="183"/>
        <v>0</v>
      </c>
      <c r="E675" s="20">
        <v>0</v>
      </c>
      <c r="F675" s="345"/>
      <c r="G675" s="345"/>
    </row>
    <row r="676" spans="1:7" ht="14.4" customHeight="1" x14ac:dyDescent="0.3">
      <c r="A676" s="18">
        <v>4</v>
      </c>
      <c r="B676" s="19" t="s">
        <v>3</v>
      </c>
      <c r="C676" s="22">
        <f t="shared" si="183"/>
        <v>0</v>
      </c>
      <c r="D676" s="22">
        <f t="shared" si="183"/>
        <v>0</v>
      </c>
      <c r="E676" s="20">
        <v>0</v>
      </c>
      <c r="F676" s="345"/>
      <c r="G676" s="345"/>
    </row>
    <row r="677" spans="1:7" ht="14.4" customHeight="1" x14ac:dyDescent="0.3">
      <c r="A677" s="18">
        <v>42</v>
      </c>
      <c r="B677" s="19" t="s">
        <v>36</v>
      </c>
      <c r="C677" s="22">
        <f t="shared" si="183"/>
        <v>0</v>
      </c>
      <c r="D677" s="22">
        <f t="shared" si="183"/>
        <v>0</v>
      </c>
      <c r="E677" s="20">
        <v>0</v>
      </c>
      <c r="F677" s="345"/>
      <c r="G677" s="345"/>
    </row>
    <row r="678" spans="1:7" ht="14.4" customHeight="1" x14ac:dyDescent="0.3">
      <c r="A678" s="140">
        <v>421</v>
      </c>
      <c r="B678" s="152" t="s">
        <v>32</v>
      </c>
      <c r="C678" s="1">
        <v>0</v>
      </c>
      <c r="D678" s="1">
        <v>0</v>
      </c>
      <c r="E678" s="373">
        <v>0</v>
      </c>
      <c r="F678" s="345"/>
      <c r="G678" s="345"/>
    </row>
    <row r="679" spans="1:7" ht="14.4" customHeight="1" x14ac:dyDescent="0.3">
      <c r="A679" s="140">
        <v>4214</v>
      </c>
      <c r="B679" s="371" t="s">
        <v>520</v>
      </c>
      <c r="C679" s="1">
        <v>0</v>
      </c>
      <c r="D679" s="1">
        <v>0</v>
      </c>
      <c r="E679" s="373">
        <v>0</v>
      </c>
      <c r="F679" s="345"/>
      <c r="G679" s="345"/>
    </row>
    <row r="680" spans="1:7" ht="14.4" customHeight="1" x14ac:dyDescent="0.3">
      <c r="A680" s="140"/>
      <c r="B680" s="220"/>
      <c r="C680" s="170"/>
      <c r="D680" s="170"/>
      <c r="E680" s="1"/>
      <c r="F680" s="345"/>
      <c r="G680" s="345"/>
    </row>
    <row r="681" spans="1:7" s="66" customFormat="1" ht="14.4" customHeight="1" x14ac:dyDescent="0.3">
      <c r="A681" s="65"/>
      <c r="B681" s="67" t="s">
        <v>442</v>
      </c>
      <c r="C681" s="180">
        <f>C682</f>
        <v>5000</v>
      </c>
      <c r="D681" s="180">
        <f>D682</f>
        <v>4947.32</v>
      </c>
      <c r="E681" s="68">
        <f t="shared" ref="E681:E687" si="184">D681/C681*100</f>
        <v>98.946399999999983</v>
      </c>
      <c r="F681" s="344"/>
      <c r="G681" s="344"/>
    </row>
    <row r="682" spans="1:7" s="3" customFormat="1" ht="14.4" customHeight="1" x14ac:dyDescent="0.3">
      <c r="A682" s="18"/>
      <c r="B682" s="19" t="s">
        <v>122</v>
      </c>
      <c r="C682" s="22">
        <f>C683+C688</f>
        <v>5000</v>
      </c>
      <c r="D682" s="22">
        <f>D683+D688</f>
        <v>4947.32</v>
      </c>
      <c r="E682" s="20">
        <f t="shared" si="184"/>
        <v>98.946399999999983</v>
      </c>
      <c r="F682" s="344"/>
      <c r="G682" s="344"/>
    </row>
    <row r="683" spans="1:7" s="3" customFormat="1" ht="14.4" customHeight="1" x14ac:dyDescent="0.3">
      <c r="A683" s="18"/>
      <c r="B683" s="19" t="s">
        <v>51</v>
      </c>
      <c r="C683" s="22">
        <f t="shared" ref="C683:D690" si="185">C684</f>
        <v>5000</v>
      </c>
      <c r="D683" s="22">
        <f t="shared" si="185"/>
        <v>4947.32</v>
      </c>
      <c r="E683" s="20">
        <f t="shared" si="184"/>
        <v>98.946399999999983</v>
      </c>
      <c r="F683" s="344"/>
      <c r="G683" s="344"/>
    </row>
    <row r="684" spans="1:7" s="3" customFormat="1" ht="14.4" customHeight="1" x14ac:dyDescent="0.3">
      <c r="A684" s="18">
        <v>4</v>
      </c>
      <c r="B684" s="19" t="s">
        <v>3</v>
      </c>
      <c r="C684" s="22">
        <f t="shared" si="185"/>
        <v>5000</v>
      </c>
      <c r="D684" s="22">
        <f t="shared" si="185"/>
        <v>4947.32</v>
      </c>
      <c r="E684" s="20">
        <f t="shared" si="184"/>
        <v>98.946399999999983</v>
      </c>
      <c r="F684" s="344"/>
      <c r="G684" s="344"/>
    </row>
    <row r="685" spans="1:7" s="3" customFormat="1" ht="14.4" customHeight="1" x14ac:dyDescent="0.3">
      <c r="A685" s="18">
        <v>42</v>
      </c>
      <c r="B685" s="19" t="s">
        <v>36</v>
      </c>
      <c r="C685" s="22">
        <f t="shared" si="185"/>
        <v>5000</v>
      </c>
      <c r="D685" s="22">
        <f t="shared" si="185"/>
        <v>4947.32</v>
      </c>
      <c r="E685" s="20">
        <f t="shared" si="184"/>
        <v>98.946399999999983</v>
      </c>
      <c r="F685" s="344"/>
      <c r="G685" s="344"/>
    </row>
    <row r="686" spans="1:7" s="143" customFormat="1" ht="14.4" customHeight="1" x14ac:dyDescent="0.3">
      <c r="A686" s="140">
        <v>421</v>
      </c>
      <c r="B686" s="152" t="s">
        <v>32</v>
      </c>
      <c r="C686" s="1">
        <v>5000</v>
      </c>
      <c r="D686" s="1">
        <f>D687</f>
        <v>4947.32</v>
      </c>
      <c r="E686" s="373">
        <f t="shared" si="184"/>
        <v>98.946399999999983</v>
      </c>
      <c r="F686" s="351"/>
      <c r="G686" s="350"/>
    </row>
    <row r="687" spans="1:7" s="143" customFormat="1" ht="14.4" customHeight="1" x14ac:dyDescent="0.3">
      <c r="A687" s="140">
        <v>4214</v>
      </c>
      <c r="B687" s="371" t="s">
        <v>520</v>
      </c>
      <c r="C687" s="1">
        <v>5000</v>
      </c>
      <c r="D687" s="1">
        <v>4947.32</v>
      </c>
      <c r="E687" s="373">
        <f t="shared" si="184"/>
        <v>98.946399999999983</v>
      </c>
      <c r="F687" s="351"/>
      <c r="G687" s="350"/>
    </row>
    <row r="688" spans="1:7" s="3" customFormat="1" ht="14.4" customHeight="1" x14ac:dyDescent="0.3">
      <c r="A688" s="18"/>
      <c r="B688" s="19" t="s">
        <v>50</v>
      </c>
      <c r="C688" s="22">
        <f>C689</f>
        <v>0</v>
      </c>
      <c r="D688" s="22">
        <f>D689</f>
        <v>0</v>
      </c>
      <c r="E688" s="20">
        <v>0</v>
      </c>
      <c r="F688" s="344"/>
      <c r="G688" s="344"/>
    </row>
    <row r="689" spans="1:7" s="3" customFormat="1" ht="14.4" customHeight="1" x14ac:dyDescent="0.3">
      <c r="A689" s="18">
        <v>4</v>
      </c>
      <c r="B689" s="19" t="s">
        <v>3</v>
      </c>
      <c r="C689" s="22">
        <f t="shared" si="185"/>
        <v>0</v>
      </c>
      <c r="D689" s="22">
        <f t="shared" si="185"/>
        <v>0</v>
      </c>
      <c r="E689" s="20">
        <v>0</v>
      </c>
      <c r="F689" s="344"/>
      <c r="G689" s="344"/>
    </row>
    <row r="690" spans="1:7" s="3" customFormat="1" ht="14.4" customHeight="1" x14ac:dyDescent="0.3">
      <c r="A690" s="18">
        <v>42</v>
      </c>
      <c r="B690" s="19" t="s">
        <v>36</v>
      </c>
      <c r="C690" s="22">
        <f t="shared" si="185"/>
        <v>0</v>
      </c>
      <c r="D690" s="22">
        <f t="shared" si="185"/>
        <v>0</v>
      </c>
      <c r="E690" s="20">
        <v>0</v>
      </c>
      <c r="F690" s="344"/>
      <c r="G690" s="344"/>
    </row>
    <row r="691" spans="1:7" ht="14.4" customHeight="1" x14ac:dyDescent="0.3">
      <c r="A691" s="140">
        <v>421</v>
      </c>
      <c r="B691" s="152" t="s">
        <v>32</v>
      </c>
      <c r="C691" s="1">
        <v>0</v>
      </c>
      <c r="D691" s="1">
        <v>0</v>
      </c>
      <c r="E691" s="373">
        <v>0</v>
      </c>
      <c r="F691" s="345"/>
      <c r="G691" s="345"/>
    </row>
    <row r="692" spans="1:7" ht="14.4" customHeight="1" x14ac:dyDescent="0.3">
      <c r="A692" s="140">
        <v>4214</v>
      </c>
      <c r="B692" s="371" t="s">
        <v>520</v>
      </c>
      <c r="C692" s="1">
        <v>0</v>
      </c>
      <c r="D692" s="1">
        <v>0</v>
      </c>
      <c r="E692" s="373">
        <v>0</v>
      </c>
      <c r="F692" s="345"/>
      <c r="G692" s="345"/>
    </row>
    <row r="693" spans="1:7" ht="14.4" customHeight="1" x14ac:dyDescent="0.3">
      <c r="A693" s="140"/>
      <c r="B693" s="152"/>
      <c r="C693" s="170"/>
      <c r="D693" s="170"/>
      <c r="E693" s="1"/>
      <c r="F693" s="345"/>
      <c r="G693" s="345"/>
    </row>
    <row r="694" spans="1:7" ht="14.4" hidden="1" customHeight="1" x14ac:dyDescent="0.3">
      <c r="A694" s="65"/>
      <c r="B694" s="67" t="s">
        <v>412</v>
      </c>
      <c r="C694" s="326">
        <f t="shared" ref="C694:E698" si="186">C695</f>
        <v>0</v>
      </c>
      <c r="D694" s="326">
        <f t="shared" si="186"/>
        <v>0</v>
      </c>
      <c r="E694" s="99">
        <f t="shared" si="186"/>
        <v>0</v>
      </c>
      <c r="F694" s="345"/>
      <c r="G694" s="345"/>
    </row>
    <row r="695" spans="1:7" ht="14.4" hidden="1" customHeight="1" x14ac:dyDescent="0.3">
      <c r="A695" s="18"/>
      <c r="B695" s="19" t="s">
        <v>122</v>
      </c>
      <c r="C695" s="328">
        <f>C696+C700</f>
        <v>0</v>
      </c>
      <c r="D695" s="328">
        <f>D696+D700</f>
        <v>0</v>
      </c>
      <c r="E695" s="327">
        <f t="shared" ref="E695" si="187">E696+E700</f>
        <v>0</v>
      </c>
      <c r="F695" s="345"/>
      <c r="G695" s="345"/>
    </row>
    <row r="696" spans="1:7" ht="14.4" hidden="1" customHeight="1" x14ac:dyDescent="0.3">
      <c r="A696" s="18"/>
      <c r="B696" s="19" t="s">
        <v>51</v>
      </c>
      <c r="C696" s="328">
        <f t="shared" si="186"/>
        <v>0</v>
      </c>
      <c r="D696" s="328">
        <f t="shared" si="186"/>
        <v>0</v>
      </c>
      <c r="E696" s="327">
        <f t="shared" si="186"/>
        <v>0</v>
      </c>
      <c r="F696" s="345"/>
      <c r="G696" s="345"/>
    </row>
    <row r="697" spans="1:7" ht="14.4" hidden="1" customHeight="1" x14ac:dyDescent="0.3">
      <c r="A697" s="18">
        <v>4</v>
      </c>
      <c r="B697" s="19" t="s">
        <v>3</v>
      </c>
      <c r="C697" s="328">
        <f t="shared" si="186"/>
        <v>0</v>
      </c>
      <c r="D697" s="328">
        <f t="shared" si="186"/>
        <v>0</v>
      </c>
      <c r="E697" s="327">
        <f t="shared" si="186"/>
        <v>0</v>
      </c>
      <c r="F697" s="345"/>
      <c r="G697" s="345"/>
    </row>
    <row r="698" spans="1:7" ht="14.4" hidden="1" customHeight="1" x14ac:dyDescent="0.3">
      <c r="A698" s="18">
        <v>42</v>
      </c>
      <c r="B698" s="19" t="s">
        <v>36</v>
      </c>
      <c r="C698" s="328">
        <f t="shared" si="186"/>
        <v>0</v>
      </c>
      <c r="D698" s="328">
        <f t="shared" si="186"/>
        <v>0</v>
      </c>
      <c r="E698" s="327">
        <f t="shared" si="186"/>
        <v>0</v>
      </c>
      <c r="F698" s="345"/>
      <c r="G698" s="345"/>
    </row>
    <row r="699" spans="1:7" ht="14.4" hidden="1" customHeight="1" x14ac:dyDescent="0.3">
      <c r="A699" s="140">
        <v>421</v>
      </c>
      <c r="B699" s="152" t="s">
        <v>32</v>
      </c>
      <c r="C699" s="330">
        <v>0</v>
      </c>
      <c r="D699" s="330">
        <v>0</v>
      </c>
      <c r="E699" s="329">
        <v>0</v>
      </c>
      <c r="F699" s="345"/>
      <c r="G699" s="345"/>
    </row>
    <row r="700" spans="1:7" ht="14.4" hidden="1" customHeight="1" x14ac:dyDescent="0.3">
      <c r="A700" s="18"/>
      <c r="B700" s="19" t="s">
        <v>50</v>
      </c>
      <c r="C700" s="331">
        <f t="shared" ref="C700:E702" si="188">C701</f>
        <v>0</v>
      </c>
      <c r="D700" s="331">
        <f t="shared" si="188"/>
        <v>0</v>
      </c>
      <c r="E700" s="22">
        <f t="shared" si="188"/>
        <v>0</v>
      </c>
      <c r="F700" s="345"/>
      <c r="G700" s="345"/>
    </row>
    <row r="701" spans="1:7" ht="14.4" hidden="1" customHeight="1" x14ac:dyDescent="0.3">
      <c r="A701" s="18">
        <v>4</v>
      </c>
      <c r="B701" s="19" t="s">
        <v>3</v>
      </c>
      <c r="C701" s="331">
        <f t="shared" si="188"/>
        <v>0</v>
      </c>
      <c r="D701" s="331">
        <f t="shared" si="188"/>
        <v>0</v>
      </c>
      <c r="E701" s="22">
        <f t="shared" si="188"/>
        <v>0</v>
      </c>
      <c r="F701" s="345"/>
      <c r="G701" s="345"/>
    </row>
    <row r="702" spans="1:7" ht="14.4" hidden="1" customHeight="1" x14ac:dyDescent="0.3">
      <c r="A702" s="18">
        <v>42</v>
      </c>
      <c r="B702" s="19" t="s">
        <v>36</v>
      </c>
      <c r="C702" s="331">
        <f t="shared" si="188"/>
        <v>0</v>
      </c>
      <c r="D702" s="331">
        <f t="shared" si="188"/>
        <v>0</v>
      </c>
      <c r="E702" s="22">
        <f t="shared" si="188"/>
        <v>0</v>
      </c>
      <c r="F702" s="345"/>
      <c r="G702" s="345"/>
    </row>
    <row r="703" spans="1:7" ht="14.4" hidden="1" customHeight="1" x14ac:dyDescent="0.3">
      <c r="A703" s="140">
        <v>421</v>
      </c>
      <c r="B703" s="152" t="s">
        <v>32</v>
      </c>
      <c r="C703" s="332">
        <v>0</v>
      </c>
      <c r="D703" s="332">
        <v>0</v>
      </c>
      <c r="E703" s="1">
        <v>0</v>
      </c>
      <c r="F703" s="345"/>
      <c r="G703" s="345"/>
    </row>
    <row r="704" spans="1:7" ht="14.4" hidden="1" customHeight="1" x14ac:dyDescent="0.3">
      <c r="A704" s="140"/>
      <c r="B704" s="239"/>
      <c r="C704" s="336"/>
      <c r="D704" s="336"/>
      <c r="E704" s="1"/>
      <c r="F704" s="345"/>
      <c r="G704" s="345"/>
    </row>
    <row r="705" spans="1:7" ht="28.8" customHeight="1" x14ac:dyDescent="0.3">
      <c r="A705" s="65"/>
      <c r="B705" s="71" t="s">
        <v>480</v>
      </c>
      <c r="C705" s="68">
        <f t="shared" ref="C705:D705" si="189">C706</f>
        <v>145000</v>
      </c>
      <c r="D705" s="68">
        <f t="shared" si="189"/>
        <v>0</v>
      </c>
      <c r="E705" s="68">
        <f t="shared" ref="E705:E715" si="190">D705/C705*100</f>
        <v>0</v>
      </c>
      <c r="F705" s="345"/>
      <c r="G705" s="345"/>
    </row>
    <row r="706" spans="1:7" ht="14.4" customHeight="1" x14ac:dyDescent="0.3">
      <c r="A706" s="18"/>
      <c r="B706" s="19" t="s">
        <v>122</v>
      </c>
      <c r="C706" s="20">
        <f t="shared" ref="C706" si="191">C707+C712</f>
        <v>145000</v>
      </c>
      <c r="D706" s="20">
        <f t="shared" ref="D706" si="192">D707+D712</f>
        <v>0</v>
      </c>
      <c r="E706" s="20">
        <f t="shared" si="190"/>
        <v>0</v>
      </c>
      <c r="F706" s="345"/>
      <c r="G706" s="345"/>
    </row>
    <row r="707" spans="1:7" ht="14.4" customHeight="1" x14ac:dyDescent="0.3">
      <c r="A707" s="18"/>
      <c r="B707" s="19" t="s">
        <v>51</v>
      </c>
      <c r="C707" s="20">
        <f t="shared" ref="C707:D709" si="193">C708</f>
        <v>48500</v>
      </c>
      <c r="D707" s="20">
        <f t="shared" si="193"/>
        <v>0</v>
      </c>
      <c r="E707" s="20">
        <f t="shared" si="190"/>
        <v>0</v>
      </c>
      <c r="F707" s="345"/>
      <c r="G707" s="345"/>
    </row>
    <row r="708" spans="1:7" ht="14.4" customHeight="1" x14ac:dyDescent="0.3">
      <c r="A708" s="18">
        <v>4</v>
      </c>
      <c r="B708" s="19" t="s">
        <v>3</v>
      </c>
      <c r="C708" s="20">
        <f t="shared" si="193"/>
        <v>48500</v>
      </c>
      <c r="D708" s="20">
        <f t="shared" si="193"/>
        <v>0</v>
      </c>
      <c r="E708" s="20">
        <f t="shared" si="190"/>
        <v>0</v>
      </c>
      <c r="F708" s="345"/>
      <c r="G708" s="345"/>
    </row>
    <row r="709" spans="1:7" ht="14.4" customHeight="1" x14ac:dyDescent="0.3">
      <c r="A709" s="18">
        <v>42</v>
      </c>
      <c r="B709" s="19" t="s">
        <v>36</v>
      </c>
      <c r="C709" s="20">
        <f t="shared" si="193"/>
        <v>48500</v>
      </c>
      <c r="D709" s="20">
        <f t="shared" si="193"/>
        <v>0</v>
      </c>
      <c r="E709" s="20">
        <f t="shared" si="190"/>
        <v>0</v>
      </c>
      <c r="F709" s="345"/>
      <c r="G709" s="345"/>
    </row>
    <row r="710" spans="1:7" ht="14.4" customHeight="1" x14ac:dyDescent="0.3">
      <c r="A710" s="140">
        <v>421</v>
      </c>
      <c r="B710" s="152" t="s">
        <v>32</v>
      </c>
      <c r="C710" s="1">
        <v>48500</v>
      </c>
      <c r="D710" s="1">
        <v>0</v>
      </c>
      <c r="E710" s="373">
        <f t="shared" si="190"/>
        <v>0</v>
      </c>
      <c r="F710" s="345"/>
      <c r="G710" s="345"/>
    </row>
    <row r="711" spans="1:7" ht="14.4" customHeight="1" x14ac:dyDescent="0.3">
      <c r="A711" s="140">
        <v>4214</v>
      </c>
      <c r="B711" s="371" t="s">
        <v>520</v>
      </c>
      <c r="C711" s="1">
        <v>48500</v>
      </c>
      <c r="D711" s="1">
        <v>0</v>
      </c>
      <c r="E711" s="373">
        <f t="shared" si="190"/>
        <v>0</v>
      </c>
      <c r="F711" s="345"/>
      <c r="G711" s="345"/>
    </row>
    <row r="712" spans="1:7" ht="14.4" customHeight="1" x14ac:dyDescent="0.3">
      <c r="A712" s="18"/>
      <c r="B712" s="72" t="s">
        <v>479</v>
      </c>
      <c r="C712" s="20">
        <f t="shared" ref="C712:D714" si="194">C713</f>
        <v>96500</v>
      </c>
      <c r="D712" s="20">
        <f t="shared" si="194"/>
        <v>0</v>
      </c>
      <c r="E712" s="20">
        <f t="shared" si="190"/>
        <v>0</v>
      </c>
      <c r="F712" s="345"/>
      <c r="G712" s="345"/>
    </row>
    <row r="713" spans="1:7" ht="14.4" customHeight="1" x14ac:dyDescent="0.3">
      <c r="A713" s="18">
        <v>4</v>
      </c>
      <c r="B713" s="19" t="s">
        <v>3</v>
      </c>
      <c r="C713" s="20">
        <f t="shared" si="194"/>
        <v>96500</v>
      </c>
      <c r="D713" s="20">
        <f t="shared" si="194"/>
        <v>0</v>
      </c>
      <c r="E713" s="20">
        <f t="shared" si="190"/>
        <v>0</v>
      </c>
      <c r="F713" s="345"/>
      <c r="G713" s="345"/>
    </row>
    <row r="714" spans="1:7" ht="14.4" customHeight="1" x14ac:dyDescent="0.3">
      <c r="A714" s="18">
        <v>42</v>
      </c>
      <c r="B714" s="19" t="s">
        <v>36</v>
      </c>
      <c r="C714" s="20">
        <f t="shared" si="194"/>
        <v>96500</v>
      </c>
      <c r="D714" s="20">
        <f t="shared" si="194"/>
        <v>0</v>
      </c>
      <c r="E714" s="20">
        <f t="shared" si="190"/>
        <v>0</v>
      </c>
      <c r="F714" s="345"/>
      <c r="G714" s="345"/>
    </row>
    <row r="715" spans="1:7" ht="14.4" customHeight="1" x14ac:dyDescent="0.3">
      <c r="A715" s="140">
        <v>421</v>
      </c>
      <c r="B715" s="152" t="s">
        <v>32</v>
      </c>
      <c r="C715" s="1">
        <v>96500</v>
      </c>
      <c r="D715" s="1">
        <v>0</v>
      </c>
      <c r="E715" s="373">
        <f t="shared" si="190"/>
        <v>0</v>
      </c>
      <c r="F715" s="345"/>
      <c r="G715" s="345"/>
    </row>
    <row r="716" spans="1:7" ht="14.4" customHeight="1" x14ac:dyDescent="0.3">
      <c r="A716" s="140">
        <v>4214</v>
      </c>
      <c r="B716" s="371" t="s">
        <v>520</v>
      </c>
      <c r="C716" s="1">
        <v>96500</v>
      </c>
      <c r="D716" s="1">
        <v>0</v>
      </c>
      <c r="E716" s="373">
        <f t="shared" ref="E716:E728" si="195">D716/C716*100</f>
        <v>0</v>
      </c>
      <c r="F716" s="345"/>
      <c r="G716" s="345"/>
    </row>
    <row r="717" spans="1:7" ht="14.4" customHeight="1" x14ac:dyDescent="0.3">
      <c r="A717" s="140"/>
      <c r="B717" s="239"/>
      <c r="C717" s="332"/>
      <c r="D717" s="336"/>
      <c r="E717" s="1"/>
      <c r="F717" s="345"/>
      <c r="G717" s="345"/>
    </row>
    <row r="718" spans="1:7" ht="26.4" customHeight="1" x14ac:dyDescent="0.3">
      <c r="A718" s="65"/>
      <c r="B718" s="71" t="s">
        <v>478</v>
      </c>
      <c r="C718" s="68">
        <f t="shared" ref="C718:D718" si="196">C719</f>
        <v>165000</v>
      </c>
      <c r="D718" s="68">
        <f t="shared" si="196"/>
        <v>67529.179999999993</v>
      </c>
      <c r="E718" s="68">
        <f t="shared" si="195"/>
        <v>40.926775757575754</v>
      </c>
      <c r="F718" s="345"/>
      <c r="G718" s="345"/>
    </row>
    <row r="719" spans="1:7" ht="14.4" customHeight="1" x14ac:dyDescent="0.3">
      <c r="A719" s="18"/>
      <c r="B719" s="19" t="s">
        <v>122</v>
      </c>
      <c r="C719" s="20">
        <f t="shared" ref="C719" si="197">C720+C725</f>
        <v>165000</v>
      </c>
      <c r="D719" s="20">
        <f t="shared" ref="D719" si="198">D720+D725</f>
        <v>67529.179999999993</v>
      </c>
      <c r="E719" s="20">
        <f t="shared" si="195"/>
        <v>40.926775757575754</v>
      </c>
      <c r="F719" s="345"/>
      <c r="G719" s="345"/>
    </row>
    <row r="720" spans="1:7" ht="14.4" customHeight="1" x14ac:dyDescent="0.3">
      <c r="A720" s="18"/>
      <c r="B720" s="19" t="s">
        <v>51</v>
      </c>
      <c r="C720" s="20">
        <f t="shared" ref="C720:D722" si="199">C721</f>
        <v>61000</v>
      </c>
      <c r="D720" s="20">
        <f t="shared" si="199"/>
        <v>0</v>
      </c>
      <c r="E720" s="20">
        <f t="shared" si="195"/>
        <v>0</v>
      </c>
      <c r="F720" s="345"/>
      <c r="G720" s="345"/>
    </row>
    <row r="721" spans="1:7" ht="14.4" customHeight="1" x14ac:dyDescent="0.3">
      <c r="A721" s="18">
        <v>4</v>
      </c>
      <c r="B721" s="19" t="s">
        <v>3</v>
      </c>
      <c r="C721" s="20">
        <f t="shared" si="199"/>
        <v>61000</v>
      </c>
      <c r="D721" s="20">
        <f t="shared" si="199"/>
        <v>0</v>
      </c>
      <c r="E721" s="20">
        <f t="shared" si="195"/>
        <v>0</v>
      </c>
      <c r="F721" s="345"/>
      <c r="G721" s="345"/>
    </row>
    <row r="722" spans="1:7" ht="14.4" customHeight="1" x14ac:dyDescent="0.3">
      <c r="A722" s="18">
        <v>42</v>
      </c>
      <c r="B722" s="19" t="s">
        <v>36</v>
      </c>
      <c r="C722" s="20">
        <f t="shared" si="199"/>
        <v>61000</v>
      </c>
      <c r="D722" s="20">
        <f t="shared" si="199"/>
        <v>0</v>
      </c>
      <c r="E722" s="20">
        <f t="shared" si="195"/>
        <v>0</v>
      </c>
      <c r="F722" s="345"/>
      <c r="G722" s="345"/>
    </row>
    <row r="723" spans="1:7" ht="14.4" customHeight="1" x14ac:dyDescent="0.3">
      <c r="A723" s="140">
        <v>421</v>
      </c>
      <c r="B723" s="152" t="s">
        <v>32</v>
      </c>
      <c r="C723" s="1">
        <v>61000</v>
      </c>
      <c r="D723" s="1">
        <v>0</v>
      </c>
      <c r="E723" s="373">
        <f t="shared" si="195"/>
        <v>0</v>
      </c>
      <c r="F723" s="345"/>
      <c r="G723" s="345"/>
    </row>
    <row r="724" spans="1:7" ht="14.4" customHeight="1" x14ac:dyDescent="0.3">
      <c r="A724" s="140">
        <v>4214</v>
      </c>
      <c r="B724" s="371" t="s">
        <v>520</v>
      </c>
      <c r="C724" s="1">
        <v>61000</v>
      </c>
      <c r="D724" s="1">
        <v>0</v>
      </c>
      <c r="E724" s="373">
        <f t="shared" si="195"/>
        <v>0</v>
      </c>
      <c r="F724" s="345"/>
      <c r="G724" s="345"/>
    </row>
    <row r="725" spans="1:7" ht="14.4" customHeight="1" x14ac:dyDescent="0.3">
      <c r="A725" s="18"/>
      <c r="B725" s="72" t="s">
        <v>50</v>
      </c>
      <c r="C725" s="20">
        <f t="shared" ref="C725:D727" si="200">C726</f>
        <v>104000</v>
      </c>
      <c r="D725" s="20">
        <f t="shared" si="200"/>
        <v>67529.179999999993</v>
      </c>
      <c r="E725" s="20">
        <f t="shared" si="195"/>
        <v>64.931903846153844</v>
      </c>
      <c r="F725" s="345"/>
      <c r="G725" s="345"/>
    </row>
    <row r="726" spans="1:7" ht="14.4" customHeight="1" x14ac:dyDescent="0.3">
      <c r="A726" s="18">
        <v>4</v>
      </c>
      <c r="B726" s="19" t="s">
        <v>3</v>
      </c>
      <c r="C726" s="20">
        <f t="shared" si="200"/>
        <v>104000</v>
      </c>
      <c r="D726" s="20">
        <f t="shared" si="200"/>
        <v>67529.179999999993</v>
      </c>
      <c r="E726" s="20">
        <f t="shared" si="195"/>
        <v>64.931903846153844</v>
      </c>
      <c r="F726" s="345"/>
      <c r="G726" s="345"/>
    </row>
    <row r="727" spans="1:7" ht="14.4" customHeight="1" x14ac:dyDescent="0.3">
      <c r="A727" s="18">
        <v>42</v>
      </c>
      <c r="B727" s="19" t="s">
        <v>36</v>
      </c>
      <c r="C727" s="20">
        <f t="shared" si="200"/>
        <v>104000</v>
      </c>
      <c r="D727" s="20">
        <f t="shared" si="200"/>
        <v>67529.179999999993</v>
      </c>
      <c r="E727" s="20">
        <f t="shared" si="195"/>
        <v>64.931903846153844</v>
      </c>
      <c r="F727" s="345"/>
      <c r="G727" s="345"/>
    </row>
    <row r="728" spans="1:7" ht="14.4" customHeight="1" x14ac:dyDescent="0.3">
      <c r="A728" s="140">
        <v>421</v>
      </c>
      <c r="B728" s="152" t="s">
        <v>32</v>
      </c>
      <c r="C728" s="1">
        <v>104000</v>
      </c>
      <c r="D728" s="1">
        <f>D729</f>
        <v>67529.179999999993</v>
      </c>
      <c r="E728" s="373">
        <f t="shared" si="195"/>
        <v>64.931903846153844</v>
      </c>
      <c r="F728" s="345"/>
      <c r="G728" s="345"/>
    </row>
    <row r="729" spans="1:7" ht="14.4" customHeight="1" x14ac:dyDescent="0.3">
      <c r="A729" s="140">
        <v>4214</v>
      </c>
      <c r="B729" s="371" t="s">
        <v>520</v>
      </c>
      <c r="C729" s="1">
        <v>104000</v>
      </c>
      <c r="D729" s="142">
        <v>67529.179999999993</v>
      </c>
      <c r="E729" s="373">
        <f t="shared" ref="E729" si="201">D729/C729*100</f>
        <v>64.931903846153844</v>
      </c>
      <c r="F729" s="345"/>
      <c r="G729" s="345"/>
    </row>
    <row r="730" spans="1:7" ht="14.4" customHeight="1" x14ac:dyDescent="0.3">
      <c r="A730" s="140"/>
      <c r="B730" s="337"/>
      <c r="C730" s="142"/>
      <c r="D730" s="142"/>
      <c r="E730" s="1"/>
      <c r="F730" s="345"/>
      <c r="G730" s="345"/>
    </row>
    <row r="731" spans="1:7" ht="31.8" customHeight="1" x14ac:dyDescent="0.3">
      <c r="A731" s="65"/>
      <c r="B731" s="71" t="s">
        <v>483</v>
      </c>
      <c r="C731" s="68">
        <f t="shared" ref="C731:D731" si="202">C732</f>
        <v>100000</v>
      </c>
      <c r="D731" s="68">
        <f t="shared" si="202"/>
        <v>0</v>
      </c>
      <c r="E731" s="68">
        <f t="shared" ref="E731:E741" si="203">D731/C731*100</f>
        <v>0</v>
      </c>
      <c r="F731" s="345"/>
      <c r="G731" s="345"/>
    </row>
    <row r="732" spans="1:7" ht="14.4" customHeight="1" x14ac:dyDescent="0.3">
      <c r="A732" s="18"/>
      <c r="B732" s="19" t="s">
        <v>122</v>
      </c>
      <c r="C732" s="20">
        <f t="shared" ref="C732" si="204">C733+C738</f>
        <v>100000</v>
      </c>
      <c r="D732" s="20">
        <f t="shared" ref="D732" si="205">D733+D738</f>
        <v>0</v>
      </c>
      <c r="E732" s="20">
        <f t="shared" si="203"/>
        <v>0</v>
      </c>
      <c r="F732" s="345"/>
      <c r="G732" s="345"/>
    </row>
    <row r="733" spans="1:7" ht="14.4" customHeight="1" x14ac:dyDescent="0.3">
      <c r="A733" s="18"/>
      <c r="B733" s="19" t="s">
        <v>51</v>
      </c>
      <c r="C733" s="20">
        <f t="shared" ref="C733:D735" si="206">C734</f>
        <v>30000</v>
      </c>
      <c r="D733" s="20">
        <f t="shared" si="206"/>
        <v>0</v>
      </c>
      <c r="E733" s="20">
        <f t="shared" si="203"/>
        <v>0</v>
      </c>
      <c r="F733" s="345"/>
      <c r="G733" s="345"/>
    </row>
    <row r="734" spans="1:7" ht="14.4" customHeight="1" x14ac:dyDescent="0.3">
      <c r="A734" s="18">
        <v>4</v>
      </c>
      <c r="B734" s="19" t="s">
        <v>3</v>
      </c>
      <c r="C734" s="20">
        <f t="shared" si="206"/>
        <v>30000</v>
      </c>
      <c r="D734" s="20">
        <f t="shared" si="206"/>
        <v>0</v>
      </c>
      <c r="E734" s="20">
        <f t="shared" si="203"/>
        <v>0</v>
      </c>
      <c r="F734" s="345"/>
      <c r="G734" s="345"/>
    </row>
    <row r="735" spans="1:7" ht="14.4" customHeight="1" x14ac:dyDescent="0.3">
      <c r="A735" s="18">
        <v>42</v>
      </c>
      <c r="B735" s="19" t="s">
        <v>36</v>
      </c>
      <c r="C735" s="20">
        <f t="shared" si="206"/>
        <v>30000</v>
      </c>
      <c r="D735" s="20">
        <f t="shared" si="206"/>
        <v>0</v>
      </c>
      <c r="E735" s="20">
        <f t="shared" si="203"/>
        <v>0</v>
      </c>
      <c r="F735" s="345"/>
      <c r="G735" s="345"/>
    </row>
    <row r="736" spans="1:7" ht="14.4" customHeight="1" x14ac:dyDescent="0.3">
      <c r="A736" s="140">
        <v>421</v>
      </c>
      <c r="B736" s="152" t="s">
        <v>32</v>
      </c>
      <c r="C736" s="1">
        <v>30000</v>
      </c>
      <c r="D736" s="1">
        <v>0</v>
      </c>
      <c r="E736" s="373">
        <f t="shared" si="203"/>
        <v>0</v>
      </c>
      <c r="F736" s="345"/>
      <c r="G736" s="345"/>
    </row>
    <row r="737" spans="1:7" ht="14.4" customHeight="1" x14ac:dyDescent="0.3">
      <c r="A737" s="140">
        <v>4214</v>
      </c>
      <c r="B737" s="371" t="s">
        <v>520</v>
      </c>
      <c r="C737" s="1">
        <v>30000</v>
      </c>
      <c r="D737" s="1">
        <v>0</v>
      </c>
      <c r="E737" s="373">
        <f t="shared" si="203"/>
        <v>0</v>
      </c>
      <c r="F737" s="345"/>
      <c r="G737" s="345"/>
    </row>
    <row r="738" spans="1:7" ht="14.4" customHeight="1" x14ac:dyDescent="0.3">
      <c r="A738" s="18"/>
      <c r="B738" s="72" t="s">
        <v>479</v>
      </c>
      <c r="C738" s="20">
        <f t="shared" ref="C738:D740" si="207">C739</f>
        <v>70000</v>
      </c>
      <c r="D738" s="20">
        <f t="shared" si="207"/>
        <v>0</v>
      </c>
      <c r="E738" s="20">
        <f t="shared" si="203"/>
        <v>0</v>
      </c>
      <c r="F738" s="345"/>
      <c r="G738" s="345"/>
    </row>
    <row r="739" spans="1:7" ht="14.4" customHeight="1" x14ac:dyDescent="0.3">
      <c r="A739" s="18">
        <v>4</v>
      </c>
      <c r="B739" s="19" t="s">
        <v>3</v>
      </c>
      <c r="C739" s="20">
        <f t="shared" si="207"/>
        <v>70000</v>
      </c>
      <c r="D739" s="20">
        <f t="shared" si="207"/>
        <v>0</v>
      </c>
      <c r="E739" s="20">
        <f t="shared" si="203"/>
        <v>0</v>
      </c>
      <c r="F739" s="345"/>
      <c r="G739" s="345"/>
    </row>
    <row r="740" spans="1:7" ht="14.4" customHeight="1" x14ac:dyDescent="0.3">
      <c r="A740" s="18">
        <v>42</v>
      </c>
      <c r="B740" s="19" t="s">
        <v>36</v>
      </c>
      <c r="C740" s="20">
        <f t="shared" si="207"/>
        <v>70000</v>
      </c>
      <c r="D740" s="20">
        <f t="shared" si="207"/>
        <v>0</v>
      </c>
      <c r="E740" s="20">
        <f t="shared" si="203"/>
        <v>0</v>
      </c>
      <c r="F740" s="345"/>
      <c r="G740" s="345"/>
    </row>
    <row r="741" spans="1:7" ht="14.4" customHeight="1" x14ac:dyDescent="0.3">
      <c r="A741" s="140">
        <v>421</v>
      </c>
      <c r="B741" s="152" t="s">
        <v>32</v>
      </c>
      <c r="C741" s="1">
        <v>70000</v>
      </c>
      <c r="D741" s="1">
        <v>0</v>
      </c>
      <c r="E741" s="373">
        <f t="shared" si="203"/>
        <v>0</v>
      </c>
      <c r="F741" s="345"/>
      <c r="G741" s="345"/>
    </row>
    <row r="742" spans="1:7" ht="14.4" customHeight="1" x14ac:dyDescent="0.3">
      <c r="A742" s="140">
        <v>4214</v>
      </c>
      <c r="B742" s="374" t="s">
        <v>520</v>
      </c>
      <c r="C742" s="1">
        <v>70000</v>
      </c>
      <c r="D742" s="1">
        <v>0</v>
      </c>
      <c r="E742" s="373">
        <f t="shared" ref="E742:E754" si="208">D742/C742*100</f>
        <v>0</v>
      </c>
      <c r="F742" s="345"/>
      <c r="G742" s="345"/>
    </row>
    <row r="743" spans="1:7" ht="14.4" customHeight="1" x14ac:dyDescent="0.3">
      <c r="A743" s="140"/>
      <c r="B743" s="337"/>
      <c r="C743" s="142"/>
      <c r="D743" s="142"/>
      <c r="E743" s="1"/>
      <c r="F743" s="345"/>
      <c r="G743" s="345"/>
    </row>
    <row r="744" spans="1:7" ht="14.4" customHeight="1" x14ac:dyDescent="0.3">
      <c r="A744" s="65"/>
      <c r="B744" s="70" t="s">
        <v>481</v>
      </c>
      <c r="C744" s="242">
        <f t="shared" ref="C744:D744" si="209">C745</f>
        <v>100000</v>
      </c>
      <c r="D744" s="242">
        <f t="shared" si="209"/>
        <v>0</v>
      </c>
      <c r="E744" s="68">
        <f t="shared" si="208"/>
        <v>0</v>
      </c>
      <c r="F744" s="345"/>
      <c r="G744" s="345"/>
    </row>
    <row r="745" spans="1:7" ht="14.4" customHeight="1" x14ac:dyDescent="0.3">
      <c r="A745" s="18"/>
      <c r="B745" s="69" t="s">
        <v>122</v>
      </c>
      <c r="C745" s="215">
        <f>C746+C751</f>
        <v>100000</v>
      </c>
      <c r="D745" s="215">
        <f>D746+D751</f>
        <v>0</v>
      </c>
      <c r="E745" s="20">
        <f t="shared" si="208"/>
        <v>0</v>
      </c>
      <c r="F745" s="345"/>
      <c r="G745" s="345"/>
    </row>
    <row r="746" spans="1:7" ht="14.4" customHeight="1" x14ac:dyDescent="0.3">
      <c r="A746" s="63"/>
      <c r="B746" s="247" t="s">
        <v>52</v>
      </c>
      <c r="C746" s="215">
        <f t="shared" ref="C746:D749" si="210">C747</f>
        <v>50000</v>
      </c>
      <c r="D746" s="215">
        <f t="shared" si="210"/>
        <v>0</v>
      </c>
      <c r="E746" s="20">
        <f t="shared" si="208"/>
        <v>0</v>
      </c>
      <c r="F746" s="345"/>
      <c r="G746" s="345"/>
    </row>
    <row r="747" spans="1:7" ht="14.4" customHeight="1" x14ac:dyDescent="0.3">
      <c r="A747" s="18">
        <v>4</v>
      </c>
      <c r="B747" s="19" t="s">
        <v>3</v>
      </c>
      <c r="C747" s="215">
        <f t="shared" si="210"/>
        <v>50000</v>
      </c>
      <c r="D747" s="215">
        <f t="shared" si="210"/>
        <v>0</v>
      </c>
      <c r="E747" s="20">
        <f t="shared" si="208"/>
        <v>0</v>
      </c>
      <c r="F747" s="345"/>
      <c r="G747" s="345"/>
    </row>
    <row r="748" spans="1:7" ht="14.4" customHeight="1" x14ac:dyDescent="0.3">
      <c r="A748" s="18">
        <v>42</v>
      </c>
      <c r="B748" s="19" t="s">
        <v>36</v>
      </c>
      <c r="C748" s="215">
        <f t="shared" si="210"/>
        <v>50000</v>
      </c>
      <c r="D748" s="215">
        <f t="shared" si="210"/>
        <v>0</v>
      </c>
      <c r="E748" s="20">
        <f t="shared" si="208"/>
        <v>0</v>
      </c>
      <c r="F748" s="345"/>
      <c r="G748" s="345"/>
    </row>
    <row r="749" spans="1:7" ht="14.4" customHeight="1" x14ac:dyDescent="0.3">
      <c r="A749" s="140">
        <v>421</v>
      </c>
      <c r="B749" s="152" t="s">
        <v>32</v>
      </c>
      <c r="C749" s="216">
        <f t="shared" si="210"/>
        <v>50000</v>
      </c>
      <c r="D749" s="216">
        <f t="shared" si="210"/>
        <v>0</v>
      </c>
      <c r="E749" s="373">
        <f t="shared" si="208"/>
        <v>0</v>
      </c>
      <c r="F749" s="345"/>
      <c r="G749" s="345"/>
    </row>
    <row r="750" spans="1:7" ht="14.4" customHeight="1" x14ac:dyDescent="0.3">
      <c r="A750" s="140">
        <v>4212</v>
      </c>
      <c r="B750" s="372" t="s">
        <v>522</v>
      </c>
      <c r="C750" s="216">
        <v>50000</v>
      </c>
      <c r="D750" s="216">
        <v>0</v>
      </c>
      <c r="E750" s="373">
        <f t="shared" si="208"/>
        <v>0</v>
      </c>
      <c r="F750" s="345"/>
      <c r="G750" s="345"/>
    </row>
    <row r="751" spans="1:7" ht="14.4" customHeight="1" x14ac:dyDescent="0.3">
      <c r="A751" s="18"/>
      <c r="B751" s="19" t="s">
        <v>50</v>
      </c>
      <c r="C751" s="215">
        <f t="shared" ref="C751:D753" si="211">C752</f>
        <v>50000</v>
      </c>
      <c r="D751" s="215">
        <f t="shared" si="211"/>
        <v>0</v>
      </c>
      <c r="E751" s="20">
        <f t="shared" si="208"/>
        <v>0</v>
      </c>
      <c r="F751" s="345"/>
      <c r="G751" s="345"/>
    </row>
    <row r="752" spans="1:7" ht="14.4" customHeight="1" x14ac:dyDescent="0.3">
      <c r="A752" s="18">
        <v>4</v>
      </c>
      <c r="B752" s="19" t="s">
        <v>3</v>
      </c>
      <c r="C752" s="215">
        <f t="shared" si="211"/>
        <v>50000</v>
      </c>
      <c r="D752" s="215">
        <f t="shared" si="211"/>
        <v>0</v>
      </c>
      <c r="E752" s="20">
        <f t="shared" si="208"/>
        <v>0</v>
      </c>
      <c r="F752" s="345"/>
      <c r="G752" s="345"/>
    </row>
    <row r="753" spans="1:7" ht="14.4" customHeight="1" x14ac:dyDescent="0.3">
      <c r="A753" s="18">
        <v>42</v>
      </c>
      <c r="B753" s="19" t="s">
        <v>36</v>
      </c>
      <c r="C753" s="215">
        <f t="shared" si="211"/>
        <v>50000</v>
      </c>
      <c r="D753" s="215">
        <f t="shared" si="211"/>
        <v>0</v>
      </c>
      <c r="E753" s="20">
        <f t="shared" si="208"/>
        <v>0</v>
      </c>
      <c r="F753" s="345"/>
      <c r="G753" s="345"/>
    </row>
    <row r="754" spans="1:7" ht="14.4" customHeight="1" x14ac:dyDescent="0.3">
      <c r="A754" s="140">
        <v>421</v>
      </c>
      <c r="B754" s="152" t="s">
        <v>32</v>
      </c>
      <c r="C754" s="216">
        <f>C755</f>
        <v>50000</v>
      </c>
      <c r="D754" s="216">
        <f>D755</f>
        <v>0</v>
      </c>
      <c r="E754" s="373">
        <f t="shared" si="208"/>
        <v>0</v>
      </c>
      <c r="F754" s="345"/>
      <c r="G754" s="345"/>
    </row>
    <row r="755" spans="1:7" ht="14.4" customHeight="1" x14ac:dyDescent="0.3">
      <c r="A755" s="140">
        <v>4212</v>
      </c>
      <c r="B755" s="372" t="s">
        <v>522</v>
      </c>
      <c r="C755" s="216">
        <v>50000</v>
      </c>
      <c r="D755" s="216">
        <v>0</v>
      </c>
      <c r="E755" s="373">
        <f t="shared" ref="E755:E773" si="212">D755/C755*100</f>
        <v>0</v>
      </c>
      <c r="F755" s="345"/>
      <c r="G755" s="345"/>
    </row>
    <row r="756" spans="1:7" ht="14.4" customHeight="1" x14ac:dyDescent="0.3">
      <c r="A756" s="140"/>
      <c r="B756" s="337"/>
      <c r="C756" s="142"/>
      <c r="D756" s="142"/>
      <c r="E756" s="1"/>
      <c r="F756" s="345"/>
      <c r="G756" s="345"/>
    </row>
    <row r="757" spans="1:7" s="75" customFormat="1" x14ac:dyDescent="0.3">
      <c r="A757" s="73"/>
      <c r="B757" s="74" t="s">
        <v>136</v>
      </c>
      <c r="C757" s="181">
        <f>C758+C776+C789+C802+C817+C828+C841+C849+C867+C886+C897+C908+C926+C944</f>
        <v>1595000</v>
      </c>
      <c r="D757" s="181">
        <f>D758+D776+D789+D802+D817+D828+D841+D849+D867+D886+D897+D908+D926+D944</f>
        <v>747633.01</v>
      </c>
      <c r="E757" s="77">
        <f t="shared" si="212"/>
        <v>46.873542946708461</v>
      </c>
      <c r="F757" s="344"/>
      <c r="G757" s="344"/>
    </row>
    <row r="758" spans="1:7" s="75" customFormat="1" x14ac:dyDescent="0.3">
      <c r="A758" s="73"/>
      <c r="B758" s="76" t="s">
        <v>439</v>
      </c>
      <c r="C758" s="182">
        <f t="shared" ref="C758:D758" si="213">C759</f>
        <v>65000</v>
      </c>
      <c r="D758" s="182">
        <f t="shared" si="213"/>
        <v>61021.82</v>
      </c>
      <c r="E758" s="77">
        <f t="shared" si="212"/>
        <v>93.879723076923071</v>
      </c>
      <c r="F758" s="344"/>
      <c r="G758" s="344"/>
    </row>
    <row r="759" spans="1:7" s="143" customFormat="1" ht="14.4" customHeight="1" x14ac:dyDescent="0.3">
      <c r="A759" s="18"/>
      <c r="B759" s="19" t="s">
        <v>120</v>
      </c>
      <c r="C759" s="22">
        <f>C760+C765+C770</f>
        <v>65000</v>
      </c>
      <c r="D759" s="22">
        <f>D760+D765+D770</f>
        <v>61021.82</v>
      </c>
      <c r="E759" s="20">
        <f t="shared" si="212"/>
        <v>93.879723076923071</v>
      </c>
      <c r="F759" s="350"/>
      <c r="G759" s="350"/>
    </row>
    <row r="760" spans="1:7" s="3" customFormat="1" x14ac:dyDescent="0.3">
      <c r="A760" s="18"/>
      <c r="B760" s="19" t="s">
        <v>51</v>
      </c>
      <c r="C760" s="22">
        <f t="shared" ref="C760:D762" si="214">C761</f>
        <v>45000</v>
      </c>
      <c r="D760" s="22">
        <f t="shared" si="214"/>
        <v>61021.82</v>
      </c>
      <c r="E760" s="20">
        <f t="shared" si="212"/>
        <v>135.60404444444444</v>
      </c>
      <c r="F760" s="344"/>
      <c r="G760" s="344"/>
    </row>
    <row r="761" spans="1:7" s="3" customFormat="1" x14ac:dyDescent="0.3">
      <c r="A761" s="18">
        <v>4</v>
      </c>
      <c r="B761" s="19" t="s">
        <v>3</v>
      </c>
      <c r="C761" s="22">
        <f t="shared" si="214"/>
        <v>45000</v>
      </c>
      <c r="D761" s="22">
        <f t="shared" si="214"/>
        <v>61021.82</v>
      </c>
      <c r="E761" s="20">
        <f t="shared" si="212"/>
        <v>135.60404444444444</v>
      </c>
      <c r="F761" s="344"/>
      <c r="G761" s="344"/>
    </row>
    <row r="762" spans="1:7" s="3" customFormat="1" x14ac:dyDescent="0.3">
      <c r="A762" s="18">
        <v>42</v>
      </c>
      <c r="B762" s="19" t="s">
        <v>36</v>
      </c>
      <c r="C762" s="22">
        <f t="shared" si="214"/>
        <v>45000</v>
      </c>
      <c r="D762" s="22">
        <f t="shared" si="214"/>
        <v>61021.82</v>
      </c>
      <c r="E762" s="20">
        <f t="shared" si="212"/>
        <v>135.60404444444444</v>
      </c>
      <c r="F762" s="344"/>
      <c r="G762" s="344"/>
    </row>
    <row r="763" spans="1:7" s="143" customFormat="1" x14ac:dyDescent="0.3">
      <c r="A763" s="140">
        <v>421</v>
      </c>
      <c r="B763" s="152" t="s">
        <v>32</v>
      </c>
      <c r="C763" s="1">
        <f>C764</f>
        <v>45000</v>
      </c>
      <c r="D763" s="1">
        <f>D764</f>
        <v>61021.82</v>
      </c>
      <c r="E763" s="145">
        <f t="shared" si="212"/>
        <v>135.60404444444444</v>
      </c>
      <c r="F763" s="350"/>
      <c r="G763" s="350"/>
    </row>
    <row r="764" spans="1:7" s="143" customFormat="1" ht="14.4" customHeight="1" x14ac:dyDescent="0.3">
      <c r="A764" s="140">
        <v>4213</v>
      </c>
      <c r="B764" s="371" t="s">
        <v>562</v>
      </c>
      <c r="C764" s="1">
        <v>45000</v>
      </c>
      <c r="D764" s="1">
        <v>61021.82</v>
      </c>
      <c r="E764" s="145">
        <f t="shared" si="212"/>
        <v>135.60404444444444</v>
      </c>
      <c r="F764" s="350"/>
      <c r="G764" s="350"/>
    </row>
    <row r="765" spans="1:7" s="3" customFormat="1" x14ac:dyDescent="0.3">
      <c r="A765" s="18"/>
      <c r="B765" s="19" t="s">
        <v>50</v>
      </c>
      <c r="C765" s="22">
        <f>C766</f>
        <v>0</v>
      </c>
      <c r="D765" s="22">
        <f>D766</f>
        <v>0</v>
      </c>
      <c r="E765" s="20">
        <v>0</v>
      </c>
      <c r="F765" s="344"/>
      <c r="G765" s="344"/>
    </row>
    <row r="766" spans="1:7" s="3" customFormat="1" x14ac:dyDescent="0.3">
      <c r="A766" s="18">
        <v>4</v>
      </c>
      <c r="B766" s="19" t="s">
        <v>3</v>
      </c>
      <c r="C766" s="22">
        <f t="shared" ref="C766:D766" si="215">C767</f>
        <v>0</v>
      </c>
      <c r="D766" s="22">
        <f t="shared" si="215"/>
        <v>0</v>
      </c>
      <c r="E766" s="20">
        <v>0</v>
      </c>
      <c r="F766" s="344"/>
      <c r="G766" s="344"/>
    </row>
    <row r="767" spans="1:7" s="3" customFormat="1" x14ac:dyDescent="0.3">
      <c r="A767" s="18">
        <v>42</v>
      </c>
      <c r="B767" s="19" t="s">
        <v>36</v>
      </c>
      <c r="C767" s="22">
        <f t="shared" ref="C767:D768" si="216">C768</f>
        <v>0</v>
      </c>
      <c r="D767" s="22">
        <f t="shared" si="216"/>
        <v>0</v>
      </c>
      <c r="E767" s="20">
        <v>0</v>
      </c>
      <c r="F767" s="344"/>
      <c r="G767" s="344"/>
    </row>
    <row r="768" spans="1:7" s="143" customFormat="1" x14ac:dyDescent="0.3">
      <c r="A768" s="140">
        <v>421</v>
      </c>
      <c r="B768" s="152" t="s">
        <v>32</v>
      </c>
      <c r="C768" s="1">
        <f t="shared" si="216"/>
        <v>0</v>
      </c>
      <c r="D768" s="1">
        <f t="shared" si="216"/>
        <v>0</v>
      </c>
      <c r="E768" s="145">
        <v>0</v>
      </c>
      <c r="F768" s="350"/>
      <c r="G768" s="350"/>
    </row>
    <row r="769" spans="1:7" s="143" customFormat="1" ht="14.4" customHeight="1" x14ac:dyDescent="0.3">
      <c r="A769" s="140">
        <v>4213</v>
      </c>
      <c r="B769" s="371" t="s">
        <v>562</v>
      </c>
      <c r="C769" s="1">
        <v>0</v>
      </c>
      <c r="D769" s="1">
        <v>0</v>
      </c>
      <c r="E769" s="145">
        <v>0</v>
      </c>
      <c r="F769" s="350"/>
      <c r="G769" s="350"/>
    </row>
    <row r="770" spans="1:7" s="143" customFormat="1" ht="14.4" customHeight="1" x14ac:dyDescent="0.3">
      <c r="A770" s="18"/>
      <c r="B770" s="342" t="s">
        <v>222</v>
      </c>
      <c r="C770" s="22">
        <f t="shared" ref="C770:D771" si="217">C771</f>
        <v>20000</v>
      </c>
      <c r="D770" s="22">
        <f t="shared" si="217"/>
        <v>0</v>
      </c>
      <c r="E770" s="20">
        <f t="shared" si="212"/>
        <v>0</v>
      </c>
      <c r="F770" s="350"/>
      <c r="G770" s="350"/>
    </row>
    <row r="771" spans="1:7" s="143" customFormat="1" ht="14.4" customHeight="1" x14ac:dyDescent="0.3">
      <c r="A771" s="18">
        <v>4</v>
      </c>
      <c r="B771" s="19" t="s">
        <v>3</v>
      </c>
      <c r="C771" s="22">
        <f t="shared" si="217"/>
        <v>20000</v>
      </c>
      <c r="D771" s="22">
        <f t="shared" si="217"/>
        <v>0</v>
      </c>
      <c r="E771" s="20">
        <f t="shared" si="212"/>
        <v>0</v>
      </c>
      <c r="F771" s="350"/>
      <c r="G771" s="350"/>
    </row>
    <row r="772" spans="1:7" s="143" customFormat="1" ht="14.4" customHeight="1" x14ac:dyDescent="0.3">
      <c r="A772" s="18">
        <v>42</v>
      </c>
      <c r="B772" s="19" t="s">
        <v>36</v>
      </c>
      <c r="C772" s="22">
        <f>C773</f>
        <v>20000</v>
      </c>
      <c r="D772" s="22">
        <f>D773</f>
        <v>0</v>
      </c>
      <c r="E772" s="20">
        <f t="shared" si="212"/>
        <v>0</v>
      </c>
      <c r="F772" s="350"/>
      <c r="G772" s="350"/>
    </row>
    <row r="773" spans="1:7" s="143" customFormat="1" ht="14.4" customHeight="1" x14ac:dyDescent="0.3">
      <c r="A773" s="140">
        <v>421</v>
      </c>
      <c r="B773" s="152" t="s">
        <v>32</v>
      </c>
      <c r="C773" s="1">
        <v>20000</v>
      </c>
      <c r="D773" s="1">
        <v>0</v>
      </c>
      <c r="E773" s="145">
        <f t="shared" si="212"/>
        <v>0</v>
      </c>
      <c r="F773" s="350"/>
      <c r="G773" s="350"/>
    </row>
    <row r="774" spans="1:7" s="143" customFormat="1" ht="14.4" customHeight="1" x14ac:dyDescent="0.3">
      <c r="A774" s="140">
        <v>4213</v>
      </c>
      <c r="B774" s="371" t="s">
        <v>562</v>
      </c>
      <c r="C774" s="1">
        <v>20000</v>
      </c>
      <c r="D774" s="1">
        <v>0</v>
      </c>
      <c r="E774" s="145">
        <f t="shared" ref="E774:E782" si="218">D774/C774*100</f>
        <v>0</v>
      </c>
      <c r="F774" s="350"/>
      <c r="G774" s="350"/>
    </row>
    <row r="775" spans="1:7" ht="15" customHeight="1" x14ac:dyDescent="0.3">
      <c r="A775" s="140"/>
      <c r="B775" s="152"/>
      <c r="C775" s="170"/>
      <c r="D775" s="170"/>
      <c r="E775" s="1"/>
      <c r="F775" s="345"/>
      <c r="G775" s="345"/>
    </row>
    <row r="776" spans="1:7" s="75" customFormat="1" x14ac:dyDescent="0.3">
      <c r="A776" s="73"/>
      <c r="B776" s="76" t="s">
        <v>413</v>
      </c>
      <c r="C776" s="77">
        <f t="shared" ref="C776:D780" si="219">C777</f>
        <v>50000</v>
      </c>
      <c r="D776" s="77">
        <f t="shared" si="219"/>
        <v>0</v>
      </c>
      <c r="E776" s="77">
        <f t="shared" si="218"/>
        <v>0</v>
      </c>
      <c r="F776" s="344"/>
      <c r="G776" s="344"/>
    </row>
    <row r="777" spans="1:7" s="3" customFormat="1" x14ac:dyDescent="0.3">
      <c r="A777" s="18"/>
      <c r="B777" s="19" t="s">
        <v>120</v>
      </c>
      <c r="C777" s="52">
        <f>C778+C783</f>
        <v>50000</v>
      </c>
      <c r="D777" s="52">
        <f>D778+D783</f>
        <v>0</v>
      </c>
      <c r="E777" s="20">
        <f t="shared" si="218"/>
        <v>0</v>
      </c>
      <c r="F777" s="344"/>
      <c r="G777" s="344"/>
    </row>
    <row r="778" spans="1:7" s="3" customFormat="1" x14ac:dyDescent="0.3">
      <c r="A778" s="18"/>
      <c r="B778" s="19" t="s">
        <v>51</v>
      </c>
      <c r="C778" s="52">
        <f t="shared" si="219"/>
        <v>50000</v>
      </c>
      <c r="D778" s="52">
        <f t="shared" si="219"/>
        <v>0</v>
      </c>
      <c r="E778" s="20">
        <f t="shared" si="218"/>
        <v>0</v>
      </c>
      <c r="F778" s="344"/>
      <c r="G778" s="344"/>
    </row>
    <row r="779" spans="1:7" s="3" customFormat="1" x14ac:dyDescent="0.3">
      <c r="A779" s="18">
        <v>4</v>
      </c>
      <c r="B779" s="19" t="s">
        <v>3</v>
      </c>
      <c r="C779" s="52">
        <f t="shared" si="219"/>
        <v>50000</v>
      </c>
      <c r="D779" s="52">
        <f t="shared" si="219"/>
        <v>0</v>
      </c>
      <c r="E779" s="20">
        <f t="shared" si="218"/>
        <v>0</v>
      </c>
      <c r="F779" s="344"/>
      <c r="G779" s="344"/>
    </row>
    <row r="780" spans="1:7" s="3" customFormat="1" x14ac:dyDescent="0.3">
      <c r="A780" s="18">
        <v>42</v>
      </c>
      <c r="B780" s="19" t="s">
        <v>36</v>
      </c>
      <c r="C780" s="52">
        <f t="shared" si="219"/>
        <v>50000</v>
      </c>
      <c r="D780" s="52">
        <f t="shared" si="219"/>
        <v>0</v>
      </c>
      <c r="E780" s="20">
        <f t="shared" si="218"/>
        <v>0</v>
      </c>
      <c r="F780" s="344"/>
      <c r="G780" s="344"/>
    </row>
    <row r="781" spans="1:7" x14ac:dyDescent="0.3">
      <c r="A781" s="140">
        <v>421</v>
      </c>
      <c r="B781" s="152" t="s">
        <v>32</v>
      </c>
      <c r="C781" s="175">
        <v>50000</v>
      </c>
      <c r="D781" s="175">
        <v>0</v>
      </c>
      <c r="E781" s="145">
        <f t="shared" si="218"/>
        <v>0</v>
      </c>
      <c r="F781" s="345"/>
      <c r="G781" s="345"/>
    </row>
    <row r="782" spans="1:7" x14ac:dyDescent="0.3">
      <c r="A782" s="140">
        <v>4214</v>
      </c>
      <c r="B782" s="371" t="s">
        <v>520</v>
      </c>
      <c r="C782" s="175">
        <v>50000</v>
      </c>
      <c r="D782" s="175">
        <v>0</v>
      </c>
      <c r="E782" s="145">
        <f t="shared" si="218"/>
        <v>0</v>
      </c>
      <c r="F782" s="345"/>
      <c r="G782" s="345"/>
    </row>
    <row r="783" spans="1:7" x14ac:dyDescent="0.3">
      <c r="A783" s="18"/>
      <c r="B783" s="19" t="s">
        <v>50</v>
      </c>
      <c r="C783" s="20">
        <f t="shared" ref="C783:D785" si="220">C784</f>
        <v>0</v>
      </c>
      <c r="D783" s="20">
        <f t="shared" si="220"/>
        <v>0</v>
      </c>
      <c r="E783" s="20">
        <v>0</v>
      </c>
      <c r="F783" s="345"/>
      <c r="G783" s="345"/>
    </row>
    <row r="784" spans="1:7" x14ac:dyDescent="0.3">
      <c r="A784" s="18">
        <v>4</v>
      </c>
      <c r="B784" s="19" t="s">
        <v>3</v>
      </c>
      <c r="C784" s="20">
        <f t="shared" si="220"/>
        <v>0</v>
      </c>
      <c r="D784" s="20">
        <f t="shared" si="220"/>
        <v>0</v>
      </c>
      <c r="E784" s="20">
        <v>0</v>
      </c>
      <c r="F784" s="345"/>
      <c r="G784" s="345"/>
    </row>
    <row r="785" spans="1:7" x14ac:dyDescent="0.3">
      <c r="A785" s="18">
        <v>42</v>
      </c>
      <c r="B785" s="19" t="s">
        <v>36</v>
      </c>
      <c r="C785" s="20">
        <f t="shared" si="220"/>
        <v>0</v>
      </c>
      <c r="D785" s="20">
        <f t="shared" si="220"/>
        <v>0</v>
      </c>
      <c r="E785" s="20">
        <v>0</v>
      </c>
      <c r="F785" s="345"/>
      <c r="G785" s="345"/>
    </row>
    <row r="786" spans="1:7" x14ac:dyDescent="0.3">
      <c r="A786" s="140">
        <v>421</v>
      </c>
      <c r="B786" s="152" t="s">
        <v>32</v>
      </c>
      <c r="C786" s="1">
        <v>0</v>
      </c>
      <c r="D786" s="1">
        <v>0</v>
      </c>
      <c r="E786" s="145">
        <v>0</v>
      </c>
      <c r="F786" s="345"/>
      <c r="G786" s="345"/>
    </row>
    <row r="787" spans="1:7" x14ac:dyDescent="0.3">
      <c r="A787" s="140">
        <v>4214</v>
      </c>
      <c r="B787" s="371" t="s">
        <v>520</v>
      </c>
      <c r="C787" s="170">
        <v>0</v>
      </c>
      <c r="D787" s="170">
        <v>0</v>
      </c>
      <c r="E787" s="145">
        <v>0</v>
      </c>
      <c r="F787" s="345"/>
      <c r="G787" s="345"/>
    </row>
    <row r="788" spans="1:7" x14ac:dyDescent="0.3">
      <c r="A788" s="140"/>
      <c r="B788" s="152"/>
      <c r="C788" s="170"/>
      <c r="D788" s="170"/>
      <c r="E788" s="145"/>
      <c r="F788" s="345"/>
      <c r="G788" s="345"/>
    </row>
    <row r="789" spans="1:7" x14ac:dyDescent="0.3">
      <c r="A789" s="73"/>
      <c r="B789" s="76" t="s">
        <v>414</v>
      </c>
      <c r="C789" s="182">
        <f t="shared" ref="C789:D798" si="221">C790</f>
        <v>280000</v>
      </c>
      <c r="D789" s="182">
        <f t="shared" si="221"/>
        <v>0</v>
      </c>
      <c r="E789" s="77">
        <f t="shared" ref="E789:E799" si="222">D789/C789*100</f>
        <v>0</v>
      </c>
      <c r="F789" s="345"/>
      <c r="G789" s="345"/>
    </row>
    <row r="790" spans="1:7" x14ac:dyDescent="0.3">
      <c r="A790" s="18"/>
      <c r="B790" s="19" t="s">
        <v>120</v>
      </c>
      <c r="C790" s="22">
        <f t="shared" ref="C790" si="223">C791+C796</f>
        <v>280000</v>
      </c>
      <c r="D790" s="22">
        <f t="shared" ref="D790" si="224">D791+D796</f>
        <v>0</v>
      </c>
      <c r="E790" s="20">
        <f t="shared" si="222"/>
        <v>0</v>
      </c>
      <c r="F790" s="345"/>
      <c r="G790" s="345"/>
    </row>
    <row r="791" spans="1:7" x14ac:dyDescent="0.3">
      <c r="A791" s="18"/>
      <c r="B791" s="19" t="s">
        <v>51</v>
      </c>
      <c r="C791" s="22">
        <f t="shared" ref="C791:D791" si="225">C792</f>
        <v>0</v>
      </c>
      <c r="D791" s="22">
        <f t="shared" si="225"/>
        <v>0</v>
      </c>
      <c r="E791" s="20">
        <v>0</v>
      </c>
      <c r="F791" s="345"/>
      <c r="G791" s="345"/>
    </row>
    <row r="792" spans="1:7" x14ac:dyDescent="0.3">
      <c r="A792" s="18">
        <v>4</v>
      </c>
      <c r="B792" s="19" t="s">
        <v>3</v>
      </c>
      <c r="C792" s="22">
        <f t="shared" si="221"/>
        <v>0</v>
      </c>
      <c r="D792" s="22">
        <f t="shared" si="221"/>
        <v>0</v>
      </c>
      <c r="E792" s="20">
        <v>0</v>
      </c>
      <c r="F792" s="345"/>
      <c r="G792" s="345"/>
    </row>
    <row r="793" spans="1:7" x14ac:dyDescent="0.3">
      <c r="A793" s="18">
        <v>42</v>
      </c>
      <c r="B793" s="19" t="s">
        <v>36</v>
      </c>
      <c r="C793" s="22">
        <f t="shared" si="221"/>
        <v>0</v>
      </c>
      <c r="D793" s="22">
        <f t="shared" si="221"/>
        <v>0</v>
      </c>
      <c r="E793" s="20">
        <v>0</v>
      </c>
      <c r="F793" s="345"/>
      <c r="G793" s="345"/>
    </row>
    <row r="794" spans="1:7" x14ac:dyDescent="0.3">
      <c r="A794" s="140">
        <v>421</v>
      </c>
      <c r="B794" s="152" t="s">
        <v>32</v>
      </c>
      <c r="C794" s="1">
        <v>0</v>
      </c>
      <c r="D794" s="1">
        <v>0</v>
      </c>
      <c r="E794" s="145">
        <v>0</v>
      </c>
      <c r="F794" s="345"/>
      <c r="G794" s="345"/>
    </row>
    <row r="795" spans="1:7" x14ac:dyDescent="0.3">
      <c r="A795" s="140">
        <v>4213</v>
      </c>
      <c r="B795" s="371" t="s">
        <v>562</v>
      </c>
      <c r="C795" s="1">
        <v>0</v>
      </c>
      <c r="D795" s="1">
        <v>0</v>
      </c>
      <c r="E795" s="145">
        <v>0</v>
      </c>
      <c r="F795" s="345"/>
      <c r="G795" s="345"/>
    </row>
    <row r="796" spans="1:7" x14ac:dyDescent="0.3">
      <c r="A796" s="18"/>
      <c r="B796" s="19" t="s">
        <v>50</v>
      </c>
      <c r="C796" s="22">
        <f t="shared" si="221"/>
        <v>280000</v>
      </c>
      <c r="D796" s="22">
        <f t="shared" si="221"/>
        <v>0</v>
      </c>
      <c r="E796" s="20">
        <f t="shared" si="222"/>
        <v>0</v>
      </c>
      <c r="F796" s="345"/>
      <c r="G796" s="345"/>
    </row>
    <row r="797" spans="1:7" x14ac:dyDescent="0.3">
      <c r="A797" s="18">
        <v>4</v>
      </c>
      <c r="B797" s="19" t="s">
        <v>3</v>
      </c>
      <c r="C797" s="22">
        <f t="shared" si="221"/>
        <v>280000</v>
      </c>
      <c r="D797" s="22">
        <f t="shared" si="221"/>
        <v>0</v>
      </c>
      <c r="E797" s="20">
        <f t="shared" si="222"/>
        <v>0</v>
      </c>
      <c r="F797" s="345"/>
      <c r="G797" s="345"/>
    </row>
    <row r="798" spans="1:7" x14ac:dyDescent="0.3">
      <c r="A798" s="18">
        <v>42</v>
      </c>
      <c r="B798" s="19" t="s">
        <v>36</v>
      </c>
      <c r="C798" s="22">
        <f t="shared" si="221"/>
        <v>280000</v>
      </c>
      <c r="D798" s="22">
        <f t="shared" si="221"/>
        <v>0</v>
      </c>
      <c r="E798" s="20">
        <f t="shared" si="222"/>
        <v>0</v>
      </c>
      <c r="F798" s="345"/>
      <c r="G798" s="345"/>
    </row>
    <row r="799" spans="1:7" x14ac:dyDescent="0.3">
      <c r="A799" s="140">
        <v>421</v>
      </c>
      <c r="B799" s="152" t="s">
        <v>32</v>
      </c>
      <c r="C799" s="1">
        <v>280000</v>
      </c>
      <c r="D799" s="1">
        <v>0</v>
      </c>
      <c r="E799" s="145">
        <f t="shared" si="222"/>
        <v>0</v>
      </c>
      <c r="F799" s="345"/>
      <c r="G799" s="345"/>
    </row>
    <row r="800" spans="1:7" x14ac:dyDescent="0.3">
      <c r="A800" s="140">
        <v>4213</v>
      </c>
      <c r="B800" s="371" t="s">
        <v>562</v>
      </c>
      <c r="C800" s="1">
        <v>280000</v>
      </c>
      <c r="D800" s="1">
        <v>0</v>
      </c>
      <c r="E800" s="145">
        <f t="shared" ref="E800" si="226">D800/C800*100</f>
        <v>0</v>
      </c>
      <c r="F800" s="345"/>
      <c r="G800" s="345"/>
    </row>
    <row r="801" spans="1:7" x14ac:dyDescent="0.3">
      <c r="A801" s="140"/>
      <c r="B801" s="152"/>
      <c r="C801" s="170"/>
      <c r="D801" s="170"/>
      <c r="E801" s="145"/>
      <c r="F801" s="345"/>
      <c r="G801" s="345"/>
    </row>
    <row r="802" spans="1:7" s="75" customFormat="1" hidden="1" x14ac:dyDescent="0.3">
      <c r="A802" s="73"/>
      <c r="B802" s="76" t="s">
        <v>445</v>
      </c>
      <c r="C802" s="182">
        <f>C803</f>
        <v>0</v>
      </c>
      <c r="D802" s="182">
        <f>D803</f>
        <v>0</v>
      </c>
      <c r="E802" s="77">
        <f>E803</f>
        <v>0</v>
      </c>
      <c r="F802" s="344"/>
      <c r="G802" s="344"/>
    </row>
    <row r="803" spans="1:7" s="3" customFormat="1" hidden="1" x14ac:dyDescent="0.3">
      <c r="A803" s="18"/>
      <c r="B803" s="69" t="s">
        <v>122</v>
      </c>
      <c r="C803" s="22">
        <f>C804+C808+C812</f>
        <v>0</v>
      </c>
      <c r="D803" s="22">
        <f>D804+D808+D812</f>
        <v>0</v>
      </c>
      <c r="E803" s="20">
        <f>E804+E808+E812</f>
        <v>0</v>
      </c>
      <c r="F803" s="344"/>
      <c r="G803" s="344"/>
    </row>
    <row r="804" spans="1:7" s="3" customFormat="1" hidden="1" x14ac:dyDescent="0.3">
      <c r="A804" s="18"/>
      <c r="B804" s="19" t="s">
        <v>51</v>
      </c>
      <c r="C804" s="22">
        <f t="shared" ref="C804:E805" si="227">C805</f>
        <v>0</v>
      </c>
      <c r="D804" s="22">
        <f t="shared" si="227"/>
        <v>0</v>
      </c>
      <c r="E804" s="20">
        <f t="shared" si="227"/>
        <v>0</v>
      </c>
      <c r="F804" s="344"/>
      <c r="G804" s="344"/>
    </row>
    <row r="805" spans="1:7" s="3" customFormat="1" hidden="1" x14ac:dyDescent="0.3">
      <c r="A805" s="18">
        <v>4</v>
      </c>
      <c r="B805" s="19" t="s">
        <v>3</v>
      </c>
      <c r="C805" s="22">
        <f t="shared" si="227"/>
        <v>0</v>
      </c>
      <c r="D805" s="22">
        <f t="shared" si="227"/>
        <v>0</v>
      </c>
      <c r="E805" s="20">
        <f t="shared" si="227"/>
        <v>0</v>
      </c>
      <c r="F805" s="344"/>
      <c r="G805" s="344"/>
    </row>
    <row r="806" spans="1:7" s="3" customFormat="1" ht="15" hidden="1" customHeight="1" x14ac:dyDescent="0.3">
      <c r="A806" s="18">
        <v>42</v>
      </c>
      <c r="B806" s="19" t="s">
        <v>36</v>
      </c>
      <c r="C806" s="22">
        <f>C807</f>
        <v>0</v>
      </c>
      <c r="D806" s="22">
        <f>D807</f>
        <v>0</v>
      </c>
      <c r="E806" s="20">
        <f>E807</f>
        <v>0</v>
      </c>
      <c r="F806" s="344"/>
      <c r="G806" s="344"/>
    </row>
    <row r="807" spans="1:7" s="143" customFormat="1" ht="13.95" hidden="1" customHeight="1" x14ac:dyDescent="0.3">
      <c r="A807" s="140">
        <v>421</v>
      </c>
      <c r="B807" s="152" t="s">
        <v>80</v>
      </c>
      <c r="C807" s="1">
        <v>0</v>
      </c>
      <c r="D807" s="1">
        <v>0</v>
      </c>
      <c r="E807" s="145">
        <v>0</v>
      </c>
      <c r="F807" s="350"/>
      <c r="G807" s="350"/>
    </row>
    <row r="808" spans="1:7" s="3" customFormat="1" ht="13.95" hidden="1" customHeight="1" x14ac:dyDescent="0.3">
      <c r="A808" s="18"/>
      <c r="B808" s="19" t="s">
        <v>50</v>
      </c>
      <c r="C808" s="22">
        <f t="shared" ref="C808:E810" si="228">C809</f>
        <v>0</v>
      </c>
      <c r="D808" s="22">
        <f t="shared" si="228"/>
        <v>0</v>
      </c>
      <c r="E808" s="20">
        <f t="shared" si="228"/>
        <v>0</v>
      </c>
      <c r="F808" s="344"/>
      <c r="G808" s="344"/>
    </row>
    <row r="809" spans="1:7" s="3" customFormat="1" ht="13.95" hidden="1" customHeight="1" x14ac:dyDescent="0.3">
      <c r="A809" s="18">
        <v>4</v>
      </c>
      <c r="B809" s="19" t="s">
        <v>3</v>
      </c>
      <c r="C809" s="22">
        <f t="shared" si="228"/>
        <v>0</v>
      </c>
      <c r="D809" s="22">
        <f t="shared" si="228"/>
        <v>0</v>
      </c>
      <c r="E809" s="20">
        <f t="shared" si="228"/>
        <v>0</v>
      </c>
      <c r="F809" s="344"/>
      <c r="G809" s="344"/>
    </row>
    <row r="810" spans="1:7" s="3" customFormat="1" ht="13.95" hidden="1" customHeight="1" x14ac:dyDescent="0.3">
      <c r="A810" s="18">
        <v>42</v>
      </c>
      <c r="B810" s="19" t="s">
        <v>36</v>
      </c>
      <c r="C810" s="22">
        <f t="shared" si="228"/>
        <v>0</v>
      </c>
      <c r="D810" s="22">
        <f t="shared" si="228"/>
        <v>0</v>
      </c>
      <c r="E810" s="20">
        <f t="shared" si="228"/>
        <v>0</v>
      </c>
      <c r="F810" s="344"/>
      <c r="G810" s="344"/>
    </row>
    <row r="811" spans="1:7" s="143" customFormat="1" ht="13.95" hidden="1" customHeight="1" x14ac:dyDescent="0.3">
      <c r="A811" s="140">
        <v>421</v>
      </c>
      <c r="B811" s="152" t="s">
        <v>80</v>
      </c>
      <c r="C811" s="1">
        <v>0</v>
      </c>
      <c r="D811" s="1">
        <v>0</v>
      </c>
      <c r="E811" s="145">
        <v>0</v>
      </c>
      <c r="F811" s="350"/>
      <c r="G811" s="350"/>
    </row>
    <row r="812" spans="1:7" s="3" customFormat="1" ht="13.95" hidden="1" customHeight="1" x14ac:dyDescent="0.3">
      <c r="A812" s="18"/>
      <c r="B812" s="342" t="s">
        <v>222</v>
      </c>
      <c r="C812" s="22">
        <f t="shared" ref="C812:E813" si="229">C813</f>
        <v>0</v>
      </c>
      <c r="D812" s="22">
        <f t="shared" si="229"/>
        <v>0</v>
      </c>
      <c r="E812" s="20">
        <f t="shared" si="229"/>
        <v>0</v>
      </c>
      <c r="F812" s="344"/>
      <c r="G812" s="344"/>
    </row>
    <row r="813" spans="1:7" s="3" customFormat="1" ht="13.95" hidden="1" customHeight="1" x14ac:dyDescent="0.3">
      <c r="A813" s="18">
        <v>4</v>
      </c>
      <c r="B813" s="19" t="s">
        <v>3</v>
      </c>
      <c r="C813" s="22">
        <f t="shared" si="229"/>
        <v>0</v>
      </c>
      <c r="D813" s="22">
        <f t="shared" si="229"/>
        <v>0</v>
      </c>
      <c r="E813" s="20">
        <f t="shared" si="229"/>
        <v>0</v>
      </c>
      <c r="F813" s="344"/>
      <c r="G813" s="344"/>
    </row>
    <row r="814" spans="1:7" s="3" customFormat="1" ht="13.95" hidden="1" customHeight="1" x14ac:dyDescent="0.3">
      <c r="A814" s="18">
        <v>42</v>
      </c>
      <c r="B814" s="19" t="s">
        <v>36</v>
      </c>
      <c r="C814" s="22">
        <f>C815</f>
        <v>0</v>
      </c>
      <c r="D814" s="22">
        <f>D815</f>
        <v>0</v>
      </c>
      <c r="E814" s="20">
        <f>E815</f>
        <v>0</v>
      </c>
      <c r="F814" s="344"/>
      <c r="G814" s="344"/>
    </row>
    <row r="815" spans="1:7" s="143" customFormat="1" ht="13.95" hidden="1" customHeight="1" x14ac:dyDescent="0.3">
      <c r="A815" s="140">
        <v>421</v>
      </c>
      <c r="B815" s="152" t="s">
        <v>80</v>
      </c>
      <c r="C815" s="1">
        <v>0</v>
      </c>
      <c r="D815" s="1">
        <v>0</v>
      </c>
      <c r="E815" s="145">
        <v>0</v>
      </c>
      <c r="F815" s="350"/>
      <c r="G815" s="350"/>
    </row>
    <row r="816" spans="1:7" ht="13.2" hidden="1" customHeight="1" x14ac:dyDescent="0.3">
      <c r="A816" s="140"/>
      <c r="B816" s="152"/>
      <c r="C816" s="170"/>
      <c r="D816" s="170"/>
      <c r="E816" s="145"/>
      <c r="F816" s="345"/>
      <c r="G816" s="345"/>
    </row>
    <row r="817" spans="1:7" s="75" customFormat="1" ht="28.95" hidden="1" customHeight="1" x14ac:dyDescent="0.3">
      <c r="A817" s="73"/>
      <c r="B817" s="291" t="s">
        <v>415</v>
      </c>
      <c r="C817" s="182">
        <f>C819+C823</f>
        <v>0</v>
      </c>
      <c r="D817" s="182">
        <f>D819+D823</f>
        <v>0</v>
      </c>
      <c r="E817" s="77">
        <f>E819+E823</f>
        <v>4000</v>
      </c>
      <c r="F817" s="344"/>
      <c r="G817" s="344"/>
    </row>
    <row r="818" spans="1:7" s="3" customFormat="1" ht="13.95" hidden="1" customHeight="1" x14ac:dyDescent="0.3">
      <c r="A818" s="18"/>
      <c r="B818" s="69" t="s">
        <v>122</v>
      </c>
      <c r="C818" s="22">
        <f>C819+C823</f>
        <v>0</v>
      </c>
      <c r="D818" s="22">
        <f>D819+D823</f>
        <v>0</v>
      </c>
      <c r="E818" s="20">
        <f>E819+E823</f>
        <v>4000</v>
      </c>
      <c r="F818" s="344"/>
      <c r="G818" s="344"/>
    </row>
    <row r="819" spans="1:7" s="3" customFormat="1" ht="13.95" hidden="1" customHeight="1" x14ac:dyDescent="0.3">
      <c r="A819" s="18"/>
      <c r="B819" s="19" t="s">
        <v>51</v>
      </c>
      <c r="C819" s="22">
        <f t="shared" ref="C819:E821" si="230">C820</f>
        <v>0</v>
      </c>
      <c r="D819" s="22">
        <f t="shared" si="230"/>
        <v>0</v>
      </c>
      <c r="E819" s="20">
        <f t="shared" si="230"/>
        <v>2000</v>
      </c>
      <c r="F819" s="344"/>
      <c r="G819" s="344"/>
    </row>
    <row r="820" spans="1:7" s="3" customFormat="1" ht="13.95" hidden="1" customHeight="1" x14ac:dyDescent="0.3">
      <c r="A820" s="18">
        <v>4</v>
      </c>
      <c r="B820" s="19" t="s">
        <v>3</v>
      </c>
      <c r="C820" s="22">
        <f t="shared" si="230"/>
        <v>0</v>
      </c>
      <c r="D820" s="22">
        <f t="shared" si="230"/>
        <v>0</v>
      </c>
      <c r="E820" s="20">
        <f t="shared" si="230"/>
        <v>2000</v>
      </c>
      <c r="F820" s="344"/>
      <c r="G820" s="344"/>
    </row>
    <row r="821" spans="1:7" s="3" customFormat="1" ht="13.95" hidden="1" customHeight="1" x14ac:dyDescent="0.3">
      <c r="A821" s="18">
        <v>42</v>
      </c>
      <c r="B821" s="19" t="s">
        <v>36</v>
      </c>
      <c r="C821" s="22">
        <f t="shared" si="230"/>
        <v>0</v>
      </c>
      <c r="D821" s="22">
        <f t="shared" si="230"/>
        <v>0</v>
      </c>
      <c r="E821" s="20">
        <f t="shared" si="230"/>
        <v>2000</v>
      </c>
      <c r="F821" s="344"/>
      <c r="G821" s="344"/>
    </row>
    <row r="822" spans="1:7" s="143" customFormat="1" ht="13.95" hidden="1" customHeight="1" x14ac:dyDescent="0.3">
      <c r="A822" s="140">
        <v>421</v>
      </c>
      <c r="B822" s="152" t="s">
        <v>170</v>
      </c>
      <c r="C822" s="1">
        <v>0</v>
      </c>
      <c r="D822" s="1">
        <v>0</v>
      </c>
      <c r="E822" s="145">
        <v>2000</v>
      </c>
      <c r="F822" s="350"/>
      <c r="G822" s="350"/>
    </row>
    <row r="823" spans="1:7" s="3" customFormat="1" ht="13.95" hidden="1" customHeight="1" x14ac:dyDescent="0.3">
      <c r="A823" s="18"/>
      <c r="B823" s="19" t="s">
        <v>50</v>
      </c>
      <c r="C823" s="56">
        <f t="shared" ref="C823:E825" si="231">C824</f>
        <v>0</v>
      </c>
      <c r="D823" s="56">
        <f t="shared" si="231"/>
        <v>0</v>
      </c>
      <c r="E823" s="20">
        <f t="shared" si="231"/>
        <v>2000</v>
      </c>
      <c r="F823" s="344"/>
      <c r="G823" s="344"/>
    </row>
    <row r="824" spans="1:7" s="3" customFormat="1" ht="13.95" hidden="1" customHeight="1" x14ac:dyDescent="0.3">
      <c r="A824" s="18">
        <v>4</v>
      </c>
      <c r="B824" s="19" t="s">
        <v>3</v>
      </c>
      <c r="C824" s="56">
        <f t="shared" si="231"/>
        <v>0</v>
      </c>
      <c r="D824" s="56">
        <f t="shared" si="231"/>
        <v>0</v>
      </c>
      <c r="E824" s="20">
        <f t="shared" si="231"/>
        <v>2000</v>
      </c>
      <c r="F824" s="344"/>
      <c r="G824" s="344"/>
    </row>
    <row r="825" spans="1:7" s="3" customFormat="1" ht="13.95" hidden="1" customHeight="1" x14ac:dyDescent="0.3">
      <c r="A825" s="18">
        <v>42</v>
      </c>
      <c r="B825" s="19" t="s">
        <v>36</v>
      </c>
      <c r="C825" s="56">
        <f t="shared" si="231"/>
        <v>0</v>
      </c>
      <c r="D825" s="56">
        <f t="shared" si="231"/>
        <v>0</v>
      </c>
      <c r="E825" s="20">
        <f t="shared" si="231"/>
        <v>2000</v>
      </c>
      <c r="F825" s="344"/>
      <c r="G825" s="344"/>
    </row>
    <row r="826" spans="1:7" s="143" customFormat="1" ht="13.95" hidden="1" customHeight="1" x14ac:dyDescent="0.3">
      <c r="A826" s="140">
        <v>421</v>
      </c>
      <c r="B826" s="152" t="s">
        <v>80</v>
      </c>
      <c r="C826" s="170">
        <v>0</v>
      </c>
      <c r="D826" s="170">
        <v>0</v>
      </c>
      <c r="E826" s="145">
        <v>2000</v>
      </c>
      <c r="F826" s="350"/>
      <c r="G826" s="350"/>
    </row>
    <row r="827" spans="1:7" s="143" customFormat="1" ht="13.95" hidden="1" customHeight="1" x14ac:dyDescent="0.3">
      <c r="A827" s="140"/>
      <c r="B827" s="152"/>
      <c r="C827" s="170"/>
      <c r="D827" s="170"/>
      <c r="E827" s="145"/>
      <c r="F827" s="350"/>
      <c r="G827" s="350"/>
    </row>
    <row r="828" spans="1:7" s="80" customFormat="1" ht="13.95" customHeight="1" x14ac:dyDescent="0.3">
      <c r="A828" s="78"/>
      <c r="B828" s="79" t="s">
        <v>416</v>
      </c>
      <c r="C828" s="335">
        <f t="shared" ref="C828:D828" si="232">C829</f>
        <v>10000</v>
      </c>
      <c r="D828" s="335">
        <f t="shared" si="232"/>
        <v>16012.15</v>
      </c>
      <c r="E828" s="77">
        <f t="shared" ref="E828:E838" si="233">D828/C828*100</f>
        <v>160.1215</v>
      </c>
      <c r="F828" s="344"/>
      <c r="G828" s="344"/>
    </row>
    <row r="829" spans="1:7" s="3" customFormat="1" ht="13.95" customHeight="1" x14ac:dyDescent="0.3">
      <c r="A829" s="18"/>
      <c r="B829" s="72" t="s">
        <v>122</v>
      </c>
      <c r="C829" s="328">
        <f>C830+C835</f>
        <v>10000</v>
      </c>
      <c r="D829" s="328">
        <f>D830+D835</f>
        <v>16012.15</v>
      </c>
      <c r="E829" s="20">
        <f t="shared" si="233"/>
        <v>160.1215</v>
      </c>
      <c r="F829" s="344"/>
      <c r="G829" s="344"/>
    </row>
    <row r="830" spans="1:7" s="3" customFormat="1" ht="13.95" customHeight="1" x14ac:dyDescent="0.3">
      <c r="A830" s="18"/>
      <c r="B830" s="19" t="s">
        <v>51</v>
      </c>
      <c r="C830" s="328">
        <f>C831</f>
        <v>5000</v>
      </c>
      <c r="D830" s="328">
        <f>D831</f>
        <v>16012.15</v>
      </c>
      <c r="E830" s="20">
        <f t="shared" si="233"/>
        <v>320.24299999999999</v>
      </c>
      <c r="F830" s="344"/>
      <c r="G830" s="344"/>
    </row>
    <row r="831" spans="1:7" s="3" customFormat="1" ht="13.95" customHeight="1" x14ac:dyDescent="0.3">
      <c r="A831" s="18">
        <v>4</v>
      </c>
      <c r="B831" s="19" t="s">
        <v>3</v>
      </c>
      <c r="C831" s="328">
        <f t="shared" ref="C831:D832" si="234">C832</f>
        <v>5000</v>
      </c>
      <c r="D831" s="328">
        <f t="shared" si="234"/>
        <v>16012.15</v>
      </c>
      <c r="E831" s="20">
        <f t="shared" si="233"/>
        <v>320.24299999999999</v>
      </c>
      <c r="F831" s="344"/>
      <c r="G831" s="344"/>
    </row>
    <row r="832" spans="1:7" s="3" customFormat="1" ht="13.95" customHeight="1" x14ac:dyDescent="0.3">
      <c r="A832" s="18">
        <v>42</v>
      </c>
      <c r="B832" s="19" t="s">
        <v>36</v>
      </c>
      <c r="C832" s="328">
        <f t="shared" si="234"/>
        <v>5000</v>
      </c>
      <c r="D832" s="328">
        <f t="shared" si="234"/>
        <v>16012.15</v>
      </c>
      <c r="E832" s="20">
        <f t="shared" si="233"/>
        <v>320.24299999999999</v>
      </c>
      <c r="F832" s="344"/>
      <c r="G832" s="344"/>
    </row>
    <row r="833" spans="1:7" s="143" customFormat="1" ht="13.95" customHeight="1" x14ac:dyDescent="0.3">
      <c r="A833" s="140">
        <v>421</v>
      </c>
      <c r="B833" s="152" t="s">
        <v>32</v>
      </c>
      <c r="C833" s="330">
        <v>5000</v>
      </c>
      <c r="D833" s="330">
        <f>D834</f>
        <v>16012.15</v>
      </c>
      <c r="E833" s="145">
        <f t="shared" si="233"/>
        <v>320.24299999999999</v>
      </c>
      <c r="F833" s="350"/>
      <c r="G833" s="350"/>
    </row>
    <row r="834" spans="1:7" s="143" customFormat="1" ht="13.95" customHeight="1" x14ac:dyDescent="0.3">
      <c r="A834" s="140">
        <v>4214</v>
      </c>
      <c r="B834" s="371" t="s">
        <v>520</v>
      </c>
      <c r="C834" s="330">
        <v>5000</v>
      </c>
      <c r="D834" s="330">
        <v>16012.15</v>
      </c>
      <c r="E834" s="145">
        <f t="shared" si="233"/>
        <v>320.24299999999999</v>
      </c>
      <c r="F834" s="350"/>
      <c r="G834" s="350"/>
    </row>
    <row r="835" spans="1:7" s="3" customFormat="1" ht="13.95" customHeight="1" x14ac:dyDescent="0.3">
      <c r="A835" s="18"/>
      <c r="B835" s="19" t="s">
        <v>50</v>
      </c>
      <c r="C835" s="328">
        <f t="shared" ref="C835:D837" si="235">C836</f>
        <v>5000</v>
      </c>
      <c r="D835" s="328">
        <f t="shared" si="235"/>
        <v>0</v>
      </c>
      <c r="E835" s="145">
        <f t="shared" si="233"/>
        <v>0</v>
      </c>
      <c r="F835" s="344"/>
      <c r="G835" s="344"/>
    </row>
    <row r="836" spans="1:7" s="3" customFormat="1" ht="13.95" customHeight="1" x14ac:dyDescent="0.3">
      <c r="A836" s="18">
        <v>4</v>
      </c>
      <c r="B836" s="19" t="s">
        <v>3</v>
      </c>
      <c r="C836" s="328">
        <f t="shared" si="235"/>
        <v>5000</v>
      </c>
      <c r="D836" s="328">
        <f t="shared" si="235"/>
        <v>0</v>
      </c>
      <c r="E836" s="145">
        <f t="shared" si="233"/>
        <v>0</v>
      </c>
      <c r="F836" s="344"/>
      <c r="G836" s="344"/>
    </row>
    <row r="837" spans="1:7" s="3" customFormat="1" ht="13.95" customHeight="1" x14ac:dyDescent="0.3">
      <c r="A837" s="18">
        <v>42</v>
      </c>
      <c r="B837" s="19" t="s">
        <v>36</v>
      </c>
      <c r="C837" s="328">
        <f t="shared" si="235"/>
        <v>5000</v>
      </c>
      <c r="D837" s="328">
        <f t="shared" si="235"/>
        <v>0</v>
      </c>
      <c r="E837" s="145">
        <f t="shared" si="233"/>
        <v>0</v>
      </c>
      <c r="F837" s="344"/>
      <c r="G837" s="344"/>
    </row>
    <row r="838" spans="1:7" s="143" customFormat="1" ht="13.95" customHeight="1" x14ac:dyDescent="0.3">
      <c r="A838" s="140">
        <v>421</v>
      </c>
      <c r="B838" s="152" t="s">
        <v>32</v>
      </c>
      <c r="C838" s="330">
        <v>5000</v>
      </c>
      <c r="D838" s="330">
        <v>0</v>
      </c>
      <c r="E838" s="145">
        <f t="shared" si="233"/>
        <v>0</v>
      </c>
      <c r="F838" s="352"/>
      <c r="G838" s="350"/>
    </row>
    <row r="839" spans="1:7" s="143" customFormat="1" ht="13.95" customHeight="1" x14ac:dyDescent="0.3">
      <c r="A839" s="140">
        <v>4214</v>
      </c>
      <c r="B839" s="371" t="s">
        <v>520</v>
      </c>
      <c r="C839" s="330">
        <v>5000</v>
      </c>
      <c r="D839" s="330">
        <v>0</v>
      </c>
      <c r="E839" s="145">
        <f t="shared" ref="E839" si="236">D839/C839*100</f>
        <v>0</v>
      </c>
      <c r="F839" s="352"/>
      <c r="G839" s="350"/>
    </row>
    <row r="840" spans="1:7" s="143" customFormat="1" ht="13.95" customHeight="1" x14ac:dyDescent="0.3">
      <c r="A840" s="140"/>
      <c r="B840" s="152"/>
      <c r="C840" s="184"/>
      <c r="D840" s="184"/>
      <c r="E840" s="183"/>
      <c r="F840" s="350"/>
      <c r="G840" s="350"/>
    </row>
    <row r="841" spans="1:7" s="185" customFormat="1" ht="27.6" hidden="1" customHeight="1" x14ac:dyDescent="0.3">
      <c r="A841" s="73"/>
      <c r="B841" s="291" t="s">
        <v>417</v>
      </c>
      <c r="C841" s="182">
        <f t="shared" ref="C841:E843" si="237">C842</f>
        <v>0</v>
      </c>
      <c r="D841" s="182">
        <f t="shared" si="237"/>
        <v>0</v>
      </c>
      <c r="E841" s="77">
        <f t="shared" si="237"/>
        <v>0</v>
      </c>
      <c r="F841" s="350"/>
      <c r="G841" s="350"/>
    </row>
    <row r="842" spans="1:7" s="143" customFormat="1" ht="13.95" hidden="1" customHeight="1" x14ac:dyDescent="0.3">
      <c r="A842" s="249"/>
      <c r="B842" s="250" t="s">
        <v>233</v>
      </c>
      <c r="C842" s="217">
        <f t="shared" si="237"/>
        <v>0</v>
      </c>
      <c r="D842" s="217">
        <f t="shared" si="237"/>
        <v>0</v>
      </c>
      <c r="E842" s="217">
        <f t="shared" si="237"/>
        <v>0</v>
      </c>
      <c r="F842" s="350"/>
      <c r="G842" s="350"/>
    </row>
    <row r="843" spans="1:7" s="143" customFormat="1" ht="13.95" hidden="1" customHeight="1" x14ac:dyDescent="0.3">
      <c r="A843" s="18"/>
      <c r="B843" s="19" t="s">
        <v>52</v>
      </c>
      <c r="C843" s="22">
        <f t="shared" si="237"/>
        <v>0</v>
      </c>
      <c r="D843" s="22">
        <f t="shared" si="237"/>
        <v>0</v>
      </c>
      <c r="E843" s="20">
        <f t="shared" si="237"/>
        <v>0</v>
      </c>
      <c r="F843" s="350"/>
      <c r="G843" s="350"/>
    </row>
    <row r="844" spans="1:7" s="143" customFormat="1" ht="13.95" hidden="1" customHeight="1" x14ac:dyDescent="0.3">
      <c r="A844" s="18">
        <v>4</v>
      </c>
      <c r="B844" s="81" t="s">
        <v>3</v>
      </c>
      <c r="C844" s="22">
        <f t="shared" ref="C844:E846" si="238">C845</f>
        <v>0</v>
      </c>
      <c r="D844" s="22">
        <f t="shared" si="238"/>
        <v>0</v>
      </c>
      <c r="E844" s="20">
        <f t="shared" si="238"/>
        <v>0</v>
      </c>
      <c r="F844" s="350"/>
      <c r="G844" s="350"/>
    </row>
    <row r="845" spans="1:7" s="143" customFormat="1" ht="13.95" hidden="1" customHeight="1" x14ac:dyDescent="0.3">
      <c r="A845" s="18">
        <v>42</v>
      </c>
      <c r="B845" s="82" t="s">
        <v>36</v>
      </c>
      <c r="C845" s="22">
        <f t="shared" si="238"/>
        <v>0</v>
      </c>
      <c r="D845" s="22">
        <f t="shared" si="238"/>
        <v>0</v>
      </c>
      <c r="E845" s="20">
        <f t="shared" si="238"/>
        <v>0</v>
      </c>
      <c r="F845" s="350"/>
      <c r="G845" s="350"/>
    </row>
    <row r="846" spans="1:7" s="143" customFormat="1" ht="13.95" hidden="1" customHeight="1" x14ac:dyDescent="0.3">
      <c r="A846" s="18">
        <v>421</v>
      </c>
      <c r="B846" s="82" t="s">
        <v>32</v>
      </c>
      <c r="C846" s="22">
        <f t="shared" si="238"/>
        <v>0</v>
      </c>
      <c r="D846" s="22">
        <f t="shared" si="238"/>
        <v>0</v>
      </c>
      <c r="E846" s="20">
        <f t="shared" si="238"/>
        <v>0</v>
      </c>
      <c r="F846" s="350"/>
      <c r="G846" s="350"/>
    </row>
    <row r="847" spans="1:7" s="143" customFormat="1" ht="13.95" hidden="1" customHeight="1" x14ac:dyDescent="0.3">
      <c r="A847" s="140">
        <v>421</v>
      </c>
      <c r="B847" s="186" t="s">
        <v>79</v>
      </c>
      <c r="C847" s="1">
        <v>0</v>
      </c>
      <c r="D847" s="1">
        <v>0</v>
      </c>
      <c r="E847" s="145">
        <v>0</v>
      </c>
      <c r="F847" s="350"/>
      <c r="G847" s="350"/>
    </row>
    <row r="848" spans="1:7" s="143" customFormat="1" ht="13.95" hidden="1" customHeight="1" x14ac:dyDescent="0.3">
      <c r="A848" s="140"/>
      <c r="B848" s="186"/>
      <c r="C848" s="170"/>
      <c r="D848" s="170"/>
      <c r="E848" s="145"/>
      <c r="F848" s="350"/>
      <c r="G848" s="350"/>
    </row>
    <row r="849" spans="1:7" s="190" customFormat="1" ht="13.95" customHeight="1" x14ac:dyDescent="0.3">
      <c r="A849" s="189"/>
      <c r="B849" s="79" t="s">
        <v>466</v>
      </c>
      <c r="C849" s="187">
        <f>C851+C856</f>
        <v>660000</v>
      </c>
      <c r="D849" s="187">
        <f>D851+D856</f>
        <v>396981.78</v>
      </c>
      <c r="E849" s="77">
        <f t="shared" ref="E849" si="239">D849/C849*100</f>
        <v>60.148754545454551</v>
      </c>
      <c r="F849" s="350"/>
      <c r="G849" s="350"/>
    </row>
    <row r="850" spans="1:7" s="190" customFormat="1" ht="13.95" customHeight="1" x14ac:dyDescent="0.3">
      <c r="A850" s="166"/>
      <c r="B850" s="19" t="s">
        <v>120</v>
      </c>
      <c r="C850" s="22">
        <f>C851+C856</f>
        <v>660000</v>
      </c>
      <c r="D850" s="22">
        <f>D851+D856</f>
        <v>396981.78</v>
      </c>
      <c r="E850" s="20">
        <f t="shared" ref="E850" si="240">D850/C850*100</f>
        <v>60.148754545454551</v>
      </c>
      <c r="F850" s="350"/>
      <c r="G850" s="350"/>
    </row>
    <row r="851" spans="1:7" s="143" customFormat="1" ht="13.95" customHeight="1" x14ac:dyDescent="0.3">
      <c r="A851" s="140"/>
      <c r="B851" s="19" t="s">
        <v>51</v>
      </c>
      <c r="C851" s="22">
        <f t="shared" ref="C851:E851" si="241">C852</f>
        <v>10000</v>
      </c>
      <c r="D851" s="22">
        <f t="shared" si="241"/>
        <v>61436.5</v>
      </c>
      <c r="E851" s="20">
        <f t="shared" si="241"/>
        <v>614.36500000000001</v>
      </c>
      <c r="F851" s="350"/>
      <c r="G851" s="350"/>
    </row>
    <row r="852" spans="1:7" s="143" customFormat="1" ht="13.95" customHeight="1" x14ac:dyDescent="0.3">
      <c r="A852" s="18">
        <v>4</v>
      </c>
      <c r="B852" s="19" t="s">
        <v>3</v>
      </c>
      <c r="C852" s="56">
        <f t="shared" ref="C852:E852" si="242">C853</f>
        <v>10000</v>
      </c>
      <c r="D852" s="56">
        <f t="shared" si="242"/>
        <v>61436.5</v>
      </c>
      <c r="E852" s="20">
        <f t="shared" si="242"/>
        <v>614.36500000000001</v>
      </c>
      <c r="F852" s="350"/>
      <c r="G852" s="350"/>
    </row>
    <row r="853" spans="1:7" s="143" customFormat="1" ht="13.95" customHeight="1" x14ac:dyDescent="0.3">
      <c r="A853" s="18">
        <v>42</v>
      </c>
      <c r="B853" s="19" t="s">
        <v>36</v>
      </c>
      <c r="C853" s="56">
        <f>C854</f>
        <v>10000</v>
      </c>
      <c r="D853" s="56">
        <f>D854</f>
        <v>61436.5</v>
      </c>
      <c r="E853" s="20">
        <f>E854</f>
        <v>614.36500000000001</v>
      </c>
      <c r="F853" s="350"/>
      <c r="G853" s="350"/>
    </row>
    <row r="854" spans="1:7" s="143" customFormat="1" ht="13.95" customHeight="1" x14ac:dyDescent="0.3">
      <c r="A854" s="140">
        <v>421</v>
      </c>
      <c r="B854" s="152" t="s">
        <v>32</v>
      </c>
      <c r="C854" s="170">
        <v>10000</v>
      </c>
      <c r="D854" s="170">
        <v>61436.5</v>
      </c>
      <c r="E854" s="145">
        <f t="shared" ref="E854" si="243">D854/C854*100</f>
        <v>614.36500000000001</v>
      </c>
      <c r="F854" s="350"/>
      <c r="G854" s="350"/>
    </row>
    <row r="855" spans="1:7" s="143" customFormat="1" ht="13.95" customHeight="1" x14ac:dyDescent="0.3">
      <c r="A855" s="140">
        <v>4213</v>
      </c>
      <c r="B855" s="371" t="s">
        <v>562</v>
      </c>
      <c r="C855" s="170">
        <v>10000</v>
      </c>
      <c r="D855" s="170">
        <v>61436.5</v>
      </c>
      <c r="E855" s="145">
        <f t="shared" ref="E855" si="244">D855/C855*100</f>
        <v>614.36500000000001</v>
      </c>
      <c r="F855" s="350"/>
      <c r="G855" s="350"/>
    </row>
    <row r="856" spans="1:7" s="143" customFormat="1" ht="13.95" customHeight="1" x14ac:dyDescent="0.3">
      <c r="A856" s="140"/>
      <c r="B856" s="19" t="s">
        <v>50</v>
      </c>
      <c r="C856" s="22">
        <f t="shared" ref="C856:E857" si="245">C857</f>
        <v>650000</v>
      </c>
      <c r="D856" s="22">
        <f t="shared" si="245"/>
        <v>335545.28</v>
      </c>
      <c r="E856" s="20">
        <f t="shared" si="245"/>
        <v>51.622350769230771</v>
      </c>
      <c r="F856" s="350"/>
      <c r="G856" s="350"/>
    </row>
    <row r="857" spans="1:7" s="143" customFormat="1" ht="13.95" customHeight="1" x14ac:dyDescent="0.3">
      <c r="A857" s="18">
        <v>4</v>
      </c>
      <c r="B857" s="19" t="s">
        <v>3</v>
      </c>
      <c r="C857" s="56">
        <f t="shared" si="245"/>
        <v>650000</v>
      </c>
      <c r="D857" s="56">
        <f t="shared" si="245"/>
        <v>335545.28</v>
      </c>
      <c r="E857" s="20">
        <f t="shared" si="245"/>
        <v>51.622350769230771</v>
      </c>
      <c r="F857" s="350"/>
      <c r="G857" s="350"/>
    </row>
    <row r="858" spans="1:7" s="143" customFormat="1" ht="13.95" customHeight="1" x14ac:dyDescent="0.3">
      <c r="A858" s="18">
        <v>42</v>
      </c>
      <c r="B858" s="19" t="s">
        <v>36</v>
      </c>
      <c r="C858" s="56">
        <f>C859</f>
        <v>650000</v>
      </c>
      <c r="D858" s="56">
        <f>D859</f>
        <v>335545.28</v>
      </c>
      <c r="E858" s="20">
        <f>E859</f>
        <v>51.622350769230771</v>
      </c>
      <c r="F858" s="350"/>
      <c r="G858" s="350"/>
    </row>
    <row r="859" spans="1:7" s="143" customFormat="1" ht="13.95" customHeight="1" x14ac:dyDescent="0.3">
      <c r="A859" s="140">
        <v>421</v>
      </c>
      <c r="B859" s="152" t="s">
        <v>32</v>
      </c>
      <c r="C859" s="170">
        <v>650000</v>
      </c>
      <c r="D859" s="170">
        <v>335545.28</v>
      </c>
      <c r="E859" s="145">
        <f t="shared" ref="E859" si="246">D859/C859*100</f>
        <v>51.622350769230771</v>
      </c>
      <c r="F859" s="350"/>
      <c r="G859" s="350"/>
    </row>
    <row r="860" spans="1:7" s="143" customFormat="1" ht="13.95" customHeight="1" x14ac:dyDescent="0.3">
      <c r="A860" s="140">
        <v>4213</v>
      </c>
      <c r="B860" s="371" t="s">
        <v>562</v>
      </c>
      <c r="C860" s="170">
        <v>650000</v>
      </c>
      <c r="D860" s="170">
        <v>335545.28</v>
      </c>
      <c r="E860" s="145">
        <f t="shared" ref="E860" si="247">D860/C860*100</f>
        <v>51.622350769230771</v>
      </c>
      <c r="F860" s="350"/>
      <c r="G860" s="350"/>
    </row>
    <row r="861" spans="1:7" s="143" customFormat="1" ht="13.95" customHeight="1" x14ac:dyDescent="0.3">
      <c r="A861" s="325"/>
      <c r="B861" s="237" t="s">
        <v>467</v>
      </c>
      <c r="C861" s="52">
        <f t="shared" ref="C861:D863" si="248">C862</f>
        <v>0</v>
      </c>
      <c r="D861" s="52">
        <f t="shared" si="248"/>
        <v>0</v>
      </c>
      <c r="E861" s="20">
        <f t="shared" ref="E861:E863" si="249">E862</f>
        <v>0</v>
      </c>
      <c r="F861" s="350"/>
      <c r="G861" s="350"/>
    </row>
    <row r="862" spans="1:7" s="143" customFormat="1" ht="13.95" customHeight="1" x14ac:dyDescent="0.3">
      <c r="A862" s="18">
        <v>4</v>
      </c>
      <c r="B862" s="19" t="s">
        <v>3</v>
      </c>
      <c r="C862" s="52">
        <f t="shared" si="248"/>
        <v>0</v>
      </c>
      <c r="D862" s="52">
        <f t="shared" si="248"/>
        <v>0</v>
      </c>
      <c r="E862" s="20">
        <f t="shared" si="249"/>
        <v>0</v>
      </c>
      <c r="F862" s="350"/>
      <c r="G862" s="350"/>
    </row>
    <row r="863" spans="1:7" s="143" customFormat="1" ht="13.95" customHeight="1" x14ac:dyDescent="0.3">
      <c r="A863" s="18">
        <v>42</v>
      </c>
      <c r="B863" s="19" t="s">
        <v>36</v>
      </c>
      <c r="C863" s="52">
        <f t="shared" si="248"/>
        <v>0</v>
      </c>
      <c r="D863" s="52">
        <f t="shared" si="248"/>
        <v>0</v>
      </c>
      <c r="E863" s="20">
        <f t="shared" si="249"/>
        <v>0</v>
      </c>
      <c r="F863" s="350"/>
      <c r="G863" s="350"/>
    </row>
    <row r="864" spans="1:7" s="143" customFormat="1" ht="13.95" customHeight="1" x14ac:dyDescent="0.3">
      <c r="A864" s="325">
        <v>421</v>
      </c>
      <c r="B864" s="152" t="s">
        <v>32</v>
      </c>
      <c r="C864" s="175">
        <v>0</v>
      </c>
      <c r="D864" s="175">
        <v>0</v>
      </c>
      <c r="E864" s="145">
        <v>0</v>
      </c>
      <c r="F864" s="350"/>
      <c r="G864" s="350"/>
    </row>
    <row r="865" spans="1:7" s="143" customFormat="1" ht="13.95" customHeight="1" x14ac:dyDescent="0.3">
      <c r="A865" s="140">
        <v>4213</v>
      </c>
      <c r="B865" s="371" t="s">
        <v>562</v>
      </c>
      <c r="C865" s="175">
        <v>0</v>
      </c>
      <c r="D865" s="175">
        <v>0</v>
      </c>
      <c r="E865" s="145">
        <v>0</v>
      </c>
      <c r="F865" s="350"/>
      <c r="G865" s="350"/>
    </row>
    <row r="866" spans="1:7" s="143" customFormat="1" ht="13.95" customHeight="1" x14ac:dyDescent="0.3">
      <c r="A866" s="140"/>
      <c r="B866" s="152"/>
      <c r="C866" s="1"/>
      <c r="D866" s="1"/>
      <c r="E866" s="145"/>
      <c r="F866" s="350"/>
      <c r="G866" s="350"/>
    </row>
    <row r="867" spans="1:7" s="143" customFormat="1" ht="28.2" customHeight="1" x14ac:dyDescent="0.3">
      <c r="A867" s="78"/>
      <c r="B867" s="289" t="s">
        <v>427</v>
      </c>
      <c r="C867" s="187">
        <f>C869+C874+C879</f>
        <v>180000</v>
      </c>
      <c r="D867" s="187">
        <f>D869+D874+D879</f>
        <v>177223.62</v>
      </c>
      <c r="E867" s="77">
        <f t="shared" ref="E867:E878" si="250">D867/C867*100</f>
        <v>98.457566666666665</v>
      </c>
      <c r="F867" s="350"/>
      <c r="G867" s="350"/>
    </row>
    <row r="868" spans="1:7" s="190" customFormat="1" ht="13.95" customHeight="1" x14ac:dyDescent="0.3">
      <c r="A868" s="48"/>
      <c r="B868" s="19" t="s">
        <v>120</v>
      </c>
      <c r="C868" s="22">
        <f>C869+C874+C879</f>
        <v>180000</v>
      </c>
      <c r="D868" s="22">
        <f>D869+D874+D879</f>
        <v>177223.62</v>
      </c>
      <c r="E868" s="20">
        <f t="shared" si="250"/>
        <v>98.457566666666665</v>
      </c>
      <c r="F868" s="350"/>
      <c r="G868" s="350"/>
    </row>
    <row r="869" spans="1:7" s="143" customFormat="1" ht="13.95" customHeight="1" x14ac:dyDescent="0.3">
      <c r="A869" s="140"/>
      <c r="B869" s="19" t="s">
        <v>51</v>
      </c>
      <c r="C869" s="22">
        <f>C870</f>
        <v>70000</v>
      </c>
      <c r="D869" s="22">
        <f>D870</f>
        <v>177223.62</v>
      </c>
      <c r="E869" s="20">
        <f t="shared" si="250"/>
        <v>253.17659999999998</v>
      </c>
      <c r="F869" s="350"/>
      <c r="G869" s="350"/>
    </row>
    <row r="870" spans="1:7" s="143" customFormat="1" ht="13.95" customHeight="1" x14ac:dyDescent="0.3">
      <c r="A870" s="18">
        <v>4</v>
      </c>
      <c r="B870" s="19" t="s">
        <v>3</v>
      </c>
      <c r="C870" s="56">
        <f t="shared" ref="C870:D870" si="251">C871</f>
        <v>70000</v>
      </c>
      <c r="D870" s="56">
        <f t="shared" si="251"/>
        <v>177223.62</v>
      </c>
      <c r="E870" s="20">
        <f t="shared" si="250"/>
        <v>253.17659999999998</v>
      </c>
      <c r="F870" s="350"/>
      <c r="G870" s="350"/>
    </row>
    <row r="871" spans="1:7" s="143" customFormat="1" ht="13.95" customHeight="1" x14ac:dyDescent="0.3">
      <c r="A871" s="18">
        <v>42</v>
      </c>
      <c r="B871" s="19" t="s">
        <v>36</v>
      </c>
      <c r="C871" s="56">
        <f>C872</f>
        <v>70000</v>
      </c>
      <c r="D871" s="56">
        <f>D872</f>
        <v>177223.62</v>
      </c>
      <c r="E871" s="20">
        <f t="shared" si="250"/>
        <v>253.17659999999998</v>
      </c>
      <c r="F871" s="350"/>
      <c r="G871" s="350"/>
    </row>
    <row r="872" spans="1:7" s="143" customFormat="1" ht="13.95" customHeight="1" x14ac:dyDescent="0.3">
      <c r="A872" s="140">
        <v>421</v>
      </c>
      <c r="B872" s="152" t="s">
        <v>32</v>
      </c>
      <c r="C872" s="170">
        <v>70000</v>
      </c>
      <c r="D872" s="170">
        <f>D873</f>
        <v>177223.62</v>
      </c>
      <c r="E872" s="145">
        <f t="shared" si="250"/>
        <v>253.17659999999998</v>
      </c>
      <c r="F872" s="350"/>
      <c r="G872" s="350"/>
    </row>
    <row r="873" spans="1:7" s="143" customFormat="1" ht="13.95" customHeight="1" x14ac:dyDescent="0.3">
      <c r="A873" s="140">
        <v>4213</v>
      </c>
      <c r="B873" s="371" t="s">
        <v>562</v>
      </c>
      <c r="C873" s="170">
        <v>70000</v>
      </c>
      <c r="D873" s="170">
        <v>177223.62</v>
      </c>
      <c r="E873" s="145">
        <f t="shared" si="250"/>
        <v>253.17659999999998</v>
      </c>
      <c r="F873" s="350"/>
      <c r="G873" s="350"/>
    </row>
    <row r="874" spans="1:7" s="143" customFormat="1" ht="13.95" customHeight="1" x14ac:dyDescent="0.3">
      <c r="A874" s="140"/>
      <c r="B874" s="19" t="s">
        <v>50</v>
      </c>
      <c r="C874" s="22">
        <f t="shared" ref="C874:D875" si="252">C875</f>
        <v>110000</v>
      </c>
      <c r="D874" s="22">
        <f t="shared" si="252"/>
        <v>0</v>
      </c>
      <c r="E874" s="20">
        <f t="shared" si="250"/>
        <v>0</v>
      </c>
      <c r="F874" s="350"/>
      <c r="G874" s="350"/>
    </row>
    <row r="875" spans="1:7" s="143" customFormat="1" ht="13.95" customHeight="1" x14ac:dyDescent="0.3">
      <c r="A875" s="18">
        <v>4</v>
      </c>
      <c r="B875" s="19" t="s">
        <v>3</v>
      </c>
      <c r="C875" s="56">
        <f t="shared" si="252"/>
        <v>110000</v>
      </c>
      <c r="D875" s="56">
        <f t="shared" si="252"/>
        <v>0</v>
      </c>
      <c r="E875" s="20">
        <f t="shared" si="250"/>
        <v>0</v>
      </c>
      <c r="F875" s="350"/>
      <c r="G875" s="350"/>
    </row>
    <row r="876" spans="1:7" s="143" customFormat="1" ht="13.95" customHeight="1" x14ac:dyDescent="0.3">
      <c r="A876" s="18">
        <v>42</v>
      </c>
      <c r="B876" s="19" t="s">
        <v>36</v>
      </c>
      <c r="C876" s="56">
        <f>C877</f>
        <v>110000</v>
      </c>
      <c r="D876" s="56">
        <f>D877</f>
        <v>0</v>
      </c>
      <c r="E876" s="20">
        <f t="shared" si="250"/>
        <v>0</v>
      </c>
      <c r="F876" s="350"/>
      <c r="G876" s="350"/>
    </row>
    <row r="877" spans="1:7" s="143" customFormat="1" ht="13.95" customHeight="1" x14ac:dyDescent="0.3">
      <c r="A877" s="140">
        <v>421</v>
      </c>
      <c r="B877" s="152" t="s">
        <v>32</v>
      </c>
      <c r="C877" s="170">
        <v>110000</v>
      </c>
      <c r="D877" s="170">
        <v>0</v>
      </c>
      <c r="E877" s="145">
        <f t="shared" si="250"/>
        <v>0</v>
      </c>
      <c r="F877" s="350"/>
      <c r="G877" s="350"/>
    </row>
    <row r="878" spans="1:7" s="143" customFormat="1" ht="13.95" customHeight="1" x14ac:dyDescent="0.3">
      <c r="A878" s="140">
        <v>4213</v>
      </c>
      <c r="B878" s="371" t="s">
        <v>562</v>
      </c>
      <c r="C878" s="170">
        <v>110000</v>
      </c>
      <c r="D878" s="170">
        <v>0</v>
      </c>
      <c r="E878" s="145">
        <f t="shared" si="250"/>
        <v>0</v>
      </c>
      <c r="F878" s="350"/>
      <c r="G878" s="350"/>
    </row>
    <row r="879" spans="1:7" s="143" customFormat="1" ht="13.95" customHeight="1" x14ac:dyDescent="0.3">
      <c r="A879" s="325"/>
      <c r="B879" s="237" t="s">
        <v>467</v>
      </c>
      <c r="C879" s="52">
        <f t="shared" ref="C879:D881" si="253">C880</f>
        <v>0</v>
      </c>
      <c r="D879" s="52">
        <f t="shared" si="253"/>
        <v>0</v>
      </c>
      <c r="E879" s="20">
        <v>0</v>
      </c>
      <c r="F879" s="350"/>
      <c r="G879" s="350"/>
    </row>
    <row r="880" spans="1:7" s="143" customFormat="1" ht="13.95" customHeight="1" x14ac:dyDescent="0.3">
      <c r="A880" s="18">
        <v>4</v>
      </c>
      <c r="B880" s="19" t="s">
        <v>3</v>
      </c>
      <c r="C880" s="52">
        <f t="shared" si="253"/>
        <v>0</v>
      </c>
      <c r="D880" s="52">
        <f t="shared" si="253"/>
        <v>0</v>
      </c>
      <c r="E880" s="20">
        <v>0</v>
      </c>
      <c r="F880" s="350"/>
      <c r="G880" s="350"/>
    </row>
    <row r="881" spans="1:7" s="143" customFormat="1" ht="13.95" customHeight="1" x14ac:dyDescent="0.3">
      <c r="A881" s="18">
        <v>42</v>
      </c>
      <c r="B881" s="19" t="s">
        <v>36</v>
      </c>
      <c r="C881" s="52">
        <f t="shared" si="253"/>
        <v>0</v>
      </c>
      <c r="D881" s="52">
        <f t="shared" si="253"/>
        <v>0</v>
      </c>
      <c r="E881" s="20">
        <v>0</v>
      </c>
      <c r="F881" s="350"/>
      <c r="G881" s="350"/>
    </row>
    <row r="882" spans="1:7" s="143" customFormat="1" ht="13.95" customHeight="1" x14ac:dyDescent="0.3">
      <c r="A882" s="325">
        <v>421</v>
      </c>
      <c r="B882" s="152" t="s">
        <v>32</v>
      </c>
      <c r="C882" s="175">
        <v>0</v>
      </c>
      <c r="D882" s="175">
        <v>0</v>
      </c>
      <c r="E882" s="145">
        <v>0</v>
      </c>
      <c r="F882" s="350"/>
      <c r="G882" s="350"/>
    </row>
    <row r="883" spans="1:7" s="143" customFormat="1" ht="13.95" customHeight="1" x14ac:dyDescent="0.3">
      <c r="A883" s="140">
        <v>4213</v>
      </c>
      <c r="B883" s="371" t="s">
        <v>562</v>
      </c>
      <c r="C883" s="175">
        <v>0</v>
      </c>
      <c r="D883" s="175">
        <v>0</v>
      </c>
      <c r="E883" s="145">
        <v>0</v>
      </c>
      <c r="F883" s="350"/>
      <c r="G883" s="350"/>
    </row>
    <row r="884" spans="1:7" s="143" customFormat="1" ht="13.95" customHeight="1" x14ac:dyDescent="0.3">
      <c r="A884" s="325"/>
      <c r="B884" s="324"/>
      <c r="C884" s="175"/>
      <c r="D884" s="175"/>
      <c r="E884" s="145"/>
      <c r="F884" s="350"/>
      <c r="G884" s="350"/>
    </row>
    <row r="885" spans="1:7" s="143" customFormat="1" ht="13.95" hidden="1" customHeight="1" x14ac:dyDescent="0.3">
      <c r="A885" s="140"/>
      <c r="B885" s="285"/>
      <c r="C885" s="170"/>
      <c r="D885" s="170"/>
      <c r="E885" s="145"/>
      <c r="F885" s="350"/>
      <c r="G885" s="350"/>
    </row>
    <row r="886" spans="1:7" s="286" customFormat="1" ht="13.95" hidden="1" customHeight="1" x14ac:dyDescent="0.3">
      <c r="A886" s="78"/>
      <c r="B886" s="79" t="s">
        <v>443</v>
      </c>
      <c r="C886" s="287">
        <f t="shared" ref="C886:E886" si="254">C887</f>
        <v>0</v>
      </c>
      <c r="D886" s="287">
        <f t="shared" si="254"/>
        <v>0</v>
      </c>
      <c r="E886" s="83">
        <f t="shared" si="254"/>
        <v>0</v>
      </c>
      <c r="F886" s="350"/>
      <c r="G886" s="350"/>
    </row>
    <row r="887" spans="1:7" s="143" customFormat="1" ht="13.95" hidden="1" customHeight="1" x14ac:dyDescent="0.3">
      <c r="A887" s="18"/>
      <c r="B887" s="19" t="s">
        <v>122</v>
      </c>
      <c r="C887" s="22">
        <f t="shared" ref="C887" si="255">C888+C892</f>
        <v>0</v>
      </c>
      <c r="D887" s="22">
        <f t="shared" ref="D887:E887" si="256">D888+D892</f>
        <v>0</v>
      </c>
      <c r="E887" s="20">
        <f t="shared" si="256"/>
        <v>0</v>
      </c>
      <c r="F887" s="350"/>
      <c r="G887" s="350"/>
    </row>
    <row r="888" spans="1:7" s="143" customFormat="1" ht="13.95" hidden="1" customHeight="1" x14ac:dyDescent="0.3">
      <c r="A888" s="18"/>
      <c r="B888" s="19" t="s">
        <v>51</v>
      </c>
      <c r="C888" s="22">
        <f t="shared" ref="C888:E894" si="257">C889</f>
        <v>0</v>
      </c>
      <c r="D888" s="22">
        <f t="shared" si="257"/>
        <v>0</v>
      </c>
      <c r="E888" s="20">
        <f t="shared" si="257"/>
        <v>0</v>
      </c>
      <c r="F888" s="350"/>
      <c r="G888" s="350"/>
    </row>
    <row r="889" spans="1:7" s="143" customFormat="1" ht="13.95" hidden="1" customHeight="1" x14ac:dyDescent="0.3">
      <c r="A889" s="18">
        <v>4</v>
      </c>
      <c r="B889" s="19" t="s">
        <v>3</v>
      </c>
      <c r="C889" s="22">
        <f t="shared" si="257"/>
        <v>0</v>
      </c>
      <c r="D889" s="22">
        <f t="shared" si="257"/>
        <v>0</v>
      </c>
      <c r="E889" s="20">
        <f t="shared" si="257"/>
        <v>0</v>
      </c>
      <c r="F889" s="350"/>
      <c r="G889" s="350"/>
    </row>
    <row r="890" spans="1:7" s="143" customFormat="1" ht="13.95" hidden="1" customHeight="1" x14ac:dyDescent="0.3">
      <c r="A890" s="18">
        <v>42</v>
      </c>
      <c r="B890" s="19" t="s">
        <v>36</v>
      </c>
      <c r="C890" s="22">
        <f t="shared" si="257"/>
        <v>0</v>
      </c>
      <c r="D890" s="22">
        <f t="shared" si="257"/>
        <v>0</v>
      </c>
      <c r="E890" s="20">
        <f t="shared" si="257"/>
        <v>0</v>
      </c>
      <c r="F890" s="350"/>
      <c r="G890" s="350"/>
    </row>
    <row r="891" spans="1:7" s="143" customFormat="1" ht="13.95" hidden="1" customHeight="1" x14ac:dyDescent="0.3">
      <c r="A891" s="140">
        <v>421</v>
      </c>
      <c r="B891" s="220" t="s">
        <v>192</v>
      </c>
      <c r="C891" s="1">
        <v>0</v>
      </c>
      <c r="D891" s="1">
        <v>0</v>
      </c>
      <c r="E891" s="219">
        <v>0</v>
      </c>
      <c r="F891" s="350"/>
      <c r="G891" s="350"/>
    </row>
    <row r="892" spans="1:7" s="143" customFormat="1" ht="13.95" hidden="1" customHeight="1" x14ac:dyDescent="0.3">
      <c r="A892" s="18"/>
      <c r="B892" s="19" t="s">
        <v>50</v>
      </c>
      <c r="C892" s="22">
        <f t="shared" si="257"/>
        <v>0</v>
      </c>
      <c r="D892" s="22">
        <f t="shared" si="257"/>
        <v>0</v>
      </c>
      <c r="E892" s="20">
        <f t="shared" si="257"/>
        <v>0</v>
      </c>
      <c r="F892" s="350"/>
      <c r="G892" s="350"/>
    </row>
    <row r="893" spans="1:7" s="143" customFormat="1" ht="13.95" hidden="1" customHeight="1" x14ac:dyDescent="0.3">
      <c r="A893" s="18">
        <v>4</v>
      </c>
      <c r="B893" s="19" t="s">
        <v>3</v>
      </c>
      <c r="C893" s="22">
        <f t="shared" si="257"/>
        <v>0</v>
      </c>
      <c r="D893" s="22">
        <f t="shared" si="257"/>
        <v>0</v>
      </c>
      <c r="E893" s="20">
        <f>E894</f>
        <v>0</v>
      </c>
      <c r="F893" s="350"/>
      <c r="G893" s="350"/>
    </row>
    <row r="894" spans="1:7" s="143" customFormat="1" ht="13.95" hidden="1" customHeight="1" x14ac:dyDescent="0.3">
      <c r="A894" s="18">
        <v>42</v>
      </c>
      <c r="B894" s="19" t="s">
        <v>36</v>
      </c>
      <c r="C894" s="22">
        <f t="shared" si="257"/>
        <v>0</v>
      </c>
      <c r="D894" s="22">
        <f t="shared" si="257"/>
        <v>0</v>
      </c>
      <c r="E894" s="20">
        <f t="shared" si="257"/>
        <v>0</v>
      </c>
      <c r="F894" s="350"/>
      <c r="G894" s="350"/>
    </row>
    <row r="895" spans="1:7" s="143" customFormat="1" ht="13.95" hidden="1" customHeight="1" x14ac:dyDescent="0.3">
      <c r="A895" s="140">
        <v>421</v>
      </c>
      <c r="B895" s="243" t="s">
        <v>309</v>
      </c>
      <c r="C895" s="1">
        <v>0</v>
      </c>
      <c r="D895" s="1">
        <v>0</v>
      </c>
      <c r="E895" s="1">
        <v>0</v>
      </c>
      <c r="F895" s="350"/>
      <c r="G895" s="350"/>
    </row>
    <row r="896" spans="1:7" s="143" customFormat="1" ht="13.95" hidden="1" customHeight="1" x14ac:dyDescent="0.3">
      <c r="A896" s="140"/>
      <c r="B896" s="241"/>
      <c r="C896" s="216"/>
      <c r="D896" s="216"/>
      <c r="E896" s="1"/>
      <c r="F896" s="350"/>
      <c r="G896" s="350"/>
    </row>
    <row r="897" spans="1:7" s="286" customFormat="1" ht="13.95" hidden="1" customHeight="1" x14ac:dyDescent="0.3">
      <c r="A897" s="78"/>
      <c r="B897" s="289" t="s">
        <v>444</v>
      </c>
      <c r="C897" s="290">
        <f>C898</f>
        <v>0</v>
      </c>
      <c r="D897" s="290">
        <f>D898</f>
        <v>0</v>
      </c>
      <c r="E897" s="83">
        <f t="shared" ref="E897" si="258">E898</f>
        <v>0</v>
      </c>
      <c r="F897" s="350"/>
      <c r="G897" s="350"/>
    </row>
    <row r="898" spans="1:7" s="143" customFormat="1" ht="13.95" hidden="1" customHeight="1" x14ac:dyDescent="0.3">
      <c r="A898" s="18"/>
      <c r="B898" s="19" t="s">
        <v>122</v>
      </c>
      <c r="C898" s="215">
        <f t="shared" ref="C898" si="259">C899+C903</f>
        <v>0</v>
      </c>
      <c r="D898" s="215">
        <f t="shared" ref="D898:E898" si="260">D899+D903</f>
        <v>0</v>
      </c>
      <c r="E898" s="20">
        <f t="shared" si="260"/>
        <v>0</v>
      </c>
      <c r="F898" s="350"/>
      <c r="G898" s="350"/>
    </row>
    <row r="899" spans="1:7" s="143" customFormat="1" ht="13.95" hidden="1" customHeight="1" x14ac:dyDescent="0.3">
      <c r="A899" s="18"/>
      <c r="B899" s="19" t="s">
        <v>51</v>
      </c>
      <c r="C899" s="215">
        <f t="shared" ref="C899:E901" si="261">C900</f>
        <v>0</v>
      </c>
      <c r="D899" s="215">
        <f t="shared" si="261"/>
        <v>0</v>
      </c>
      <c r="E899" s="20">
        <f t="shared" si="261"/>
        <v>0</v>
      </c>
      <c r="F899" s="350"/>
      <c r="G899" s="350"/>
    </row>
    <row r="900" spans="1:7" s="143" customFormat="1" ht="13.95" hidden="1" customHeight="1" x14ac:dyDescent="0.3">
      <c r="A900" s="18">
        <v>4</v>
      </c>
      <c r="B900" s="19" t="s">
        <v>3</v>
      </c>
      <c r="C900" s="215">
        <f t="shared" si="261"/>
        <v>0</v>
      </c>
      <c r="D900" s="215">
        <f t="shared" si="261"/>
        <v>0</v>
      </c>
      <c r="E900" s="20">
        <f t="shared" si="261"/>
        <v>0</v>
      </c>
      <c r="F900" s="350"/>
      <c r="G900" s="350"/>
    </row>
    <row r="901" spans="1:7" s="143" customFormat="1" ht="13.95" hidden="1" customHeight="1" x14ac:dyDescent="0.3">
      <c r="A901" s="18">
        <v>42</v>
      </c>
      <c r="B901" s="19" t="s">
        <v>36</v>
      </c>
      <c r="C901" s="215">
        <f t="shared" si="261"/>
        <v>0</v>
      </c>
      <c r="D901" s="215">
        <f t="shared" si="261"/>
        <v>0</v>
      </c>
      <c r="E901" s="20">
        <f t="shared" si="261"/>
        <v>0</v>
      </c>
      <c r="F901" s="350"/>
      <c r="G901" s="350"/>
    </row>
    <row r="902" spans="1:7" s="143" customFormat="1" ht="13.95" hidden="1" customHeight="1" x14ac:dyDescent="0.3">
      <c r="A902" s="140">
        <v>421</v>
      </c>
      <c r="B902" s="288" t="s">
        <v>192</v>
      </c>
      <c r="C902" s="216">
        <v>0</v>
      </c>
      <c r="D902" s="216">
        <v>0</v>
      </c>
      <c r="E902" s="145">
        <v>0</v>
      </c>
      <c r="F902" s="350"/>
      <c r="G902" s="350"/>
    </row>
    <row r="903" spans="1:7" s="143" customFormat="1" ht="13.95" hidden="1" customHeight="1" x14ac:dyDescent="0.3">
      <c r="A903" s="18"/>
      <c r="B903" s="72" t="s">
        <v>50</v>
      </c>
      <c r="C903" s="215">
        <f t="shared" ref="C903:E904" si="262">C904</f>
        <v>0</v>
      </c>
      <c r="D903" s="215">
        <f t="shared" si="262"/>
        <v>0</v>
      </c>
      <c r="E903" s="20">
        <f t="shared" si="262"/>
        <v>0</v>
      </c>
      <c r="F903" s="350"/>
      <c r="G903" s="350"/>
    </row>
    <row r="904" spans="1:7" s="143" customFormat="1" ht="13.95" hidden="1" customHeight="1" x14ac:dyDescent="0.3">
      <c r="A904" s="18">
        <v>4</v>
      </c>
      <c r="B904" s="19" t="s">
        <v>3</v>
      </c>
      <c r="C904" s="215">
        <f t="shared" si="262"/>
        <v>0</v>
      </c>
      <c r="D904" s="215">
        <f t="shared" si="262"/>
        <v>0</v>
      </c>
      <c r="E904" s="20">
        <f t="shared" si="262"/>
        <v>0</v>
      </c>
      <c r="F904" s="350"/>
      <c r="G904" s="350"/>
    </row>
    <row r="905" spans="1:7" s="143" customFormat="1" ht="13.95" hidden="1" customHeight="1" x14ac:dyDescent="0.3">
      <c r="A905" s="18">
        <v>42</v>
      </c>
      <c r="B905" s="19" t="s">
        <v>36</v>
      </c>
      <c r="C905" s="215">
        <f>C906</f>
        <v>0</v>
      </c>
      <c r="D905" s="215">
        <f>D906</f>
        <v>0</v>
      </c>
      <c r="E905" s="20">
        <f>E906</f>
        <v>0</v>
      </c>
      <c r="F905" s="350"/>
      <c r="G905" s="350"/>
    </row>
    <row r="906" spans="1:7" s="143" customFormat="1" ht="13.95" hidden="1" customHeight="1" x14ac:dyDescent="0.3">
      <c r="A906" s="140">
        <v>421</v>
      </c>
      <c r="B906" s="241" t="s">
        <v>306</v>
      </c>
      <c r="C906" s="216">
        <v>0</v>
      </c>
      <c r="D906" s="216">
        <v>0</v>
      </c>
      <c r="E906" s="1">
        <v>0</v>
      </c>
      <c r="F906" s="350"/>
      <c r="G906" s="350"/>
    </row>
    <row r="907" spans="1:7" s="143" customFormat="1" ht="13.95" hidden="1" customHeight="1" x14ac:dyDescent="0.3">
      <c r="A907" s="140"/>
      <c r="B907" s="241"/>
      <c r="C907" s="216"/>
      <c r="D907" s="216"/>
      <c r="E907" s="1"/>
      <c r="F907" s="350"/>
      <c r="G907" s="350"/>
    </row>
    <row r="908" spans="1:7" s="143" customFormat="1" ht="31.8" customHeight="1" x14ac:dyDescent="0.3">
      <c r="A908" s="78"/>
      <c r="B908" s="289" t="s">
        <v>482</v>
      </c>
      <c r="C908" s="187">
        <f>C910+C915+C920</f>
        <v>230000</v>
      </c>
      <c r="D908" s="187">
        <f>D910+D915+D920</f>
        <v>96393.64</v>
      </c>
      <c r="E908" s="77">
        <f t="shared" ref="E908:E923" si="263">D908/C908*100</f>
        <v>41.910278260869568</v>
      </c>
      <c r="F908" s="350"/>
      <c r="G908" s="350"/>
    </row>
    <row r="909" spans="1:7" s="143" customFormat="1" ht="13.95" customHeight="1" x14ac:dyDescent="0.3">
      <c r="A909" s="48"/>
      <c r="B909" s="19" t="s">
        <v>120</v>
      </c>
      <c r="C909" s="22">
        <f>C910+C915+C920</f>
        <v>230000</v>
      </c>
      <c r="D909" s="22">
        <f>D910+D915+D920</f>
        <v>96393.64</v>
      </c>
      <c r="E909" s="20">
        <f t="shared" si="263"/>
        <v>41.910278260869568</v>
      </c>
      <c r="F909" s="350"/>
      <c r="G909" s="350"/>
    </row>
    <row r="910" spans="1:7" s="143" customFormat="1" ht="13.95" customHeight="1" x14ac:dyDescent="0.3">
      <c r="A910" s="140"/>
      <c r="B910" s="19" t="s">
        <v>51</v>
      </c>
      <c r="C910" s="22">
        <f>C911</f>
        <v>101400</v>
      </c>
      <c r="D910" s="22">
        <f>D911</f>
        <v>96393.64</v>
      </c>
      <c r="E910" s="20">
        <f t="shared" si="263"/>
        <v>95.062761341222881</v>
      </c>
      <c r="F910" s="350"/>
      <c r="G910" s="350"/>
    </row>
    <row r="911" spans="1:7" s="143" customFormat="1" ht="13.95" customHeight="1" x14ac:dyDescent="0.3">
      <c r="A911" s="18">
        <v>4</v>
      </c>
      <c r="B911" s="19" t="s">
        <v>3</v>
      </c>
      <c r="C911" s="56">
        <f t="shared" ref="C911:D911" si="264">C912</f>
        <v>101400</v>
      </c>
      <c r="D911" s="56">
        <f t="shared" si="264"/>
        <v>96393.64</v>
      </c>
      <c r="E911" s="20">
        <f t="shared" si="263"/>
        <v>95.062761341222881</v>
      </c>
      <c r="F911" s="350"/>
      <c r="G911" s="350"/>
    </row>
    <row r="912" spans="1:7" s="143" customFormat="1" ht="13.95" customHeight="1" x14ac:dyDescent="0.3">
      <c r="A912" s="18">
        <v>42</v>
      </c>
      <c r="B912" s="19" t="s">
        <v>36</v>
      </c>
      <c r="C912" s="56">
        <f>C913</f>
        <v>101400</v>
      </c>
      <c r="D912" s="56">
        <f>D913</f>
        <v>96393.64</v>
      </c>
      <c r="E912" s="20">
        <f t="shared" si="263"/>
        <v>95.062761341222881</v>
      </c>
      <c r="F912" s="350"/>
      <c r="G912" s="350"/>
    </row>
    <row r="913" spans="1:7" s="143" customFormat="1" ht="13.95" customHeight="1" x14ac:dyDescent="0.3">
      <c r="A913" s="140">
        <v>421</v>
      </c>
      <c r="B913" s="152" t="s">
        <v>32</v>
      </c>
      <c r="C913" s="170">
        <v>101400</v>
      </c>
      <c r="D913" s="170">
        <v>96393.64</v>
      </c>
      <c r="E913" s="145">
        <f t="shared" si="263"/>
        <v>95.062761341222881</v>
      </c>
      <c r="F913" s="350"/>
      <c r="G913" s="350"/>
    </row>
    <row r="914" spans="1:7" s="143" customFormat="1" ht="13.95" customHeight="1" x14ac:dyDescent="0.3">
      <c r="A914" s="140">
        <v>4213</v>
      </c>
      <c r="B914" s="371" t="s">
        <v>562</v>
      </c>
      <c r="C914" s="170">
        <v>101400</v>
      </c>
      <c r="D914" s="170">
        <v>96393.64</v>
      </c>
      <c r="E914" s="145">
        <f t="shared" si="263"/>
        <v>95.062761341222881</v>
      </c>
      <c r="F914" s="350"/>
      <c r="G914" s="350"/>
    </row>
    <row r="915" spans="1:7" s="143" customFormat="1" ht="13.95" customHeight="1" x14ac:dyDescent="0.3">
      <c r="A915" s="140"/>
      <c r="B915" s="19" t="s">
        <v>50</v>
      </c>
      <c r="C915" s="22">
        <f t="shared" ref="C915:D916" si="265">C916</f>
        <v>100000</v>
      </c>
      <c r="D915" s="22">
        <f t="shared" si="265"/>
        <v>0</v>
      </c>
      <c r="E915" s="20">
        <f t="shared" si="263"/>
        <v>0</v>
      </c>
      <c r="F915" s="350"/>
      <c r="G915" s="350"/>
    </row>
    <row r="916" spans="1:7" s="143" customFormat="1" ht="13.95" customHeight="1" x14ac:dyDescent="0.3">
      <c r="A916" s="18">
        <v>4</v>
      </c>
      <c r="B916" s="19" t="s">
        <v>3</v>
      </c>
      <c r="C916" s="56">
        <f t="shared" si="265"/>
        <v>100000</v>
      </c>
      <c r="D916" s="56">
        <f t="shared" si="265"/>
        <v>0</v>
      </c>
      <c r="E916" s="20">
        <f t="shared" si="263"/>
        <v>0</v>
      </c>
      <c r="F916" s="350"/>
      <c r="G916" s="350"/>
    </row>
    <row r="917" spans="1:7" s="143" customFormat="1" ht="13.95" customHeight="1" x14ac:dyDescent="0.3">
      <c r="A917" s="18">
        <v>42</v>
      </c>
      <c r="B917" s="19" t="s">
        <v>36</v>
      </c>
      <c r="C917" s="56">
        <f>C918</f>
        <v>100000</v>
      </c>
      <c r="D917" s="56">
        <f>D918</f>
        <v>0</v>
      </c>
      <c r="E917" s="20">
        <f t="shared" si="263"/>
        <v>0</v>
      </c>
      <c r="F917" s="350"/>
      <c r="G917" s="350"/>
    </row>
    <row r="918" spans="1:7" s="143" customFormat="1" ht="13.95" customHeight="1" x14ac:dyDescent="0.3">
      <c r="A918" s="140">
        <v>421</v>
      </c>
      <c r="B918" s="152" t="s">
        <v>32</v>
      </c>
      <c r="C918" s="170">
        <v>100000</v>
      </c>
      <c r="D918" s="170">
        <v>0</v>
      </c>
      <c r="E918" s="145">
        <f t="shared" si="263"/>
        <v>0</v>
      </c>
      <c r="F918" s="350"/>
      <c r="G918" s="350"/>
    </row>
    <row r="919" spans="1:7" s="143" customFormat="1" ht="13.95" customHeight="1" x14ac:dyDescent="0.3">
      <c r="A919" s="140">
        <v>4213</v>
      </c>
      <c r="B919" s="371" t="s">
        <v>562</v>
      </c>
      <c r="C919" s="170">
        <v>100000</v>
      </c>
      <c r="D919" s="170">
        <v>0</v>
      </c>
      <c r="E919" s="145">
        <f t="shared" si="263"/>
        <v>0</v>
      </c>
      <c r="F919" s="350"/>
      <c r="G919" s="350"/>
    </row>
    <row r="920" spans="1:7" s="143" customFormat="1" ht="13.95" customHeight="1" x14ac:dyDescent="0.3">
      <c r="A920" s="18"/>
      <c r="B920" s="49" t="s">
        <v>52</v>
      </c>
      <c r="C920" s="22">
        <f t="shared" ref="C920:D921" si="266">C921</f>
        <v>28600</v>
      </c>
      <c r="D920" s="22">
        <f t="shared" si="266"/>
        <v>0</v>
      </c>
      <c r="E920" s="20">
        <f t="shared" si="263"/>
        <v>0</v>
      </c>
      <c r="F920" s="350"/>
      <c r="G920" s="350"/>
    </row>
    <row r="921" spans="1:7" s="143" customFormat="1" ht="13.95" customHeight="1" x14ac:dyDescent="0.3">
      <c r="A921" s="18">
        <v>4</v>
      </c>
      <c r="B921" s="49" t="s">
        <v>3</v>
      </c>
      <c r="C921" s="22">
        <f t="shared" si="266"/>
        <v>28600</v>
      </c>
      <c r="D921" s="22">
        <f t="shared" si="266"/>
        <v>0</v>
      </c>
      <c r="E921" s="20">
        <f t="shared" si="263"/>
        <v>0</v>
      </c>
      <c r="F921" s="350"/>
      <c r="G921" s="350"/>
    </row>
    <row r="922" spans="1:7" s="143" customFormat="1" ht="13.95" customHeight="1" x14ac:dyDescent="0.3">
      <c r="A922" s="18">
        <v>42</v>
      </c>
      <c r="B922" s="49" t="s">
        <v>36</v>
      </c>
      <c r="C922" s="22">
        <f>C923</f>
        <v>28600</v>
      </c>
      <c r="D922" s="22">
        <f>D923</f>
        <v>0</v>
      </c>
      <c r="E922" s="20">
        <f t="shared" si="263"/>
        <v>0</v>
      </c>
      <c r="F922" s="350"/>
      <c r="G922" s="350"/>
    </row>
    <row r="923" spans="1:7" s="143" customFormat="1" ht="13.95" customHeight="1" x14ac:dyDescent="0.3">
      <c r="A923" s="140">
        <v>421</v>
      </c>
      <c r="B923" s="152" t="s">
        <v>32</v>
      </c>
      <c r="C923" s="1">
        <v>28600</v>
      </c>
      <c r="D923" s="1">
        <v>0</v>
      </c>
      <c r="E923" s="145">
        <f t="shared" si="263"/>
        <v>0</v>
      </c>
      <c r="F923" s="350"/>
      <c r="G923" s="350"/>
    </row>
    <row r="924" spans="1:7" s="143" customFormat="1" ht="13.95" customHeight="1" x14ac:dyDescent="0.3">
      <c r="A924" s="140">
        <v>4213</v>
      </c>
      <c r="B924" s="371" t="s">
        <v>562</v>
      </c>
      <c r="C924" s="1">
        <v>28600</v>
      </c>
      <c r="D924" s="1">
        <v>0</v>
      </c>
      <c r="E924" s="145">
        <f>D924/C924*100</f>
        <v>0</v>
      </c>
      <c r="F924" s="350"/>
      <c r="G924" s="350"/>
    </row>
    <row r="925" spans="1:7" s="143" customFormat="1" ht="13.95" customHeight="1" x14ac:dyDescent="0.3">
      <c r="A925" s="140"/>
      <c r="B925" s="338"/>
      <c r="C925" s="170"/>
      <c r="D925" s="170"/>
      <c r="E925" s="145"/>
      <c r="F925" s="350"/>
      <c r="G925" s="350"/>
    </row>
    <row r="926" spans="1:7" s="143" customFormat="1" ht="27.6" customHeight="1" x14ac:dyDescent="0.3">
      <c r="A926" s="78"/>
      <c r="B926" s="289" t="s">
        <v>486</v>
      </c>
      <c r="C926" s="187">
        <f>C927</f>
        <v>65000</v>
      </c>
      <c r="D926" s="187">
        <f>D927</f>
        <v>0</v>
      </c>
      <c r="E926" s="77">
        <f t="shared" ref="E926:E941" si="267">D926/C926*100</f>
        <v>0</v>
      </c>
      <c r="F926" s="350"/>
      <c r="G926" s="350"/>
    </row>
    <row r="927" spans="1:7" s="143" customFormat="1" ht="13.95" customHeight="1" x14ac:dyDescent="0.3">
      <c r="A927" s="48"/>
      <c r="B927" s="19" t="s">
        <v>120</v>
      </c>
      <c r="C927" s="22">
        <f>C928+C933+C938</f>
        <v>65000</v>
      </c>
      <c r="D927" s="22">
        <f>D928+D933+D938</f>
        <v>0</v>
      </c>
      <c r="E927" s="20">
        <f t="shared" si="267"/>
        <v>0</v>
      </c>
      <c r="F927" s="350"/>
      <c r="G927" s="350"/>
    </row>
    <row r="928" spans="1:7" s="143" customFormat="1" ht="13.95" customHeight="1" x14ac:dyDescent="0.3">
      <c r="A928" s="140"/>
      <c r="B928" s="19" t="s">
        <v>51</v>
      </c>
      <c r="C928" s="22">
        <f>C929</f>
        <v>0</v>
      </c>
      <c r="D928" s="22">
        <f>D929</f>
        <v>0</v>
      </c>
      <c r="E928" s="20">
        <v>0</v>
      </c>
      <c r="F928" s="350"/>
      <c r="G928" s="350"/>
    </row>
    <row r="929" spans="1:7" s="143" customFormat="1" ht="13.95" customHeight="1" x14ac:dyDescent="0.3">
      <c r="A929" s="18">
        <v>4</v>
      </c>
      <c r="B929" s="19" t="s">
        <v>3</v>
      </c>
      <c r="C929" s="56">
        <f t="shared" ref="C929:D929" si="268">C930</f>
        <v>0</v>
      </c>
      <c r="D929" s="56">
        <f t="shared" si="268"/>
        <v>0</v>
      </c>
      <c r="E929" s="20">
        <v>0</v>
      </c>
      <c r="F929" s="350"/>
      <c r="G929" s="350"/>
    </row>
    <row r="930" spans="1:7" s="143" customFormat="1" ht="13.95" customHeight="1" x14ac:dyDescent="0.3">
      <c r="A930" s="18">
        <v>42</v>
      </c>
      <c r="B930" s="19" t="s">
        <v>36</v>
      </c>
      <c r="C930" s="56">
        <f>C931</f>
        <v>0</v>
      </c>
      <c r="D930" s="56">
        <f>D931</f>
        <v>0</v>
      </c>
      <c r="E930" s="20">
        <v>0</v>
      </c>
      <c r="F930" s="350"/>
      <c r="G930" s="350"/>
    </row>
    <row r="931" spans="1:7" s="143" customFormat="1" ht="13.95" customHeight="1" x14ac:dyDescent="0.3">
      <c r="A931" s="140">
        <v>421</v>
      </c>
      <c r="B931" s="152" t="s">
        <v>32</v>
      </c>
      <c r="C931" s="170">
        <v>0</v>
      </c>
      <c r="D931" s="170">
        <v>0</v>
      </c>
      <c r="E931" s="145">
        <v>0</v>
      </c>
      <c r="F931" s="350"/>
      <c r="G931" s="350"/>
    </row>
    <row r="932" spans="1:7" s="143" customFormat="1" ht="13.95" customHeight="1" x14ac:dyDescent="0.3">
      <c r="A932" s="140">
        <v>4213</v>
      </c>
      <c r="B932" s="371" t="s">
        <v>562</v>
      </c>
      <c r="C932" s="170">
        <v>0</v>
      </c>
      <c r="D932" s="170">
        <v>0</v>
      </c>
      <c r="E932" s="145">
        <v>0</v>
      </c>
      <c r="F932" s="350"/>
      <c r="G932" s="350"/>
    </row>
    <row r="933" spans="1:7" s="143" customFormat="1" ht="13.95" customHeight="1" x14ac:dyDescent="0.3">
      <c r="A933" s="140"/>
      <c r="B933" s="19" t="s">
        <v>50</v>
      </c>
      <c r="C933" s="22">
        <f t="shared" ref="C933:D934" si="269">C934</f>
        <v>15000</v>
      </c>
      <c r="D933" s="22">
        <f t="shared" si="269"/>
        <v>0</v>
      </c>
      <c r="E933" s="20">
        <f t="shared" si="267"/>
        <v>0</v>
      </c>
      <c r="F933" s="350"/>
      <c r="G933" s="350"/>
    </row>
    <row r="934" spans="1:7" s="143" customFormat="1" ht="13.95" customHeight="1" x14ac:dyDescent="0.3">
      <c r="A934" s="18">
        <v>4</v>
      </c>
      <c r="B934" s="19" t="s">
        <v>3</v>
      </c>
      <c r="C934" s="56">
        <f t="shared" si="269"/>
        <v>15000</v>
      </c>
      <c r="D934" s="56">
        <f t="shared" si="269"/>
        <v>0</v>
      </c>
      <c r="E934" s="20">
        <f t="shared" si="267"/>
        <v>0</v>
      </c>
      <c r="F934" s="350"/>
      <c r="G934" s="350"/>
    </row>
    <row r="935" spans="1:7" s="143" customFormat="1" ht="13.95" customHeight="1" x14ac:dyDescent="0.3">
      <c r="A935" s="18">
        <v>42</v>
      </c>
      <c r="B935" s="19" t="s">
        <v>36</v>
      </c>
      <c r="C935" s="56">
        <f>C936</f>
        <v>15000</v>
      </c>
      <c r="D935" s="56">
        <f>D936</f>
        <v>0</v>
      </c>
      <c r="E935" s="20">
        <f t="shared" si="267"/>
        <v>0</v>
      </c>
      <c r="F935" s="350"/>
      <c r="G935" s="350"/>
    </row>
    <row r="936" spans="1:7" s="143" customFormat="1" ht="13.95" customHeight="1" x14ac:dyDescent="0.3">
      <c r="A936" s="140">
        <v>421</v>
      </c>
      <c r="B936" s="152" t="s">
        <v>32</v>
      </c>
      <c r="C936" s="170">
        <v>15000</v>
      </c>
      <c r="D936" s="170">
        <v>0</v>
      </c>
      <c r="E936" s="145">
        <f t="shared" si="267"/>
        <v>0</v>
      </c>
      <c r="F936" s="350"/>
      <c r="G936" s="350"/>
    </row>
    <row r="937" spans="1:7" s="143" customFormat="1" ht="13.95" customHeight="1" x14ac:dyDescent="0.3">
      <c r="A937" s="140">
        <v>4213</v>
      </c>
      <c r="B937" s="371" t="s">
        <v>562</v>
      </c>
      <c r="C937" s="170">
        <v>15000</v>
      </c>
      <c r="D937" s="170">
        <v>0</v>
      </c>
      <c r="E937" s="145">
        <f t="shared" si="267"/>
        <v>0</v>
      </c>
      <c r="F937" s="350"/>
      <c r="G937" s="350"/>
    </row>
    <row r="938" spans="1:7" s="143" customFormat="1" ht="13.95" customHeight="1" x14ac:dyDescent="0.3">
      <c r="A938" s="18"/>
      <c r="B938" s="49" t="s">
        <v>52</v>
      </c>
      <c r="C938" s="22">
        <f t="shared" ref="C938:D939" si="270">C939</f>
        <v>50000</v>
      </c>
      <c r="D938" s="22">
        <f t="shared" si="270"/>
        <v>0</v>
      </c>
      <c r="E938" s="20">
        <f t="shared" si="267"/>
        <v>0</v>
      </c>
      <c r="F938" s="350"/>
      <c r="G938" s="350"/>
    </row>
    <row r="939" spans="1:7" s="143" customFormat="1" ht="13.95" customHeight="1" x14ac:dyDescent="0.3">
      <c r="A939" s="18">
        <v>4</v>
      </c>
      <c r="B939" s="49" t="s">
        <v>3</v>
      </c>
      <c r="C939" s="22">
        <f t="shared" si="270"/>
        <v>50000</v>
      </c>
      <c r="D939" s="22">
        <f t="shared" si="270"/>
        <v>0</v>
      </c>
      <c r="E939" s="20">
        <f t="shared" si="267"/>
        <v>0</v>
      </c>
      <c r="F939" s="350"/>
      <c r="G939" s="350"/>
    </row>
    <row r="940" spans="1:7" s="143" customFormat="1" ht="13.95" customHeight="1" x14ac:dyDescent="0.3">
      <c r="A940" s="18">
        <v>42</v>
      </c>
      <c r="B940" s="49" t="s">
        <v>36</v>
      </c>
      <c r="C940" s="22">
        <f>C941</f>
        <v>50000</v>
      </c>
      <c r="D940" s="22">
        <f>D941</f>
        <v>0</v>
      </c>
      <c r="E940" s="20">
        <f t="shared" si="267"/>
        <v>0</v>
      </c>
      <c r="F940" s="350"/>
      <c r="G940" s="350"/>
    </row>
    <row r="941" spans="1:7" s="143" customFormat="1" ht="13.95" customHeight="1" x14ac:dyDescent="0.3">
      <c r="A941" s="140">
        <v>421</v>
      </c>
      <c r="B941" s="152" t="s">
        <v>32</v>
      </c>
      <c r="C941" s="1">
        <v>50000</v>
      </c>
      <c r="D941" s="1">
        <v>0</v>
      </c>
      <c r="E941" s="145">
        <f t="shared" si="267"/>
        <v>0</v>
      </c>
      <c r="F941" s="350"/>
      <c r="G941" s="350"/>
    </row>
    <row r="942" spans="1:7" s="143" customFormat="1" ht="13.95" customHeight="1" x14ac:dyDescent="0.3">
      <c r="A942" s="140">
        <v>4213</v>
      </c>
      <c r="B942" s="371" t="s">
        <v>562</v>
      </c>
      <c r="C942" s="1">
        <v>50000</v>
      </c>
      <c r="D942" s="170">
        <v>0</v>
      </c>
      <c r="E942" s="145">
        <f>D942/C942*100</f>
        <v>0</v>
      </c>
      <c r="F942" s="350"/>
      <c r="G942" s="350"/>
    </row>
    <row r="943" spans="1:7" s="143" customFormat="1" ht="13.95" customHeight="1" x14ac:dyDescent="0.3">
      <c r="A943" s="140"/>
      <c r="B943" s="338"/>
      <c r="C943" s="170"/>
      <c r="D943" s="170"/>
      <c r="E943" s="145"/>
      <c r="F943" s="350"/>
      <c r="G943" s="350"/>
    </row>
    <row r="944" spans="1:7" s="143" customFormat="1" ht="29.4" customHeight="1" x14ac:dyDescent="0.3">
      <c r="A944" s="73"/>
      <c r="B944" s="291" t="s">
        <v>488</v>
      </c>
      <c r="C944" s="182">
        <f t="shared" ref="C944:D944" si="271">C945</f>
        <v>55000</v>
      </c>
      <c r="D944" s="182">
        <f t="shared" si="271"/>
        <v>0</v>
      </c>
      <c r="E944" s="77">
        <f t="shared" ref="E944:E954" si="272">D944/C944*100</f>
        <v>0</v>
      </c>
      <c r="F944" s="350"/>
      <c r="G944" s="350"/>
    </row>
    <row r="945" spans="1:7" s="143" customFormat="1" ht="13.95" customHeight="1" x14ac:dyDescent="0.3">
      <c r="A945" s="18"/>
      <c r="B945" s="19" t="s">
        <v>120</v>
      </c>
      <c r="C945" s="22">
        <f>C946+C951+C956</f>
        <v>55000</v>
      </c>
      <c r="D945" s="22">
        <f>D946+D951+D956</f>
        <v>0</v>
      </c>
      <c r="E945" s="20">
        <f t="shared" si="272"/>
        <v>0</v>
      </c>
      <c r="F945" s="350"/>
      <c r="G945" s="350"/>
    </row>
    <row r="946" spans="1:7" s="143" customFormat="1" ht="13.95" customHeight="1" x14ac:dyDescent="0.3">
      <c r="A946" s="18"/>
      <c r="B946" s="19" t="s">
        <v>51</v>
      </c>
      <c r="C946" s="22">
        <f t="shared" ref="C946:D948" si="273">C947</f>
        <v>0</v>
      </c>
      <c r="D946" s="22">
        <f t="shared" si="273"/>
        <v>0</v>
      </c>
      <c r="E946" s="20">
        <v>0</v>
      </c>
      <c r="F946" s="350"/>
      <c r="G946" s="350"/>
    </row>
    <row r="947" spans="1:7" s="143" customFormat="1" ht="13.95" customHeight="1" x14ac:dyDescent="0.3">
      <c r="A947" s="18">
        <v>4</v>
      </c>
      <c r="B947" s="19" t="s">
        <v>3</v>
      </c>
      <c r="C947" s="22">
        <f t="shared" si="273"/>
        <v>0</v>
      </c>
      <c r="D947" s="22">
        <f t="shared" si="273"/>
        <v>0</v>
      </c>
      <c r="E947" s="20">
        <v>0</v>
      </c>
      <c r="F947" s="350"/>
      <c r="G947" s="350"/>
    </row>
    <row r="948" spans="1:7" s="143" customFormat="1" ht="13.95" customHeight="1" x14ac:dyDescent="0.3">
      <c r="A948" s="18">
        <v>42</v>
      </c>
      <c r="B948" s="19" t="s">
        <v>36</v>
      </c>
      <c r="C948" s="22">
        <f t="shared" si="273"/>
        <v>0</v>
      </c>
      <c r="D948" s="22">
        <f t="shared" si="273"/>
        <v>0</v>
      </c>
      <c r="E948" s="20">
        <v>0</v>
      </c>
      <c r="F948" s="350"/>
      <c r="G948" s="350"/>
    </row>
    <row r="949" spans="1:7" s="143" customFormat="1" ht="13.95" customHeight="1" x14ac:dyDescent="0.3">
      <c r="A949" s="140">
        <v>421</v>
      </c>
      <c r="B949" s="152" t="s">
        <v>32</v>
      </c>
      <c r="C949" s="1">
        <f>C950</f>
        <v>0</v>
      </c>
      <c r="D949" s="1">
        <f>D950</f>
        <v>0</v>
      </c>
      <c r="E949" s="145">
        <v>0</v>
      </c>
      <c r="F949" s="350"/>
      <c r="G949" s="350"/>
    </row>
    <row r="950" spans="1:7" s="143" customFormat="1" ht="13.95" customHeight="1" x14ac:dyDescent="0.3">
      <c r="A950" s="140">
        <v>4213</v>
      </c>
      <c r="B950" s="371" t="s">
        <v>562</v>
      </c>
      <c r="C950" s="1">
        <v>0</v>
      </c>
      <c r="D950" s="1">
        <v>0</v>
      </c>
      <c r="E950" s="145">
        <v>0</v>
      </c>
      <c r="F950" s="350"/>
      <c r="G950" s="350"/>
    </row>
    <row r="951" spans="1:7" s="143" customFormat="1" ht="13.95" customHeight="1" x14ac:dyDescent="0.3">
      <c r="A951" s="18"/>
      <c r="B951" s="19" t="s">
        <v>50</v>
      </c>
      <c r="C951" s="22">
        <f>C952</f>
        <v>55000</v>
      </c>
      <c r="D951" s="22">
        <f>D952</f>
        <v>0</v>
      </c>
      <c r="E951" s="20">
        <f t="shared" si="272"/>
        <v>0</v>
      </c>
      <c r="F951" s="350"/>
      <c r="G951" s="350"/>
    </row>
    <row r="952" spans="1:7" s="143" customFormat="1" ht="13.95" customHeight="1" x14ac:dyDescent="0.3">
      <c r="A952" s="18">
        <v>4</v>
      </c>
      <c r="B952" s="19" t="s">
        <v>3</v>
      </c>
      <c r="C952" s="22">
        <f t="shared" ref="C952:D954" si="274">C953</f>
        <v>55000</v>
      </c>
      <c r="D952" s="22">
        <f t="shared" si="274"/>
        <v>0</v>
      </c>
      <c r="E952" s="20">
        <f t="shared" si="272"/>
        <v>0</v>
      </c>
      <c r="F952" s="350"/>
      <c r="G952" s="350"/>
    </row>
    <row r="953" spans="1:7" s="143" customFormat="1" ht="13.95" customHeight="1" x14ac:dyDescent="0.3">
      <c r="A953" s="18">
        <v>42</v>
      </c>
      <c r="B953" s="19" t="s">
        <v>36</v>
      </c>
      <c r="C953" s="22">
        <f t="shared" si="274"/>
        <v>55000</v>
      </c>
      <c r="D953" s="22">
        <f t="shared" si="274"/>
        <v>0</v>
      </c>
      <c r="E953" s="20">
        <f t="shared" si="272"/>
        <v>0</v>
      </c>
      <c r="F953" s="350"/>
      <c r="G953" s="350"/>
    </row>
    <row r="954" spans="1:7" s="143" customFormat="1" ht="13.95" customHeight="1" x14ac:dyDescent="0.3">
      <c r="A954" s="140">
        <v>421</v>
      </c>
      <c r="B954" s="152" t="s">
        <v>32</v>
      </c>
      <c r="C954" s="1">
        <f t="shared" si="274"/>
        <v>55000</v>
      </c>
      <c r="D954" s="1">
        <f t="shared" si="274"/>
        <v>0</v>
      </c>
      <c r="E954" s="145">
        <f t="shared" si="272"/>
        <v>0</v>
      </c>
      <c r="F954" s="350"/>
      <c r="G954" s="350"/>
    </row>
    <row r="955" spans="1:7" s="143" customFormat="1" ht="13.95" customHeight="1" x14ac:dyDescent="0.3">
      <c r="A955" s="140">
        <v>4213</v>
      </c>
      <c r="B955" s="371" t="s">
        <v>562</v>
      </c>
      <c r="C955" s="1">
        <v>55000</v>
      </c>
      <c r="D955" s="1">
        <v>0</v>
      </c>
      <c r="E955" s="145">
        <f>D955/C955*100</f>
        <v>0</v>
      </c>
      <c r="F955" s="353"/>
      <c r="G955" s="350"/>
    </row>
    <row r="956" spans="1:7" s="143" customFormat="1" ht="13.95" customHeight="1" x14ac:dyDescent="0.3">
      <c r="A956" s="140"/>
      <c r="B956" s="338"/>
      <c r="C956" s="170"/>
      <c r="D956" s="170"/>
      <c r="E956" s="145"/>
      <c r="F956" s="350"/>
      <c r="G956" s="350"/>
    </row>
    <row r="957" spans="1:7" s="88" customFormat="1" x14ac:dyDescent="0.3">
      <c r="A957" s="85"/>
      <c r="B957" s="86" t="s">
        <v>137</v>
      </c>
      <c r="C957" s="87">
        <f>C958+C968+C978+C986+C995+C1010+C1017+C1025+C1032+C1043</f>
        <v>96700</v>
      </c>
      <c r="D957" s="87">
        <f>D958+D968+D978+D986+D995+D1010+D1017+D1025+D1032+D1043</f>
        <v>76499.099999999977</v>
      </c>
      <c r="E957" s="87">
        <f>D957/C957*100</f>
        <v>79.109720785935849</v>
      </c>
      <c r="F957" s="344"/>
      <c r="G957" s="344"/>
    </row>
    <row r="958" spans="1:7" s="88" customFormat="1" x14ac:dyDescent="0.3">
      <c r="A958" s="85"/>
      <c r="B958" s="89" t="s">
        <v>366</v>
      </c>
      <c r="C958" s="191">
        <f t="shared" ref="C958:E960" si="275">C959</f>
        <v>14000</v>
      </c>
      <c r="D958" s="191">
        <f t="shared" si="275"/>
        <v>15222.23</v>
      </c>
      <c r="E958" s="191">
        <f t="shared" si="275"/>
        <v>108.73021428571428</v>
      </c>
      <c r="F958" s="344"/>
      <c r="G958" s="344"/>
    </row>
    <row r="959" spans="1:7" s="3" customFormat="1" x14ac:dyDescent="0.3">
      <c r="A959" s="18"/>
      <c r="B959" s="19" t="s">
        <v>119</v>
      </c>
      <c r="C959" s="22">
        <f t="shared" si="275"/>
        <v>14000</v>
      </c>
      <c r="D959" s="22">
        <f t="shared" si="275"/>
        <v>15222.23</v>
      </c>
      <c r="E959" s="22">
        <f t="shared" si="275"/>
        <v>108.73021428571428</v>
      </c>
      <c r="F959" s="344"/>
      <c r="G959" s="344"/>
    </row>
    <row r="960" spans="1:7" s="30" customFormat="1" x14ac:dyDescent="0.3">
      <c r="A960" s="23"/>
      <c r="B960" s="24" t="s">
        <v>52</v>
      </c>
      <c r="C960" s="22">
        <f t="shared" si="275"/>
        <v>14000</v>
      </c>
      <c r="D960" s="22">
        <f t="shared" si="275"/>
        <v>15222.23</v>
      </c>
      <c r="E960" s="22">
        <f t="shared" si="275"/>
        <v>108.73021428571428</v>
      </c>
      <c r="F960" s="346"/>
      <c r="G960" s="346"/>
    </row>
    <row r="961" spans="1:7" s="30" customFormat="1" x14ac:dyDescent="0.3">
      <c r="A961" s="23">
        <v>3</v>
      </c>
      <c r="B961" s="24" t="s">
        <v>2</v>
      </c>
      <c r="C961" s="22">
        <f t="shared" ref="C961" si="276">C963+C965</f>
        <v>14000</v>
      </c>
      <c r="D961" s="22">
        <f t="shared" ref="D961" si="277">D963+D965</f>
        <v>15222.23</v>
      </c>
      <c r="E961" s="22">
        <f>E962</f>
        <v>108.73021428571428</v>
      </c>
      <c r="F961" s="346"/>
      <c r="G961" s="346"/>
    </row>
    <row r="962" spans="1:7" s="30" customFormat="1" x14ac:dyDescent="0.3">
      <c r="A962" s="23">
        <v>32</v>
      </c>
      <c r="B962" s="24" t="s">
        <v>21</v>
      </c>
      <c r="C962" s="22">
        <f>C963+C965</f>
        <v>14000</v>
      </c>
      <c r="D962" s="22">
        <f>D963+D965</f>
        <v>15222.23</v>
      </c>
      <c r="E962" s="20">
        <f>D962/C962*100</f>
        <v>108.73021428571428</v>
      </c>
      <c r="F962" s="346"/>
      <c r="G962" s="346"/>
    </row>
    <row r="963" spans="1:7" x14ac:dyDescent="0.3">
      <c r="A963" s="157">
        <v>322</v>
      </c>
      <c r="B963" s="158" t="s">
        <v>23</v>
      </c>
      <c r="C963" s="1">
        <f>C964</f>
        <v>10000</v>
      </c>
      <c r="D963" s="1">
        <f>D964</f>
        <v>6909.63</v>
      </c>
      <c r="E963" s="1">
        <f t="shared" ref="E963" si="278">E964</f>
        <v>69.096299999999999</v>
      </c>
      <c r="F963" s="345"/>
      <c r="G963" s="345"/>
    </row>
    <row r="964" spans="1:7" x14ac:dyDescent="0.3">
      <c r="A964" s="157">
        <v>3223</v>
      </c>
      <c r="B964" s="158" t="s">
        <v>104</v>
      </c>
      <c r="C964" s="1">
        <v>10000</v>
      </c>
      <c r="D964" s="1">
        <v>6909.63</v>
      </c>
      <c r="E964" s="145">
        <f>D964/C964*100</f>
        <v>69.096299999999999</v>
      </c>
      <c r="F964" s="345"/>
      <c r="G964" s="345"/>
    </row>
    <row r="965" spans="1:7" x14ac:dyDescent="0.3">
      <c r="A965" s="157">
        <v>323</v>
      </c>
      <c r="B965" s="158" t="s">
        <v>24</v>
      </c>
      <c r="C965" s="1">
        <f>C966</f>
        <v>4000</v>
      </c>
      <c r="D965" s="1">
        <f>D966</f>
        <v>8312.6</v>
      </c>
      <c r="E965" s="1">
        <f t="shared" ref="E965" si="279">E966</f>
        <v>207.815</v>
      </c>
      <c r="F965" s="345"/>
      <c r="G965" s="345"/>
    </row>
    <row r="966" spans="1:7" x14ac:dyDescent="0.3">
      <c r="A966" s="157">
        <v>3232</v>
      </c>
      <c r="B966" s="158" t="s">
        <v>78</v>
      </c>
      <c r="C966" s="1">
        <v>4000</v>
      </c>
      <c r="D966" s="1">
        <v>8312.6</v>
      </c>
      <c r="E966" s="145">
        <f>D966/C966*100</f>
        <v>207.815</v>
      </c>
      <c r="F966" s="345"/>
      <c r="G966" s="345"/>
    </row>
    <row r="967" spans="1:7" x14ac:dyDescent="0.3">
      <c r="A967" s="140"/>
      <c r="B967" s="342"/>
      <c r="C967" s="170"/>
      <c r="D967" s="170"/>
      <c r="E967" s="145"/>
      <c r="F967" s="345"/>
      <c r="G967" s="345"/>
    </row>
    <row r="968" spans="1:7" s="88" customFormat="1" x14ac:dyDescent="0.3">
      <c r="A968" s="85"/>
      <c r="B968" s="89" t="s">
        <v>367</v>
      </c>
      <c r="C968" s="191">
        <f t="shared" ref="C968:E971" si="280">C969</f>
        <v>25000</v>
      </c>
      <c r="D968" s="191">
        <f t="shared" si="280"/>
        <v>38805.949999999997</v>
      </c>
      <c r="E968" s="191">
        <f t="shared" si="280"/>
        <v>155.22379999999998</v>
      </c>
      <c r="F968" s="344"/>
      <c r="G968" s="344"/>
    </row>
    <row r="969" spans="1:7" s="3" customFormat="1" x14ac:dyDescent="0.3">
      <c r="A969" s="18"/>
      <c r="B969" s="19" t="s">
        <v>120</v>
      </c>
      <c r="C969" s="22">
        <f t="shared" si="280"/>
        <v>25000</v>
      </c>
      <c r="D969" s="22">
        <f t="shared" si="280"/>
        <v>38805.949999999997</v>
      </c>
      <c r="E969" s="22">
        <f t="shared" si="280"/>
        <v>155.22379999999998</v>
      </c>
      <c r="F969" s="344"/>
      <c r="G969" s="344"/>
    </row>
    <row r="970" spans="1:7" s="30" customFormat="1" x14ac:dyDescent="0.3">
      <c r="A970" s="23"/>
      <c r="B970" s="24" t="s">
        <v>52</v>
      </c>
      <c r="C970" s="22">
        <f t="shared" si="280"/>
        <v>25000</v>
      </c>
      <c r="D970" s="22">
        <f t="shared" si="280"/>
        <v>38805.949999999997</v>
      </c>
      <c r="E970" s="22">
        <f t="shared" si="280"/>
        <v>155.22379999999998</v>
      </c>
      <c r="F970" s="346"/>
      <c r="G970" s="346"/>
    </row>
    <row r="971" spans="1:7" s="30" customFormat="1" x14ac:dyDescent="0.3">
      <c r="A971" s="23">
        <v>3</v>
      </c>
      <c r="B971" s="24" t="s">
        <v>2</v>
      </c>
      <c r="C971" s="22">
        <f t="shared" si="280"/>
        <v>25000</v>
      </c>
      <c r="D971" s="22">
        <f t="shared" si="280"/>
        <v>38805.949999999997</v>
      </c>
      <c r="E971" s="22">
        <f t="shared" si="280"/>
        <v>155.22379999999998</v>
      </c>
      <c r="F971" s="346"/>
      <c r="G971" s="346"/>
    </row>
    <row r="972" spans="1:7" s="30" customFormat="1" x14ac:dyDescent="0.3">
      <c r="A972" s="23">
        <v>32</v>
      </c>
      <c r="B972" s="24" t="s">
        <v>21</v>
      </c>
      <c r="C972" s="22">
        <f t="shared" ref="C972" si="281">C973+C975</f>
        <v>25000</v>
      </c>
      <c r="D972" s="22">
        <f t="shared" ref="D972" si="282">D973+D975</f>
        <v>38805.949999999997</v>
      </c>
      <c r="E972" s="145">
        <f>D972/C972*100</f>
        <v>155.22379999999998</v>
      </c>
      <c r="F972" s="346"/>
      <c r="G972" s="346"/>
    </row>
    <row r="973" spans="1:7" x14ac:dyDescent="0.3">
      <c r="A973" s="157">
        <v>322</v>
      </c>
      <c r="B973" s="158" t="s">
        <v>23</v>
      </c>
      <c r="C973" s="1">
        <f t="shared" ref="C973:E973" si="283">C974</f>
        <v>10000</v>
      </c>
      <c r="D973" s="1">
        <f t="shared" si="283"/>
        <v>9646.5300000000007</v>
      </c>
      <c r="E973" s="1">
        <f t="shared" si="283"/>
        <v>96.465300000000013</v>
      </c>
      <c r="F973" s="345"/>
      <c r="G973" s="345"/>
    </row>
    <row r="974" spans="1:7" x14ac:dyDescent="0.3">
      <c r="A974" s="157">
        <v>32244</v>
      </c>
      <c r="B974" s="158" t="s">
        <v>167</v>
      </c>
      <c r="C974" s="1">
        <v>10000</v>
      </c>
      <c r="D974" s="1">
        <v>9646.5300000000007</v>
      </c>
      <c r="E974" s="145">
        <f>D974/C974*100</f>
        <v>96.465300000000013</v>
      </c>
      <c r="F974" s="345"/>
      <c r="G974" s="345"/>
    </row>
    <row r="975" spans="1:7" x14ac:dyDescent="0.3">
      <c r="A975" s="157">
        <v>323</v>
      </c>
      <c r="B975" s="158" t="s">
        <v>24</v>
      </c>
      <c r="C975" s="1">
        <f t="shared" ref="C975:E975" si="284">C976</f>
        <v>15000</v>
      </c>
      <c r="D975" s="1">
        <f t="shared" si="284"/>
        <v>29159.42</v>
      </c>
      <c r="E975" s="1">
        <f t="shared" si="284"/>
        <v>194.39613333333332</v>
      </c>
      <c r="F975" s="345"/>
      <c r="G975" s="345"/>
    </row>
    <row r="976" spans="1:7" x14ac:dyDescent="0.3">
      <c r="A976" s="157">
        <v>3232</v>
      </c>
      <c r="B976" s="158" t="s">
        <v>77</v>
      </c>
      <c r="C976" s="1">
        <v>15000</v>
      </c>
      <c r="D976" s="1">
        <v>29159.42</v>
      </c>
      <c r="E976" s="145">
        <f>D976/C976*100</f>
        <v>194.39613333333332</v>
      </c>
      <c r="F976" s="345"/>
      <c r="G976" s="345"/>
    </row>
    <row r="977" spans="1:7" x14ac:dyDescent="0.3">
      <c r="A977" s="140"/>
      <c r="B977" s="152"/>
      <c r="C977" s="170"/>
      <c r="D977" s="170"/>
      <c r="E977" s="145"/>
      <c r="F977" s="345"/>
      <c r="G977" s="345"/>
    </row>
    <row r="978" spans="1:7" s="88" customFormat="1" x14ac:dyDescent="0.3">
      <c r="A978" s="85"/>
      <c r="B978" s="89" t="s">
        <v>368</v>
      </c>
      <c r="C978" s="191">
        <f>C979</f>
        <v>12000</v>
      </c>
      <c r="D978" s="191">
        <f>D979</f>
        <v>2500</v>
      </c>
      <c r="E978" s="191">
        <f t="shared" ref="E978" si="285">E979</f>
        <v>20.833333333333336</v>
      </c>
      <c r="F978" s="344"/>
      <c r="G978" s="344"/>
    </row>
    <row r="979" spans="1:7" s="3" customFormat="1" x14ac:dyDescent="0.3">
      <c r="A979" s="18"/>
      <c r="B979" s="19" t="s">
        <v>120</v>
      </c>
      <c r="C979" s="22">
        <f t="shared" ref="C979:E983" si="286">C980</f>
        <v>12000</v>
      </c>
      <c r="D979" s="22">
        <f t="shared" si="286"/>
        <v>2500</v>
      </c>
      <c r="E979" s="22">
        <f t="shared" si="286"/>
        <v>20.833333333333336</v>
      </c>
      <c r="F979" s="344"/>
      <c r="G979" s="344"/>
    </row>
    <row r="980" spans="1:7" s="30" customFormat="1" x14ac:dyDescent="0.3">
      <c r="A980" s="23"/>
      <c r="B980" s="24" t="s">
        <v>52</v>
      </c>
      <c r="C980" s="22">
        <f t="shared" si="286"/>
        <v>12000</v>
      </c>
      <c r="D980" s="22">
        <f t="shared" si="286"/>
        <v>2500</v>
      </c>
      <c r="E980" s="22">
        <f t="shared" si="286"/>
        <v>20.833333333333336</v>
      </c>
      <c r="F980" s="346"/>
      <c r="G980" s="346"/>
    </row>
    <row r="981" spans="1:7" s="30" customFormat="1" x14ac:dyDescent="0.3">
      <c r="A981" s="23">
        <v>3</v>
      </c>
      <c r="B981" s="24" t="s">
        <v>2</v>
      </c>
      <c r="C981" s="22">
        <f t="shared" si="286"/>
        <v>12000</v>
      </c>
      <c r="D981" s="22">
        <f t="shared" si="286"/>
        <v>2500</v>
      </c>
      <c r="E981" s="22">
        <f t="shared" si="286"/>
        <v>20.833333333333336</v>
      </c>
      <c r="F981" s="346"/>
      <c r="G981" s="346"/>
    </row>
    <row r="982" spans="1:7" s="30" customFormat="1" ht="12.6" customHeight="1" x14ac:dyDescent="0.3">
      <c r="A982" s="23">
        <v>32</v>
      </c>
      <c r="B982" s="24" t="s">
        <v>21</v>
      </c>
      <c r="C982" s="22">
        <f t="shared" si="286"/>
        <v>12000</v>
      </c>
      <c r="D982" s="22">
        <f t="shared" si="286"/>
        <v>2500</v>
      </c>
      <c r="E982" s="22">
        <f t="shared" si="286"/>
        <v>20.833333333333336</v>
      </c>
      <c r="F982" s="346"/>
      <c r="G982" s="346"/>
    </row>
    <row r="983" spans="1:7" x14ac:dyDescent="0.3">
      <c r="A983" s="157">
        <v>323</v>
      </c>
      <c r="B983" s="158" t="s">
        <v>24</v>
      </c>
      <c r="C983" s="1">
        <f t="shared" si="286"/>
        <v>12000</v>
      </c>
      <c r="D983" s="1">
        <f t="shared" si="286"/>
        <v>2500</v>
      </c>
      <c r="E983" s="1">
        <f t="shared" si="286"/>
        <v>20.833333333333336</v>
      </c>
      <c r="F983" s="345"/>
      <c r="G983" s="345"/>
    </row>
    <row r="984" spans="1:7" x14ac:dyDescent="0.3">
      <c r="A984" s="157">
        <v>3232</v>
      </c>
      <c r="B984" s="158" t="s">
        <v>93</v>
      </c>
      <c r="C984" s="1">
        <v>12000</v>
      </c>
      <c r="D984" s="1">
        <v>2500</v>
      </c>
      <c r="E984" s="145">
        <f>D984/C984*100</f>
        <v>20.833333333333336</v>
      </c>
      <c r="F984" s="345"/>
      <c r="G984" s="345"/>
    </row>
    <row r="985" spans="1:7" x14ac:dyDescent="0.3">
      <c r="A985" s="140"/>
      <c r="B985" s="152"/>
      <c r="C985" s="170"/>
      <c r="D985" s="170"/>
      <c r="E985" s="145"/>
      <c r="F985" s="345"/>
      <c r="G985" s="345"/>
    </row>
    <row r="986" spans="1:7" s="88" customFormat="1" x14ac:dyDescent="0.3">
      <c r="A986" s="85"/>
      <c r="B986" s="89" t="s">
        <v>369</v>
      </c>
      <c r="C986" s="191">
        <f t="shared" ref="C986:E990" si="287">C987</f>
        <v>7000</v>
      </c>
      <c r="D986" s="191">
        <f t="shared" si="287"/>
        <v>7099.95</v>
      </c>
      <c r="E986" s="191">
        <f t="shared" si="287"/>
        <v>101.42785714285714</v>
      </c>
      <c r="F986" s="344"/>
      <c r="G986" s="344"/>
    </row>
    <row r="987" spans="1:7" s="3" customFormat="1" x14ac:dyDescent="0.3">
      <c r="A987" s="18"/>
      <c r="B987" s="19" t="s">
        <v>120</v>
      </c>
      <c r="C987" s="22">
        <f t="shared" si="287"/>
        <v>7000</v>
      </c>
      <c r="D987" s="22">
        <f t="shared" si="287"/>
        <v>7099.95</v>
      </c>
      <c r="E987" s="22">
        <f t="shared" si="287"/>
        <v>101.42785714285714</v>
      </c>
      <c r="F987" s="344"/>
      <c r="G987" s="344"/>
    </row>
    <row r="988" spans="1:7" s="30" customFormat="1" x14ac:dyDescent="0.3">
      <c r="A988" s="23"/>
      <c r="B988" s="24" t="s">
        <v>52</v>
      </c>
      <c r="C988" s="22">
        <f t="shared" si="287"/>
        <v>7000</v>
      </c>
      <c r="D988" s="22">
        <f t="shared" si="287"/>
        <v>7099.95</v>
      </c>
      <c r="E988" s="22">
        <f t="shared" si="287"/>
        <v>101.42785714285714</v>
      </c>
      <c r="F988" s="346"/>
      <c r="G988" s="346"/>
    </row>
    <row r="989" spans="1:7" s="30" customFormat="1" x14ac:dyDescent="0.3">
      <c r="A989" s="23">
        <v>3</v>
      </c>
      <c r="B989" s="24" t="s">
        <v>2</v>
      </c>
      <c r="C989" s="22">
        <f t="shared" si="287"/>
        <v>7000</v>
      </c>
      <c r="D989" s="22">
        <f t="shared" si="287"/>
        <v>7099.95</v>
      </c>
      <c r="E989" s="22">
        <f t="shared" si="287"/>
        <v>101.42785714285714</v>
      </c>
      <c r="F989" s="346"/>
      <c r="G989" s="346"/>
    </row>
    <row r="990" spans="1:7" s="30" customFormat="1" x14ac:dyDescent="0.3">
      <c r="A990" s="23">
        <v>32</v>
      </c>
      <c r="B990" s="24" t="s">
        <v>21</v>
      </c>
      <c r="C990" s="22">
        <f t="shared" si="287"/>
        <v>7000</v>
      </c>
      <c r="D990" s="22">
        <f t="shared" si="287"/>
        <v>7099.95</v>
      </c>
      <c r="E990" s="22">
        <f t="shared" si="287"/>
        <v>101.42785714285714</v>
      </c>
      <c r="F990" s="346"/>
      <c r="G990" s="346"/>
    </row>
    <row r="991" spans="1:7" ht="13.2" customHeight="1" x14ac:dyDescent="0.3">
      <c r="A991" s="157">
        <v>323</v>
      </c>
      <c r="B991" s="158" t="s">
        <v>24</v>
      </c>
      <c r="C991" s="1">
        <f t="shared" ref="C991" si="288">C992+C993</f>
        <v>7000</v>
      </c>
      <c r="D991" s="1">
        <f t="shared" ref="D991" si="289">D992+D993</f>
        <v>7099.95</v>
      </c>
      <c r="E991" s="1">
        <f>E992</f>
        <v>101.42785714285714</v>
      </c>
      <c r="F991" s="345"/>
      <c r="G991" s="345"/>
    </row>
    <row r="992" spans="1:7" x14ac:dyDescent="0.3">
      <c r="A992" s="157">
        <v>3232</v>
      </c>
      <c r="B992" s="158" t="s">
        <v>134</v>
      </c>
      <c r="C992" s="1">
        <v>7000</v>
      </c>
      <c r="D992" s="1">
        <v>7099.95</v>
      </c>
      <c r="E992" s="145">
        <f>D992/C992*100</f>
        <v>101.42785714285714</v>
      </c>
      <c r="F992" s="345"/>
      <c r="G992" s="345"/>
    </row>
    <row r="993" spans="1:7" hidden="1" x14ac:dyDescent="0.3">
      <c r="A993" s="157">
        <v>323297</v>
      </c>
      <c r="B993" s="158" t="s">
        <v>172</v>
      </c>
      <c r="C993" s="1">
        <v>0</v>
      </c>
      <c r="D993" s="1">
        <v>0</v>
      </c>
      <c r="E993" s="1">
        <v>4000</v>
      </c>
      <c r="F993" s="345"/>
      <c r="G993" s="345"/>
    </row>
    <row r="994" spans="1:7" x14ac:dyDescent="0.3">
      <c r="A994" s="140"/>
      <c r="B994" s="152"/>
      <c r="C994" s="170"/>
      <c r="D994" s="170"/>
      <c r="E994" s="145"/>
      <c r="F994" s="345"/>
      <c r="G994" s="345"/>
    </row>
    <row r="995" spans="1:7" s="88" customFormat="1" x14ac:dyDescent="0.3">
      <c r="A995" s="85"/>
      <c r="B995" s="89" t="s">
        <v>370</v>
      </c>
      <c r="C995" s="191">
        <f t="shared" ref="C995:D998" si="290">C996</f>
        <v>32200</v>
      </c>
      <c r="D995" s="191">
        <f t="shared" si="290"/>
        <v>10740.039999999999</v>
      </c>
      <c r="E995" s="87">
        <f t="shared" ref="E995:E1006" si="291">D995/C995*100</f>
        <v>33.354161490683225</v>
      </c>
      <c r="F995" s="344"/>
      <c r="G995" s="344"/>
    </row>
    <row r="996" spans="1:7" s="3" customFormat="1" x14ac:dyDescent="0.3">
      <c r="A996" s="18"/>
      <c r="B996" s="19" t="s">
        <v>120</v>
      </c>
      <c r="C996" s="22">
        <f t="shared" si="290"/>
        <v>32200</v>
      </c>
      <c r="D996" s="22">
        <f t="shared" si="290"/>
        <v>10740.039999999999</v>
      </c>
      <c r="E996" s="20">
        <f t="shared" si="291"/>
        <v>33.354161490683225</v>
      </c>
      <c r="F996" s="344"/>
      <c r="G996" s="344"/>
    </row>
    <row r="997" spans="1:7" s="30" customFormat="1" x14ac:dyDescent="0.3">
      <c r="A997" s="23"/>
      <c r="B997" s="24" t="s">
        <v>52</v>
      </c>
      <c r="C997" s="22">
        <f t="shared" si="290"/>
        <v>32200</v>
      </c>
      <c r="D997" s="22">
        <f t="shared" si="290"/>
        <v>10740.039999999999</v>
      </c>
      <c r="E997" s="20">
        <f t="shared" si="291"/>
        <v>33.354161490683225</v>
      </c>
      <c r="F997" s="346"/>
      <c r="G997" s="346"/>
    </row>
    <row r="998" spans="1:7" s="30" customFormat="1" x14ac:dyDescent="0.3">
      <c r="A998" s="23">
        <v>3</v>
      </c>
      <c r="B998" s="24" t="s">
        <v>2</v>
      </c>
      <c r="C998" s="22">
        <f t="shared" si="290"/>
        <v>32200</v>
      </c>
      <c r="D998" s="22">
        <f t="shared" si="290"/>
        <v>10740.039999999999</v>
      </c>
      <c r="E998" s="20">
        <f t="shared" si="291"/>
        <v>33.354161490683225</v>
      </c>
      <c r="F998" s="346"/>
      <c r="G998" s="346"/>
    </row>
    <row r="999" spans="1:7" s="30" customFormat="1" x14ac:dyDescent="0.3">
      <c r="A999" s="23">
        <v>32</v>
      </c>
      <c r="B999" s="24" t="s">
        <v>21</v>
      </c>
      <c r="C999" s="22">
        <f>C1000+C1004</f>
        <v>32200</v>
      </c>
      <c r="D999" s="22">
        <f>D1000+D1004</f>
        <v>10740.039999999999</v>
      </c>
      <c r="E999" s="20">
        <f t="shared" si="291"/>
        <v>33.354161490683225</v>
      </c>
      <c r="F999" s="346"/>
      <c r="G999" s="346"/>
    </row>
    <row r="1000" spans="1:7" x14ac:dyDescent="0.3">
      <c r="A1000" s="157">
        <v>322</v>
      </c>
      <c r="B1000" s="158" t="s">
        <v>23</v>
      </c>
      <c r="C1000" s="1">
        <f>C1002+C1003+C1001</f>
        <v>11200</v>
      </c>
      <c r="D1000" s="1">
        <f>D1002+D1003+D1001</f>
        <v>2426.7600000000002</v>
      </c>
      <c r="E1000" s="145">
        <f t="shared" si="291"/>
        <v>21.6675</v>
      </c>
      <c r="F1000" s="345"/>
      <c r="G1000" s="345"/>
    </row>
    <row r="1001" spans="1:7" x14ac:dyDescent="0.3">
      <c r="A1001" s="157">
        <v>3223</v>
      </c>
      <c r="B1001" s="158" t="s">
        <v>547</v>
      </c>
      <c r="C1001" s="1">
        <v>1200</v>
      </c>
      <c r="D1001" s="1">
        <v>450.29</v>
      </c>
      <c r="E1001" s="145">
        <f t="shared" si="291"/>
        <v>37.524166666666673</v>
      </c>
      <c r="F1001" s="345"/>
      <c r="G1001" s="345"/>
    </row>
    <row r="1002" spans="1:7" x14ac:dyDescent="0.3">
      <c r="A1002" s="157">
        <v>3224</v>
      </c>
      <c r="B1002" s="158" t="s">
        <v>102</v>
      </c>
      <c r="C1002" s="1">
        <v>10000</v>
      </c>
      <c r="D1002" s="1">
        <v>1976.47</v>
      </c>
      <c r="E1002" s="145">
        <f t="shared" si="291"/>
        <v>19.764699999999998</v>
      </c>
      <c r="F1002" s="345"/>
      <c r="G1002" s="345"/>
    </row>
    <row r="1003" spans="1:7" hidden="1" x14ac:dyDescent="0.3">
      <c r="A1003" s="157">
        <v>32244</v>
      </c>
      <c r="B1003" s="169" t="s">
        <v>239</v>
      </c>
      <c r="C1003" s="1">
        <v>0</v>
      </c>
      <c r="D1003" s="1">
        <v>0</v>
      </c>
      <c r="E1003" s="145" t="e">
        <f t="shared" si="291"/>
        <v>#DIV/0!</v>
      </c>
      <c r="F1003" s="345"/>
      <c r="G1003" s="345"/>
    </row>
    <row r="1004" spans="1:7" x14ac:dyDescent="0.3">
      <c r="A1004" s="157">
        <v>323</v>
      </c>
      <c r="B1004" s="158" t="s">
        <v>24</v>
      </c>
      <c r="C1004" s="1">
        <f>C1005+C1006+C1007+C1008</f>
        <v>21000</v>
      </c>
      <c r="D1004" s="1">
        <f>D1005+D1006+D1007+D1008</f>
        <v>8313.2799999999988</v>
      </c>
      <c r="E1004" s="145">
        <f t="shared" si="291"/>
        <v>39.587047619047617</v>
      </c>
      <c r="F1004" s="345"/>
      <c r="G1004" s="345"/>
    </row>
    <row r="1005" spans="1:7" x14ac:dyDescent="0.3">
      <c r="A1005" s="157">
        <v>3232</v>
      </c>
      <c r="B1005" s="158" t="s">
        <v>103</v>
      </c>
      <c r="C1005" s="1">
        <v>2000</v>
      </c>
      <c r="D1005" s="1">
        <v>1788.65</v>
      </c>
      <c r="E1005" s="145">
        <f t="shared" si="291"/>
        <v>89.432500000000005</v>
      </c>
      <c r="F1005" s="345"/>
      <c r="G1005" s="345"/>
    </row>
    <row r="1006" spans="1:7" x14ac:dyDescent="0.3">
      <c r="A1006" s="157">
        <v>3234</v>
      </c>
      <c r="B1006" s="158" t="s">
        <v>476</v>
      </c>
      <c r="C1006" s="1">
        <v>15000</v>
      </c>
      <c r="D1006" s="1">
        <v>3897.75</v>
      </c>
      <c r="E1006" s="145">
        <f t="shared" si="291"/>
        <v>25.985000000000003</v>
      </c>
      <c r="F1006" s="345"/>
      <c r="G1006" s="345"/>
    </row>
    <row r="1007" spans="1:7" x14ac:dyDescent="0.3">
      <c r="A1007" s="157">
        <v>3234</v>
      </c>
      <c r="B1007" s="158" t="s">
        <v>105</v>
      </c>
      <c r="C1007" s="1">
        <v>4000</v>
      </c>
      <c r="D1007" s="1">
        <v>2626.88</v>
      </c>
      <c r="E1007" s="145">
        <f>D1007/C1007*100</f>
        <v>65.672000000000011</v>
      </c>
      <c r="F1007" s="345"/>
      <c r="G1007" s="345"/>
    </row>
    <row r="1008" spans="1:7" hidden="1" x14ac:dyDescent="0.3">
      <c r="A1008" s="157">
        <v>32398</v>
      </c>
      <c r="B1008" s="158" t="s">
        <v>465</v>
      </c>
      <c r="C1008" s="170">
        <v>0</v>
      </c>
      <c r="D1008" s="170">
        <v>0</v>
      </c>
      <c r="E1008" s="1">
        <v>0</v>
      </c>
      <c r="F1008" s="345"/>
      <c r="G1008" s="345"/>
    </row>
    <row r="1009" spans="1:7" hidden="1" x14ac:dyDescent="0.3">
      <c r="A1009" s="140"/>
      <c r="B1009" s="152"/>
      <c r="C1009" s="170"/>
      <c r="D1009" s="170"/>
      <c r="E1009" s="1"/>
      <c r="F1009" s="345"/>
      <c r="G1009" s="345"/>
    </row>
    <row r="1010" spans="1:7" s="88" customFormat="1" ht="13.95" hidden="1" customHeight="1" x14ac:dyDescent="0.3">
      <c r="A1010" s="85"/>
      <c r="B1010" s="89" t="s">
        <v>371</v>
      </c>
      <c r="C1010" s="191">
        <f t="shared" ref="C1010:E1013" si="292">C1011</f>
        <v>0</v>
      </c>
      <c r="D1010" s="191">
        <f t="shared" si="292"/>
        <v>0</v>
      </c>
      <c r="E1010" s="87">
        <f t="shared" si="292"/>
        <v>0</v>
      </c>
      <c r="F1010" s="344"/>
      <c r="G1010" s="344"/>
    </row>
    <row r="1011" spans="1:7" s="3" customFormat="1" ht="13.95" hidden="1" customHeight="1" x14ac:dyDescent="0.3">
      <c r="A1011" s="18"/>
      <c r="B1011" s="3" t="s">
        <v>223</v>
      </c>
      <c r="C1011" s="22">
        <f t="shared" si="292"/>
        <v>0</v>
      </c>
      <c r="D1011" s="22">
        <f t="shared" si="292"/>
        <v>0</v>
      </c>
      <c r="E1011" s="20">
        <f t="shared" si="292"/>
        <v>0</v>
      </c>
      <c r="F1011" s="344"/>
      <c r="G1011" s="344"/>
    </row>
    <row r="1012" spans="1:7" s="3" customFormat="1" ht="13.95" hidden="1" customHeight="1" x14ac:dyDescent="0.3">
      <c r="A1012" s="18"/>
      <c r="B1012" s="19" t="s">
        <v>52</v>
      </c>
      <c r="C1012" s="22">
        <f t="shared" si="292"/>
        <v>0</v>
      </c>
      <c r="D1012" s="22">
        <f t="shared" si="292"/>
        <v>0</v>
      </c>
      <c r="E1012" s="20">
        <f t="shared" si="292"/>
        <v>0</v>
      </c>
      <c r="F1012" s="344"/>
      <c r="G1012" s="344"/>
    </row>
    <row r="1013" spans="1:7" s="3" customFormat="1" ht="13.95" hidden="1" customHeight="1" x14ac:dyDescent="0.3">
      <c r="A1013" s="18">
        <v>3</v>
      </c>
      <c r="B1013" s="19" t="s">
        <v>2</v>
      </c>
      <c r="C1013" s="22">
        <f t="shared" si="292"/>
        <v>0</v>
      </c>
      <c r="D1013" s="22">
        <f t="shared" si="292"/>
        <v>0</v>
      </c>
      <c r="E1013" s="20">
        <f t="shared" si="292"/>
        <v>0</v>
      </c>
      <c r="F1013" s="344"/>
      <c r="G1013" s="344"/>
    </row>
    <row r="1014" spans="1:7" s="3" customFormat="1" ht="13.95" hidden="1" customHeight="1" x14ac:dyDescent="0.3">
      <c r="A1014" s="18">
        <v>32</v>
      </c>
      <c r="B1014" s="19" t="s">
        <v>47</v>
      </c>
      <c r="C1014" s="22">
        <f>C1015</f>
        <v>0</v>
      </c>
      <c r="D1014" s="22">
        <f>D1015</f>
        <v>0</v>
      </c>
      <c r="E1014" s="20">
        <f>E1015</f>
        <v>0</v>
      </c>
      <c r="F1014" s="344"/>
      <c r="G1014" s="344"/>
    </row>
    <row r="1015" spans="1:7" s="143" customFormat="1" ht="13.95" hidden="1" customHeight="1" x14ac:dyDescent="0.3">
      <c r="A1015" s="140">
        <v>323</v>
      </c>
      <c r="B1015" s="152" t="s">
        <v>24</v>
      </c>
      <c r="C1015" s="1">
        <v>0</v>
      </c>
      <c r="D1015" s="1">
        <v>0</v>
      </c>
      <c r="E1015" s="145">
        <v>0</v>
      </c>
      <c r="F1015" s="350"/>
      <c r="G1015" s="350"/>
    </row>
    <row r="1016" spans="1:7" s="143" customFormat="1" ht="13.95" customHeight="1" x14ac:dyDescent="0.3">
      <c r="A1016" s="140"/>
      <c r="B1016" s="152"/>
      <c r="C1016" s="170" t="s">
        <v>207</v>
      </c>
      <c r="D1016" s="170" t="s">
        <v>207</v>
      </c>
      <c r="E1016" s="145"/>
      <c r="F1016" s="350"/>
      <c r="G1016" s="350"/>
    </row>
    <row r="1017" spans="1:7" s="88" customFormat="1" x14ac:dyDescent="0.3">
      <c r="A1017" s="85"/>
      <c r="B1017" s="89" t="s">
        <v>372</v>
      </c>
      <c r="C1017" s="191">
        <f t="shared" ref="C1017:E1020" si="293">C1018</f>
        <v>5000</v>
      </c>
      <c r="D1017" s="191">
        <f t="shared" si="293"/>
        <v>2130.9299999999998</v>
      </c>
      <c r="E1017" s="191">
        <f t="shared" si="293"/>
        <v>42.618599999999994</v>
      </c>
      <c r="F1017" s="344"/>
      <c r="G1017" s="344"/>
    </row>
    <row r="1018" spans="1:7" s="3" customFormat="1" x14ac:dyDescent="0.3">
      <c r="A1018" s="18"/>
      <c r="B1018" s="72" t="s">
        <v>124</v>
      </c>
      <c r="C1018" s="22">
        <f t="shared" si="293"/>
        <v>5000</v>
      </c>
      <c r="D1018" s="22">
        <f t="shared" si="293"/>
        <v>2130.9299999999998</v>
      </c>
      <c r="E1018" s="22">
        <f t="shared" si="293"/>
        <v>42.618599999999994</v>
      </c>
      <c r="F1018" s="344"/>
      <c r="G1018" s="344"/>
    </row>
    <row r="1019" spans="1:7" s="30" customFormat="1" x14ac:dyDescent="0.3">
      <c r="A1019" s="23"/>
      <c r="B1019" s="24" t="s">
        <v>52</v>
      </c>
      <c r="C1019" s="22">
        <f t="shared" si="293"/>
        <v>5000</v>
      </c>
      <c r="D1019" s="22">
        <f t="shared" si="293"/>
        <v>2130.9299999999998</v>
      </c>
      <c r="E1019" s="22">
        <f t="shared" si="293"/>
        <v>42.618599999999994</v>
      </c>
      <c r="F1019" s="346"/>
      <c r="G1019" s="346"/>
    </row>
    <row r="1020" spans="1:7" s="30" customFormat="1" x14ac:dyDescent="0.3">
      <c r="A1020" s="23">
        <v>3</v>
      </c>
      <c r="B1020" s="24" t="s">
        <v>2</v>
      </c>
      <c r="C1020" s="22">
        <f t="shared" si="293"/>
        <v>5000</v>
      </c>
      <c r="D1020" s="22">
        <f t="shared" si="293"/>
        <v>2130.9299999999998</v>
      </c>
      <c r="E1020" s="22">
        <f t="shared" si="293"/>
        <v>42.618599999999994</v>
      </c>
      <c r="F1020" s="346"/>
      <c r="G1020" s="346"/>
    </row>
    <row r="1021" spans="1:7" s="30" customFormat="1" x14ac:dyDescent="0.3">
      <c r="A1021" s="23">
        <v>32</v>
      </c>
      <c r="B1021" s="24" t="s">
        <v>21</v>
      </c>
      <c r="C1021" s="22">
        <f t="shared" ref="C1021:E1022" si="294">C1022</f>
        <v>5000</v>
      </c>
      <c r="D1021" s="22">
        <f t="shared" si="294"/>
        <v>2130.9299999999998</v>
      </c>
      <c r="E1021" s="22">
        <f t="shared" si="294"/>
        <v>42.618599999999994</v>
      </c>
      <c r="F1021" s="346"/>
      <c r="G1021" s="346"/>
    </row>
    <row r="1022" spans="1:7" x14ac:dyDescent="0.3">
      <c r="A1022" s="157">
        <v>323</v>
      </c>
      <c r="B1022" s="158" t="s">
        <v>24</v>
      </c>
      <c r="C1022" s="1">
        <f t="shared" si="294"/>
        <v>5000</v>
      </c>
      <c r="D1022" s="1">
        <f t="shared" si="294"/>
        <v>2130.9299999999998</v>
      </c>
      <c r="E1022" s="1">
        <f t="shared" si="294"/>
        <v>42.618599999999994</v>
      </c>
      <c r="F1022" s="345"/>
      <c r="G1022" s="345"/>
    </row>
    <row r="1023" spans="1:7" ht="14.4" customHeight="1" x14ac:dyDescent="0.3">
      <c r="A1023" s="157">
        <v>3234</v>
      </c>
      <c r="B1023" s="369" t="s">
        <v>541</v>
      </c>
      <c r="C1023" s="170">
        <v>5000</v>
      </c>
      <c r="D1023" s="170">
        <v>2130.9299999999998</v>
      </c>
      <c r="E1023" s="145">
        <f>D1023/C1023*100</f>
        <v>42.618599999999994</v>
      </c>
      <c r="F1023" s="345"/>
      <c r="G1023" s="345"/>
    </row>
    <row r="1024" spans="1:7" x14ac:dyDescent="0.3">
      <c r="A1024" s="140"/>
      <c r="B1024" s="342"/>
      <c r="C1024" s="170"/>
      <c r="D1024" s="170"/>
      <c r="E1024" s="145"/>
      <c r="F1024" s="345"/>
      <c r="G1024" s="345"/>
    </row>
    <row r="1025" spans="1:7" s="88" customFormat="1" x14ac:dyDescent="0.3">
      <c r="A1025" s="85"/>
      <c r="B1025" s="89" t="s">
        <v>373</v>
      </c>
      <c r="C1025" s="87">
        <f t="shared" ref="C1025:E1029" si="295">C1026</f>
        <v>1500</v>
      </c>
      <c r="D1025" s="87">
        <f t="shared" si="295"/>
        <v>0</v>
      </c>
      <c r="E1025" s="87">
        <f t="shared" si="295"/>
        <v>0</v>
      </c>
      <c r="F1025" s="344"/>
      <c r="G1025" s="344"/>
    </row>
    <row r="1026" spans="1:7" s="3" customFormat="1" x14ac:dyDescent="0.3">
      <c r="A1026" s="18"/>
      <c r="B1026" s="72" t="s">
        <v>124</v>
      </c>
      <c r="C1026" s="20">
        <f t="shared" si="295"/>
        <v>1500</v>
      </c>
      <c r="D1026" s="20">
        <f t="shared" si="295"/>
        <v>0</v>
      </c>
      <c r="E1026" s="20">
        <f t="shared" si="295"/>
        <v>0</v>
      </c>
      <c r="F1026" s="344"/>
      <c r="G1026" s="344"/>
    </row>
    <row r="1027" spans="1:7" s="3" customFormat="1" x14ac:dyDescent="0.3">
      <c r="A1027" s="18"/>
      <c r="B1027" s="19" t="s">
        <v>52</v>
      </c>
      <c r="C1027" s="20">
        <f t="shared" si="295"/>
        <v>1500</v>
      </c>
      <c r="D1027" s="20">
        <f t="shared" si="295"/>
        <v>0</v>
      </c>
      <c r="E1027" s="20">
        <f t="shared" si="295"/>
        <v>0</v>
      </c>
      <c r="F1027" s="344"/>
      <c r="G1027" s="344"/>
    </row>
    <row r="1028" spans="1:7" s="3" customFormat="1" x14ac:dyDescent="0.3">
      <c r="A1028" s="18">
        <v>3</v>
      </c>
      <c r="B1028" s="19" t="s">
        <v>2</v>
      </c>
      <c r="C1028" s="20">
        <f t="shared" si="295"/>
        <v>1500</v>
      </c>
      <c r="D1028" s="20">
        <f t="shared" si="295"/>
        <v>0</v>
      </c>
      <c r="E1028" s="20">
        <f t="shared" si="295"/>
        <v>0</v>
      </c>
      <c r="F1028" s="344"/>
      <c r="G1028" s="344"/>
    </row>
    <row r="1029" spans="1:7" s="3" customFormat="1" x14ac:dyDescent="0.3">
      <c r="A1029" s="18">
        <v>32</v>
      </c>
      <c r="B1029" s="19" t="s">
        <v>21</v>
      </c>
      <c r="C1029" s="20">
        <f t="shared" si="295"/>
        <v>1500</v>
      </c>
      <c r="D1029" s="20">
        <f t="shared" si="295"/>
        <v>0</v>
      </c>
      <c r="E1029" s="20">
        <f t="shared" si="295"/>
        <v>0</v>
      </c>
      <c r="F1029" s="344"/>
      <c r="G1029" s="344"/>
    </row>
    <row r="1030" spans="1:7" s="143" customFormat="1" x14ac:dyDescent="0.3">
      <c r="A1030" s="140">
        <v>323</v>
      </c>
      <c r="B1030" s="152" t="s">
        <v>24</v>
      </c>
      <c r="C1030" s="145">
        <v>1500</v>
      </c>
      <c r="D1030" s="145">
        <v>0</v>
      </c>
      <c r="E1030" s="145">
        <f>E1031</f>
        <v>0</v>
      </c>
      <c r="F1030" s="350"/>
      <c r="G1030" s="350"/>
    </row>
    <row r="1031" spans="1:7" x14ac:dyDescent="0.3">
      <c r="A1031" s="157">
        <v>3234</v>
      </c>
      <c r="B1031" s="369" t="s">
        <v>541</v>
      </c>
      <c r="C1031" s="145">
        <v>1500</v>
      </c>
      <c r="D1031" s="145">
        <v>0</v>
      </c>
      <c r="E1031" s="145">
        <f>D1031/C1031*100</f>
        <v>0</v>
      </c>
      <c r="F1031" s="345"/>
      <c r="G1031" s="345"/>
    </row>
    <row r="1032" spans="1:7" s="88" customFormat="1" hidden="1" x14ac:dyDescent="0.3">
      <c r="A1032" s="85"/>
      <c r="B1032" s="90" t="s">
        <v>374</v>
      </c>
      <c r="C1032" s="87">
        <f t="shared" ref="C1032:E1032" si="296">C1033</f>
        <v>0</v>
      </c>
      <c r="D1032" s="87">
        <f t="shared" si="296"/>
        <v>0</v>
      </c>
      <c r="E1032" s="87">
        <f t="shared" si="296"/>
        <v>0</v>
      </c>
      <c r="F1032" s="344"/>
      <c r="G1032" s="344"/>
    </row>
    <row r="1033" spans="1:7" s="3" customFormat="1" hidden="1" x14ac:dyDescent="0.3">
      <c r="A1033" s="48"/>
      <c r="B1033" s="3" t="s">
        <v>223</v>
      </c>
      <c r="C1033" s="20">
        <f t="shared" ref="C1033" si="297">C1034+C1038</f>
        <v>0</v>
      </c>
      <c r="D1033" s="20">
        <f t="shared" ref="D1033:E1033" si="298">D1034+D1038</f>
        <v>0</v>
      </c>
      <c r="E1033" s="20">
        <f t="shared" si="298"/>
        <v>0</v>
      </c>
      <c r="F1033" s="344"/>
      <c r="G1033" s="344"/>
    </row>
    <row r="1034" spans="1:7" s="3" customFormat="1" hidden="1" x14ac:dyDescent="0.3">
      <c r="A1034" s="48"/>
      <c r="B1034" s="19" t="s">
        <v>52</v>
      </c>
      <c r="C1034" s="20">
        <f t="shared" ref="C1034:E1036" si="299">C1035</f>
        <v>0</v>
      </c>
      <c r="D1034" s="20">
        <f t="shared" si="299"/>
        <v>0</v>
      </c>
      <c r="E1034" s="20">
        <f t="shared" si="299"/>
        <v>0</v>
      </c>
      <c r="F1034" s="344"/>
      <c r="G1034" s="344"/>
    </row>
    <row r="1035" spans="1:7" s="3" customFormat="1" hidden="1" x14ac:dyDescent="0.3">
      <c r="A1035" s="18">
        <v>4</v>
      </c>
      <c r="B1035" s="84" t="s">
        <v>3</v>
      </c>
      <c r="C1035" s="20">
        <f t="shared" si="299"/>
        <v>0</v>
      </c>
      <c r="D1035" s="20">
        <f t="shared" si="299"/>
        <v>0</v>
      </c>
      <c r="E1035" s="20">
        <f t="shared" si="299"/>
        <v>0</v>
      </c>
      <c r="F1035" s="344"/>
      <c r="G1035" s="344"/>
    </row>
    <row r="1036" spans="1:7" s="3" customFormat="1" hidden="1" x14ac:dyDescent="0.3">
      <c r="A1036" s="18">
        <v>42</v>
      </c>
      <c r="B1036" s="84" t="s">
        <v>36</v>
      </c>
      <c r="C1036" s="20">
        <f t="shared" si="299"/>
        <v>0</v>
      </c>
      <c r="D1036" s="20">
        <f t="shared" si="299"/>
        <v>0</v>
      </c>
      <c r="E1036" s="20">
        <f t="shared" si="299"/>
        <v>0</v>
      </c>
      <c r="F1036" s="344"/>
      <c r="G1036" s="344"/>
    </row>
    <row r="1037" spans="1:7" s="143" customFormat="1" hidden="1" x14ac:dyDescent="0.3">
      <c r="A1037" s="140">
        <v>422</v>
      </c>
      <c r="B1037" s="188" t="s">
        <v>168</v>
      </c>
      <c r="C1037" s="145">
        <v>0</v>
      </c>
      <c r="D1037" s="145">
        <v>0</v>
      </c>
      <c r="E1037" s="145">
        <v>0</v>
      </c>
      <c r="F1037" s="350"/>
      <c r="G1037" s="350"/>
    </row>
    <row r="1038" spans="1:7" s="3" customFormat="1" hidden="1" x14ac:dyDescent="0.3">
      <c r="A1038" s="48"/>
      <c r="B1038" s="19" t="s">
        <v>50</v>
      </c>
      <c r="C1038" s="20">
        <f t="shared" ref="C1038:E1040" si="300">C1039</f>
        <v>0</v>
      </c>
      <c r="D1038" s="20">
        <f t="shared" si="300"/>
        <v>0</v>
      </c>
      <c r="E1038" s="20">
        <f t="shared" si="300"/>
        <v>0</v>
      </c>
      <c r="F1038" s="344"/>
      <c r="G1038" s="344"/>
    </row>
    <row r="1039" spans="1:7" s="3" customFormat="1" hidden="1" x14ac:dyDescent="0.3">
      <c r="A1039" s="18">
        <v>4</v>
      </c>
      <c r="B1039" s="84" t="s">
        <v>3</v>
      </c>
      <c r="C1039" s="20">
        <f t="shared" si="300"/>
        <v>0</v>
      </c>
      <c r="D1039" s="20">
        <f t="shared" si="300"/>
        <v>0</v>
      </c>
      <c r="E1039" s="20">
        <f t="shared" si="300"/>
        <v>0</v>
      </c>
      <c r="F1039" s="344"/>
      <c r="G1039" s="344"/>
    </row>
    <row r="1040" spans="1:7" s="3" customFormat="1" hidden="1" x14ac:dyDescent="0.3">
      <c r="A1040" s="18">
        <v>42</v>
      </c>
      <c r="B1040" s="84" t="s">
        <v>36</v>
      </c>
      <c r="C1040" s="20">
        <f t="shared" si="300"/>
        <v>0</v>
      </c>
      <c r="D1040" s="20">
        <f t="shared" si="300"/>
        <v>0</v>
      </c>
      <c r="E1040" s="20">
        <f t="shared" si="300"/>
        <v>0</v>
      </c>
      <c r="F1040" s="344"/>
      <c r="G1040" s="344"/>
    </row>
    <row r="1041" spans="1:7" s="143" customFormat="1" hidden="1" x14ac:dyDescent="0.3">
      <c r="A1041" s="140">
        <v>422</v>
      </c>
      <c r="B1041" s="214" t="s">
        <v>240</v>
      </c>
      <c r="C1041" s="145">
        <v>0</v>
      </c>
      <c r="D1041" s="145">
        <v>0</v>
      </c>
      <c r="E1041" s="145">
        <v>0</v>
      </c>
      <c r="F1041" s="350"/>
      <c r="G1041" s="350"/>
    </row>
    <row r="1042" spans="1:7" hidden="1" x14ac:dyDescent="0.3">
      <c r="A1042" s="140"/>
      <c r="B1042" s="188"/>
      <c r="C1042" s="170"/>
      <c r="D1042" s="170"/>
      <c r="E1042" s="145"/>
      <c r="F1042" s="345"/>
      <c r="G1042" s="345"/>
    </row>
    <row r="1043" spans="1:7" s="88" customFormat="1" ht="14.4" hidden="1" customHeight="1" x14ac:dyDescent="0.3">
      <c r="A1043" s="85"/>
      <c r="B1043" s="90" t="s">
        <v>375</v>
      </c>
      <c r="C1043" s="191">
        <f>C1044</f>
        <v>0</v>
      </c>
      <c r="D1043" s="191">
        <f>D1044</f>
        <v>0</v>
      </c>
      <c r="E1043" s="87">
        <f>E1044</f>
        <v>0</v>
      </c>
      <c r="F1043" s="344"/>
      <c r="G1043" s="344"/>
    </row>
    <row r="1044" spans="1:7" s="3" customFormat="1" hidden="1" x14ac:dyDescent="0.3">
      <c r="A1044" s="48"/>
      <c r="B1044" s="3" t="s">
        <v>223</v>
      </c>
      <c r="C1044" s="22">
        <f>C1045+C1049</f>
        <v>0</v>
      </c>
      <c r="D1044" s="22">
        <f>D1045+D1049</f>
        <v>0</v>
      </c>
      <c r="E1044" s="20">
        <f>E1045+E1049</f>
        <v>0</v>
      </c>
      <c r="F1044" s="344"/>
      <c r="G1044" s="344"/>
    </row>
    <row r="1045" spans="1:7" s="3" customFormat="1" hidden="1" x14ac:dyDescent="0.3">
      <c r="A1045" s="48"/>
      <c r="B1045" s="19" t="s">
        <v>52</v>
      </c>
      <c r="C1045" s="22">
        <f t="shared" ref="C1045:E1047" si="301">C1046</f>
        <v>0</v>
      </c>
      <c r="D1045" s="22">
        <f t="shared" si="301"/>
        <v>0</v>
      </c>
      <c r="E1045" s="20">
        <f t="shared" si="301"/>
        <v>0</v>
      </c>
      <c r="F1045" s="344"/>
      <c r="G1045" s="344"/>
    </row>
    <row r="1046" spans="1:7" s="3" customFormat="1" hidden="1" x14ac:dyDescent="0.3">
      <c r="A1046" s="18">
        <v>4</v>
      </c>
      <c r="B1046" s="84" t="s">
        <v>3</v>
      </c>
      <c r="C1046" s="22">
        <f t="shared" si="301"/>
        <v>0</v>
      </c>
      <c r="D1046" s="22">
        <f t="shared" si="301"/>
        <v>0</v>
      </c>
      <c r="E1046" s="20">
        <f t="shared" si="301"/>
        <v>0</v>
      </c>
      <c r="F1046" s="344"/>
      <c r="G1046" s="344"/>
    </row>
    <row r="1047" spans="1:7" s="3" customFormat="1" hidden="1" x14ac:dyDescent="0.3">
      <c r="A1047" s="18">
        <v>42</v>
      </c>
      <c r="B1047" s="84" t="s">
        <v>36</v>
      </c>
      <c r="C1047" s="20">
        <f t="shared" si="301"/>
        <v>0</v>
      </c>
      <c r="D1047" s="20">
        <f t="shared" si="301"/>
        <v>0</v>
      </c>
      <c r="E1047" s="20">
        <f t="shared" si="301"/>
        <v>0</v>
      </c>
      <c r="F1047" s="344"/>
      <c r="G1047" s="344"/>
    </row>
    <row r="1048" spans="1:7" s="143" customFormat="1" hidden="1" x14ac:dyDescent="0.3">
      <c r="A1048" s="140">
        <v>422</v>
      </c>
      <c r="B1048" s="188" t="s">
        <v>168</v>
      </c>
      <c r="C1048" s="1">
        <v>0</v>
      </c>
      <c r="D1048" s="1">
        <v>0</v>
      </c>
      <c r="E1048" s="145">
        <v>0</v>
      </c>
      <c r="F1048" s="354"/>
      <c r="G1048" s="350"/>
    </row>
    <row r="1049" spans="1:7" s="3" customFormat="1" hidden="1" x14ac:dyDescent="0.3">
      <c r="A1049" s="48"/>
      <c r="B1049" s="19" t="s">
        <v>50</v>
      </c>
      <c r="C1049" s="22">
        <f t="shared" ref="C1049:E1051" si="302">C1050</f>
        <v>0</v>
      </c>
      <c r="D1049" s="22">
        <f t="shared" si="302"/>
        <v>0</v>
      </c>
      <c r="E1049" s="20">
        <f t="shared" si="302"/>
        <v>0</v>
      </c>
      <c r="F1049" s="344"/>
      <c r="G1049" s="344"/>
    </row>
    <row r="1050" spans="1:7" s="3" customFormat="1" hidden="1" x14ac:dyDescent="0.3">
      <c r="A1050" s="18">
        <v>4</v>
      </c>
      <c r="B1050" s="84" t="s">
        <v>3</v>
      </c>
      <c r="C1050" s="22">
        <f t="shared" si="302"/>
        <v>0</v>
      </c>
      <c r="D1050" s="22">
        <f t="shared" si="302"/>
        <v>0</v>
      </c>
      <c r="E1050" s="20">
        <f t="shared" si="302"/>
        <v>0</v>
      </c>
      <c r="F1050" s="344"/>
      <c r="G1050" s="344"/>
    </row>
    <row r="1051" spans="1:7" s="3" customFormat="1" hidden="1" x14ac:dyDescent="0.3">
      <c r="A1051" s="18">
        <v>42</v>
      </c>
      <c r="B1051" s="84" t="s">
        <v>36</v>
      </c>
      <c r="C1051" s="20">
        <f t="shared" si="302"/>
        <v>0</v>
      </c>
      <c r="D1051" s="20">
        <f t="shared" si="302"/>
        <v>0</v>
      </c>
      <c r="E1051" s="20">
        <f t="shared" si="302"/>
        <v>0</v>
      </c>
      <c r="F1051" s="344"/>
      <c r="G1051" s="344"/>
    </row>
    <row r="1052" spans="1:7" s="143" customFormat="1" hidden="1" x14ac:dyDescent="0.3">
      <c r="A1052" s="140">
        <v>422</v>
      </c>
      <c r="B1052" s="188" t="s">
        <v>168</v>
      </c>
      <c r="C1052" s="1">
        <v>0</v>
      </c>
      <c r="D1052" s="1">
        <v>0</v>
      </c>
      <c r="E1052" s="145">
        <v>0</v>
      </c>
      <c r="F1052" s="350"/>
      <c r="G1052" s="350"/>
    </row>
    <row r="1053" spans="1:7" x14ac:dyDescent="0.3">
      <c r="A1053" s="91"/>
      <c r="B1053" s="92"/>
      <c r="C1053" s="170"/>
      <c r="D1053" s="170"/>
      <c r="E1053" s="145"/>
      <c r="F1053" s="345"/>
      <c r="G1053" s="345"/>
    </row>
    <row r="1054" spans="1:7" s="80" customFormat="1" x14ac:dyDescent="0.3">
      <c r="A1054" s="78"/>
      <c r="B1054" s="79" t="s">
        <v>143</v>
      </c>
      <c r="C1054" s="187">
        <f>C1055+C1072+C1083</f>
        <v>47500</v>
      </c>
      <c r="D1054" s="187">
        <f>D1055+D1072+D1083</f>
        <v>2429.67</v>
      </c>
      <c r="E1054" s="187">
        <f t="shared" ref="E1054" si="303">E1055+E1072+E1083</f>
        <v>8.0989000000000004</v>
      </c>
      <c r="F1054" s="344"/>
      <c r="G1054" s="344"/>
    </row>
    <row r="1055" spans="1:7" s="80" customFormat="1" x14ac:dyDescent="0.3">
      <c r="A1055" s="78"/>
      <c r="B1055" s="79" t="s">
        <v>418</v>
      </c>
      <c r="C1055" s="187">
        <f t="shared" ref="C1055:E1055" si="304">C1056</f>
        <v>30000</v>
      </c>
      <c r="D1055" s="187">
        <f t="shared" si="304"/>
        <v>2429.67</v>
      </c>
      <c r="E1055" s="83">
        <f t="shared" si="304"/>
        <v>8.0989000000000004</v>
      </c>
      <c r="F1055" s="344"/>
      <c r="G1055" s="344"/>
    </row>
    <row r="1056" spans="1:7" s="3" customFormat="1" x14ac:dyDescent="0.3">
      <c r="A1056" s="18"/>
      <c r="B1056" s="19" t="s">
        <v>121</v>
      </c>
      <c r="C1056" s="20">
        <f t="shared" ref="C1056" si="305">C1057+C1062+C1070</f>
        <v>30000</v>
      </c>
      <c r="D1056" s="20">
        <f t="shared" ref="D1056:E1056" si="306">D1057+D1062+D1070</f>
        <v>2429.67</v>
      </c>
      <c r="E1056" s="20">
        <f t="shared" si="306"/>
        <v>8.0989000000000004</v>
      </c>
      <c r="F1056" s="344"/>
      <c r="G1056" s="344"/>
    </row>
    <row r="1057" spans="1:7" s="3" customFormat="1" x14ac:dyDescent="0.3">
      <c r="A1057" s="18"/>
      <c r="B1057" s="19" t="s">
        <v>51</v>
      </c>
      <c r="C1057" s="22">
        <f t="shared" ref="C1057:E1058" si="307">C1058</f>
        <v>0</v>
      </c>
      <c r="D1057" s="22">
        <f t="shared" si="307"/>
        <v>0</v>
      </c>
      <c r="E1057" s="20">
        <f t="shared" si="307"/>
        <v>0</v>
      </c>
      <c r="F1057" s="344"/>
      <c r="G1057" s="344"/>
    </row>
    <row r="1058" spans="1:7" s="3" customFormat="1" x14ac:dyDescent="0.3">
      <c r="A1058" s="18">
        <v>3</v>
      </c>
      <c r="B1058" s="19" t="s">
        <v>3</v>
      </c>
      <c r="C1058" s="22">
        <f t="shared" si="307"/>
        <v>0</v>
      </c>
      <c r="D1058" s="22">
        <f t="shared" si="307"/>
        <v>0</v>
      </c>
      <c r="E1058" s="20">
        <f t="shared" si="307"/>
        <v>0</v>
      </c>
      <c r="F1058" s="344"/>
      <c r="G1058" s="344"/>
    </row>
    <row r="1059" spans="1:7" s="3" customFormat="1" x14ac:dyDescent="0.3">
      <c r="A1059" s="18">
        <v>38</v>
      </c>
      <c r="B1059" s="19" t="s">
        <v>36</v>
      </c>
      <c r="C1059" s="22">
        <f>C1060</f>
        <v>0</v>
      </c>
      <c r="D1059" s="22">
        <f>D1060</f>
        <v>0</v>
      </c>
      <c r="E1059" s="20">
        <f>E1060</f>
        <v>0</v>
      </c>
      <c r="F1059" s="344"/>
      <c r="G1059" s="344"/>
    </row>
    <row r="1060" spans="1:7" x14ac:dyDescent="0.3">
      <c r="A1060" s="140">
        <v>386</v>
      </c>
      <c r="B1060" s="152" t="s">
        <v>113</v>
      </c>
      <c r="C1060" s="1">
        <v>0</v>
      </c>
      <c r="D1060" s="1">
        <v>0</v>
      </c>
      <c r="E1060" s="1">
        <v>0</v>
      </c>
      <c r="F1060" s="345"/>
      <c r="G1060" s="345"/>
    </row>
    <row r="1061" spans="1:7" ht="28.8" x14ac:dyDescent="0.3">
      <c r="A1061" s="140">
        <v>3861</v>
      </c>
      <c r="B1061" s="367" t="s">
        <v>561</v>
      </c>
      <c r="C1061" s="1"/>
      <c r="D1061" s="1"/>
      <c r="E1061" s="1"/>
      <c r="F1061" s="345"/>
      <c r="G1061" s="345"/>
    </row>
    <row r="1062" spans="1:7" s="3" customFormat="1" x14ac:dyDescent="0.3">
      <c r="A1062" s="18"/>
      <c r="B1062" s="19" t="s">
        <v>52</v>
      </c>
      <c r="C1062" s="22">
        <f t="shared" ref="C1062:E1064" si="308">C1063</f>
        <v>0</v>
      </c>
      <c r="D1062" s="22">
        <f t="shared" si="308"/>
        <v>0</v>
      </c>
      <c r="E1062" s="20">
        <f t="shared" si="308"/>
        <v>0</v>
      </c>
      <c r="F1062" s="344"/>
      <c r="G1062" s="344"/>
    </row>
    <row r="1063" spans="1:7" s="3" customFormat="1" x14ac:dyDescent="0.3">
      <c r="A1063" s="18">
        <v>3</v>
      </c>
      <c r="B1063" s="19" t="s">
        <v>3</v>
      </c>
      <c r="C1063" s="22">
        <f t="shared" si="308"/>
        <v>0</v>
      </c>
      <c r="D1063" s="22">
        <f t="shared" si="308"/>
        <v>0</v>
      </c>
      <c r="E1063" s="20">
        <f t="shared" si="308"/>
        <v>0</v>
      </c>
      <c r="F1063" s="344"/>
      <c r="G1063" s="344"/>
    </row>
    <row r="1064" spans="1:7" s="3" customFormat="1" x14ac:dyDescent="0.3">
      <c r="A1064" s="18">
        <v>38</v>
      </c>
      <c r="B1064" s="19" t="s">
        <v>36</v>
      </c>
      <c r="C1064" s="22">
        <f t="shared" si="308"/>
        <v>0</v>
      </c>
      <c r="D1064" s="22">
        <f t="shared" si="308"/>
        <v>0</v>
      </c>
      <c r="E1064" s="20">
        <f t="shared" si="308"/>
        <v>0</v>
      </c>
      <c r="F1064" s="344"/>
      <c r="G1064" s="344"/>
    </row>
    <row r="1065" spans="1:7" x14ac:dyDescent="0.3">
      <c r="A1065" s="140">
        <v>386</v>
      </c>
      <c r="B1065" s="152" t="s">
        <v>113</v>
      </c>
      <c r="C1065" s="1">
        <v>0</v>
      </c>
      <c r="D1065" s="1">
        <v>0</v>
      </c>
      <c r="E1065" s="1">
        <v>0</v>
      </c>
      <c r="F1065" s="345"/>
      <c r="G1065" s="345"/>
    </row>
    <row r="1066" spans="1:7" ht="28.8" x14ac:dyDescent="0.3">
      <c r="A1066" s="140">
        <v>3861</v>
      </c>
      <c r="B1066" s="367" t="s">
        <v>561</v>
      </c>
      <c r="C1066" s="1"/>
      <c r="D1066" s="1"/>
      <c r="E1066" s="1"/>
      <c r="F1066" s="345"/>
      <c r="G1066" s="345"/>
    </row>
    <row r="1067" spans="1:7" s="3" customFormat="1" x14ac:dyDescent="0.3">
      <c r="A1067" s="18"/>
      <c r="B1067" s="19" t="s">
        <v>50</v>
      </c>
      <c r="C1067" s="22">
        <f t="shared" ref="C1067:E1068" si="309">C1068</f>
        <v>30000</v>
      </c>
      <c r="D1067" s="22">
        <f t="shared" si="309"/>
        <v>2429.67</v>
      </c>
      <c r="E1067" s="20">
        <f t="shared" si="309"/>
        <v>8.0989000000000004</v>
      </c>
      <c r="F1067" s="344"/>
      <c r="G1067" s="344"/>
    </row>
    <row r="1068" spans="1:7" s="3" customFormat="1" x14ac:dyDescent="0.3">
      <c r="A1068" s="18">
        <v>3</v>
      </c>
      <c r="B1068" s="19" t="s">
        <v>3</v>
      </c>
      <c r="C1068" s="22">
        <f t="shared" si="309"/>
        <v>30000</v>
      </c>
      <c r="D1068" s="22">
        <f t="shared" si="309"/>
        <v>2429.67</v>
      </c>
      <c r="E1068" s="20">
        <f t="shared" si="309"/>
        <v>8.0989000000000004</v>
      </c>
      <c r="F1068" s="344"/>
      <c r="G1068" s="344"/>
    </row>
    <row r="1069" spans="1:7" s="3" customFormat="1" x14ac:dyDescent="0.3">
      <c r="A1069" s="18">
        <v>38</v>
      </c>
      <c r="B1069" s="19" t="s">
        <v>36</v>
      </c>
      <c r="C1069" s="22">
        <f t="shared" ref="C1069:E1069" si="310">C1070</f>
        <v>30000</v>
      </c>
      <c r="D1069" s="22">
        <f t="shared" si="310"/>
        <v>2429.67</v>
      </c>
      <c r="E1069" s="20">
        <f t="shared" si="310"/>
        <v>8.0989000000000004</v>
      </c>
      <c r="F1069" s="344"/>
      <c r="G1069" s="344"/>
    </row>
    <row r="1070" spans="1:7" x14ac:dyDescent="0.3">
      <c r="A1070" s="140">
        <v>386</v>
      </c>
      <c r="B1070" s="152" t="s">
        <v>79</v>
      </c>
      <c r="C1070" s="1">
        <v>30000</v>
      </c>
      <c r="D1070" s="1">
        <f>D1071</f>
        <v>2429.67</v>
      </c>
      <c r="E1070" s="1">
        <f>E1071</f>
        <v>8.0989000000000004</v>
      </c>
      <c r="F1070" s="345"/>
      <c r="G1070" s="345"/>
    </row>
    <row r="1071" spans="1:7" ht="28.8" x14ac:dyDescent="0.3">
      <c r="A1071" s="140">
        <v>3861</v>
      </c>
      <c r="B1071" s="367" t="s">
        <v>561</v>
      </c>
      <c r="C1071" s="1">
        <v>30000</v>
      </c>
      <c r="D1071" s="170">
        <v>2429.67</v>
      </c>
      <c r="E1071" s="145">
        <f>D1071/C1071*100</f>
        <v>8.0989000000000004</v>
      </c>
      <c r="F1071" s="345"/>
      <c r="G1071" s="345"/>
    </row>
    <row r="1072" spans="1:7" s="80" customFormat="1" hidden="1" x14ac:dyDescent="0.3">
      <c r="A1072" s="78"/>
      <c r="B1072" s="79" t="s">
        <v>434</v>
      </c>
      <c r="C1072" s="187">
        <f>C1074+C1078</f>
        <v>0</v>
      </c>
      <c r="D1072" s="187">
        <f>D1074+D1078</f>
        <v>0</v>
      </c>
      <c r="E1072" s="83">
        <f>E1074+E1078</f>
        <v>0</v>
      </c>
      <c r="F1072" s="344"/>
      <c r="G1072" s="344"/>
    </row>
    <row r="1073" spans="1:7" s="3" customFormat="1" hidden="1" x14ac:dyDescent="0.3">
      <c r="A1073" s="18"/>
      <c r="B1073" s="19" t="s">
        <v>123</v>
      </c>
      <c r="C1073" s="22">
        <f>C1074+C1078</f>
        <v>0</v>
      </c>
      <c r="D1073" s="22">
        <f>D1074+D1078</f>
        <v>0</v>
      </c>
      <c r="E1073" s="20">
        <f t="shared" ref="C1073:E1075" si="311">E1074</f>
        <v>0</v>
      </c>
      <c r="F1073" s="344"/>
      <c r="G1073" s="344"/>
    </row>
    <row r="1074" spans="1:7" s="3" customFormat="1" hidden="1" x14ac:dyDescent="0.3">
      <c r="A1074" s="18"/>
      <c r="B1074" s="19" t="s">
        <v>51</v>
      </c>
      <c r="C1074" s="22">
        <f t="shared" si="311"/>
        <v>0</v>
      </c>
      <c r="D1074" s="22">
        <f t="shared" si="311"/>
        <v>0</v>
      </c>
      <c r="E1074" s="20">
        <f t="shared" si="311"/>
        <v>0</v>
      </c>
      <c r="F1074" s="344"/>
      <c r="G1074" s="344"/>
    </row>
    <row r="1075" spans="1:7" s="3" customFormat="1" hidden="1" x14ac:dyDescent="0.3">
      <c r="A1075" s="18">
        <v>3</v>
      </c>
      <c r="B1075" s="19" t="s">
        <v>2</v>
      </c>
      <c r="C1075" s="22">
        <f t="shared" si="311"/>
        <v>0</v>
      </c>
      <c r="D1075" s="22">
        <f t="shared" si="311"/>
        <v>0</v>
      </c>
      <c r="E1075" s="20">
        <f t="shared" si="311"/>
        <v>0</v>
      </c>
      <c r="F1075" s="344"/>
      <c r="G1075" s="344"/>
    </row>
    <row r="1076" spans="1:7" s="3" customFormat="1" hidden="1" x14ac:dyDescent="0.3">
      <c r="A1076" s="18">
        <v>38</v>
      </c>
      <c r="B1076" s="19" t="s">
        <v>44</v>
      </c>
      <c r="C1076" s="22">
        <f>C1077</f>
        <v>0</v>
      </c>
      <c r="D1076" s="22">
        <f>D1077</f>
        <v>0</v>
      </c>
      <c r="E1076" s="20">
        <f>E1077</f>
        <v>0</v>
      </c>
      <c r="F1076" s="344"/>
      <c r="G1076" s="344"/>
    </row>
    <row r="1077" spans="1:7" hidden="1" x14ac:dyDescent="0.3">
      <c r="A1077" s="140">
        <v>386</v>
      </c>
      <c r="B1077" s="152" t="s">
        <v>175</v>
      </c>
      <c r="C1077" s="1">
        <v>0</v>
      </c>
      <c r="D1077" s="1">
        <v>0</v>
      </c>
      <c r="E1077" s="1">
        <v>0</v>
      </c>
      <c r="F1077" s="345"/>
      <c r="G1077" s="345"/>
    </row>
    <row r="1078" spans="1:7" s="3" customFormat="1" hidden="1" x14ac:dyDescent="0.3">
      <c r="A1078" s="18"/>
      <c r="B1078" s="19" t="s">
        <v>52</v>
      </c>
      <c r="C1078" s="22">
        <f t="shared" ref="C1078:E1080" si="312">C1079</f>
        <v>0</v>
      </c>
      <c r="D1078" s="22">
        <f t="shared" si="312"/>
        <v>0</v>
      </c>
      <c r="E1078" s="20">
        <f t="shared" si="312"/>
        <v>0</v>
      </c>
      <c r="F1078" s="344"/>
      <c r="G1078" s="344"/>
    </row>
    <row r="1079" spans="1:7" s="3" customFormat="1" hidden="1" x14ac:dyDescent="0.3">
      <c r="A1079" s="18">
        <v>3</v>
      </c>
      <c r="B1079" s="19" t="s">
        <v>3</v>
      </c>
      <c r="C1079" s="22">
        <f t="shared" si="312"/>
        <v>0</v>
      </c>
      <c r="D1079" s="22">
        <f t="shared" si="312"/>
        <v>0</v>
      </c>
      <c r="E1079" s="20">
        <f t="shared" si="312"/>
        <v>0</v>
      </c>
      <c r="F1079" s="344"/>
      <c r="G1079" s="344"/>
    </row>
    <row r="1080" spans="1:7" s="3" customFormat="1" hidden="1" x14ac:dyDescent="0.3">
      <c r="A1080" s="18">
        <v>38</v>
      </c>
      <c r="B1080" s="19" t="s">
        <v>36</v>
      </c>
      <c r="C1080" s="22">
        <f t="shared" si="312"/>
        <v>0</v>
      </c>
      <c r="D1080" s="22">
        <f t="shared" si="312"/>
        <v>0</v>
      </c>
      <c r="E1080" s="20">
        <f t="shared" si="312"/>
        <v>0</v>
      </c>
      <c r="F1080" s="344"/>
      <c r="G1080" s="344"/>
    </row>
    <row r="1081" spans="1:7" hidden="1" x14ac:dyDescent="0.3">
      <c r="A1081" s="140">
        <v>386</v>
      </c>
      <c r="B1081" s="152" t="s">
        <v>113</v>
      </c>
      <c r="C1081" s="1">
        <v>0</v>
      </c>
      <c r="D1081" s="1">
        <v>0</v>
      </c>
      <c r="E1081" s="1">
        <v>0</v>
      </c>
      <c r="F1081" s="345"/>
      <c r="G1081" s="345"/>
    </row>
    <row r="1082" spans="1:7" x14ac:dyDescent="0.3">
      <c r="A1082" s="140"/>
      <c r="B1082" s="152"/>
      <c r="C1082" s="1"/>
      <c r="D1082" s="1"/>
      <c r="E1082" s="1"/>
      <c r="F1082" s="345"/>
      <c r="G1082" s="345"/>
    </row>
    <row r="1083" spans="1:7" s="80" customFormat="1" x14ac:dyDescent="0.3">
      <c r="A1083" s="78"/>
      <c r="B1083" s="79" t="s">
        <v>446</v>
      </c>
      <c r="C1083" s="187">
        <f t="shared" ref="C1083:D1083" si="313">C1084</f>
        <v>17500</v>
      </c>
      <c r="D1083" s="187">
        <f t="shared" si="313"/>
        <v>0</v>
      </c>
      <c r="E1083" s="83">
        <f t="shared" ref="E1083:E1093" si="314">D1083/C1083*100</f>
        <v>0</v>
      </c>
      <c r="F1083" s="344"/>
      <c r="G1083" s="344"/>
    </row>
    <row r="1084" spans="1:7" s="3" customFormat="1" x14ac:dyDescent="0.3">
      <c r="A1084" s="18"/>
      <c r="B1084" s="19" t="s">
        <v>121</v>
      </c>
      <c r="C1084" s="20">
        <f>C1085+C1091</f>
        <v>17500</v>
      </c>
      <c r="D1084" s="20">
        <f>D1085+D1091</f>
        <v>0</v>
      </c>
      <c r="E1084" s="20">
        <f t="shared" si="314"/>
        <v>0</v>
      </c>
      <c r="F1084" s="344"/>
      <c r="G1084" s="344"/>
    </row>
    <row r="1085" spans="1:7" s="3" customFormat="1" x14ac:dyDescent="0.3">
      <c r="A1085" s="18"/>
      <c r="B1085" s="19" t="s">
        <v>51</v>
      </c>
      <c r="C1085" s="22">
        <f t="shared" ref="C1085:D1087" si="315">C1086</f>
        <v>10000</v>
      </c>
      <c r="D1085" s="22">
        <f t="shared" si="315"/>
        <v>0</v>
      </c>
      <c r="E1085" s="20">
        <f t="shared" si="314"/>
        <v>0</v>
      </c>
      <c r="F1085" s="344"/>
      <c r="G1085" s="344"/>
    </row>
    <row r="1086" spans="1:7" s="3" customFormat="1" x14ac:dyDescent="0.3">
      <c r="A1086" s="18">
        <v>4</v>
      </c>
      <c r="B1086" s="19" t="s">
        <v>3</v>
      </c>
      <c r="C1086" s="22">
        <f t="shared" si="315"/>
        <v>10000</v>
      </c>
      <c r="D1086" s="22">
        <f t="shared" si="315"/>
        <v>0</v>
      </c>
      <c r="E1086" s="20">
        <f t="shared" si="314"/>
        <v>0</v>
      </c>
      <c r="F1086" s="344"/>
      <c r="G1086" s="344"/>
    </row>
    <row r="1087" spans="1:7" s="3" customFormat="1" x14ac:dyDescent="0.3">
      <c r="A1087" s="18">
        <v>42</v>
      </c>
      <c r="B1087" s="19" t="s">
        <v>36</v>
      </c>
      <c r="C1087" s="22">
        <f t="shared" si="315"/>
        <v>10000</v>
      </c>
      <c r="D1087" s="22">
        <f t="shared" si="315"/>
        <v>0</v>
      </c>
      <c r="E1087" s="20">
        <f t="shared" si="314"/>
        <v>0</v>
      </c>
      <c r="F1087" s="344"/>
      <c r="G1087" s="344"/>
    </row>
    <row r="1088" spans="1:7" x14ac:dyDescent="0.3">
      <c r="A1088" s="140">
        <v>426</v>
      </c>
      <c r="B1088" s="283" t="s">
        <v>435</v>
      </c>
      <c r="C1088" s="1">
        <v>10000</v>
      </c>
      <c r="D1088" s="1">
        <v>0</v>
      </c>
      <c r="E1088" s="145">
        <f t="shared" si="314"/>
        <v>0</v>
      </c>
      <c r="F1088" s="345"/>
      <c r="G1088" s="345"/>
    </row>
    <row r="1089" spans="1:7" x14ac:dyDescent="0.3">
      <c r="A1089" s="140">
        <v>4264</v>
      </c>
      <c r="B1089" s="179" t="s">
        <v>185</v>
      </c>
      <c r="C1089" s="1">
        <v>10000</v>
      </c>
      <c r="D1089" s="1">
        <v>0</v>
      </c>
      <c r="E1089" s="145">
        <f t="shared" si="314"/>
        <v>0</v>
      </c>
      <c r="F1089" s="345"/>
      <c r="G1089" s="345"/>
    </row>
    <row r="1090" spans="1:7" x14ac:dyDescent="0.3">
      <c r="A1090" s="18"/>
      <c r="B1090" s="19" t="s">
        <v>50</v>
      </c>
      <c r="C1090" s="22">
        <f t="shared" ref="C1090:D1092" si="316">C1091</f>
        <v>7500</v>
      </c>
      <c r="D1090" s="22">
        <f t="shared" si="316"/>
        <v>0</v>
      </c>
      <c r="E1090" s="20">
        <f t="shared" si="314"/>
        <v>0</v>
      </c>
      <c r="F1090" s="345"/>
      <c r="G1090" s="345"/>
    </row>
    <row r="1091" spans="1:7" x14ac:dyDescent="0.3">
      <c r="A1091" s="18">
        <v>4</v>
      </c>
      <c r="B1091" s="19" t="s">
        <v>3</v>
      </c>
      <c r="C1091" s="22">
        <f t="shared" si="316"/>
        <v>7500</v>
      </c>
      <c r="D1091" s="22">
        <f t="shared" si="316"/>
        <v>0</v>
      </c>
      <c r="E1091" s="20">
        <f t="shared" si="314"/>
        <v>0</v>
      </c>
      <c r="F1091" s="345"/>
      <c r="G1091" s="345"/>
    </row>
    <row r="1092" spans="1:7" x14ac:dyDescent="0.3">
      <c r="A1092" s="18">
        <v>42</v>
      </c>
      <c r="B1092" s="19" t="s">
        <v>36</v>
      </c>
      <c r="C1092" s="22">
        <f t="shared" si="316"/>
        <v>7500</v>
      </c>
      <c r="D1092" s="22">
        <f t="shared" si="316"/>
        <v>0</v>
      </c>
      <c r="E1092" s="20">
        <f t="shared" si="314"/>
        <v>0</v>
      </c>
      <c r="F1092" s="345"/>
      <c r="G1092" s="345"/>
    </row>
    <row r="1093" spans="1:7" x14ac:dyDescent="0.3">
      <c r="A1093" s="140">
        <v>426</v>
      </c>
      <c r="B1093" s="283" t="s">
        <v>435</v>
      </c>
      <c r="C1093" s="1">
        <v>7500</v>
      </c>
      <c r="D1093" s="1">
        <v>0</v>
      </c>
      <c r="E1093" s="145">
        <f t="shared" si="314"/>
        <v>0</v>
      </c>
      <c r="F1093" s="345"/>
      <c r="G1093" s="345"/>
    </row>
    <row r="1094" spans="1:7" x14ac:dyDescent="0.3">
      <c r="A1094" s="140">
        <v>4264</v>
      </c>
      <c r="B1094" s="179" t="s">
        <v>185</v>
      </c>
      <c r="C1094" s="1">
        <v>7500</v>
      </c>
      <c r="D1094" s="1">
        <v>0</v>
      </c>
      <c r="E1094" s="145">
        <f>D1094/C1094*100</f>
        <v>0</v>
      </c>
      <c r="F1094" s="345"/>
      <c r="G1094" s="345"/>
    </row>
    <row r="1095" spans="1:7" x14ac:dyDescent="0.3">
      <c r="A1095" s="18"/>
      <c r="B1095" s="19"/>
      <c r="C1095" s="22"/>
      <c r="D1095" s="22"/>
      <c r="E1095" s="22"/>
      <c r="F1095" s="345"/>
      <c r="G1095" s="345"/>
    </row>
    <row r="1096" spans="1:7" s="96" customFormat="1" x14ac:dyDescent="0.3">
      <c r="A1096" s="93"/>
      <c r="B1096" s="94" t="s">
        <v>142</v>
      </c>
      <c r="C1096" s="192">
        <f>C1097+C1113</f>
        <v>43500</v>
      </c>
      <c r="D1096" s="192">
        <f>D1097+D1113</f>
        <v>0</v>
      </c>
      <c r="E1096" s="95">
        <f>D1097/C1096*100</f>
        <v>0</v>
      </c>
      <c r="F1096" s="344"/>
      <c r="G1096" s="344"/>
    </row>
    <row r="1097" spans="1:7" s="96" customFormat="1" x14ac:dyDescent="0.3">
      <c r="A1097" s="93"/>
      <c r="B1097" s="97" t="s">
        <v>419</v>
      </c>
      <c r="C1097" s="192">
        <f>C1098</f>
        <v>30000</v>
      </c>
      <c r="D1097" s="192">
        <f>D1098</f>
        <v>0</v>
      </c>
      <c r="E1097" s="95">
        <f>E1098+E1114</f>
        <v>0</v>
      </c>
      <c r="F1097" s="344"/>
      <c r="G1097" s="344"/>
    </row>
    <row r="1098" spans="1:7" s="3" customFormat="1" x14ac:dyDescent="0.3">
      <c r="A1098" s="18"/>
      <c r="B1098" s="98" t="s">
        <v>124</v>
      </c>
      <c r="C1098" s="22">
        <f>C1099+C1103+C1107</f>
        <v>30000</v>
      </c>
      <c r="D1098" s="22">
        <f>D1099+D1103+D1107</f>
        <v>0</v>
      </c>
      <c r="E1098" s="20">
        <f t="shared" ref="C1098:E1101" si="317">E1099</f>
        <v>0</v>
      </c>
      <c r="F1098" s="344"/>
      <c r="G1098" s="344"/>
    </row>
    <row r="1099" spans="1:7" s="3" customFormat="1" hidden="1" x14ac:dyDescent="0.3">
      <c r="A1099" s="18"/>
      <c r="B1099" s="49" t="s">
        <v>51</v>
      </c>
      <c r="C1099" s="22">
        <f t="shared" si="317"/>
        <v>0</v>
      </c>
      <c r="D1099" s="22">
        <f t="shared" si="317"/>
        <v>0</v>
      </c>
      <c r="E1099" s="20">
        <f t="shared" si="317"/>
        <v>0</v>
      </c>
      <c r="F1099" s="344"/>
      <c r="G1099" s="344"/>
    </row>
    <row r="1100" spans="1:7" s="3" customFormat="1" hidden="1" x14ac:dyDescent="0.3">
      <c r="A1100" s="18">
        <v>4</v>
      </c>
      <c r="B1100" s="49" t="s">
        <v>3</v>
      </c>
      <c r="C1100" s="22">
        <f t="shared" si="317"/>
        <v>0</v>
      </c>
      <c r="D1100" s="22">
        <f t="shared" si="317"/>
        <v>0</v>
      </c>
      <c r="E1100" s="20">
        <f t="shared" si="317"/>
        <v>0</v>
      </c>
      <c r="F1100" s="344"/>
      <c r="G1100" s="344"/>
    </row>
    <row r="1101" spans="1:7" s="3" customFormat="1" hidden="1" x14ac:dyDescent="0.3">
      <c r="A1101" s="18">
        <v>42</v>
      </c>
      <c r="B1101" s="49" t="s">
        <v>36</v>
      </c>
      <c r="C1101" s="22">
        <f t="shared" si="317"/>
        <v>0</v>
      </c>
      <c r="D1101" s="22">
        <f t="shared" si="317"/>
        <v>0</v>
      </c>
      <c r="E1101" s="20">
        <f t="shared" si="317"/>
        <v>0</v>
      </c>
      <c r="F1101" s="344"/>
      <c r="G1101" s="344"/>
    </row>
    <row r="1102" spans="1:7" s="143" customFormat="1" hidden="1" x14ac:dyDescent="0.3">
      <c r="A1102" s="140">
        <v>421</v>
      </c>
      <c r="B1102" s="152" t="s">
        <v>79</v>
      </c>
      <c r="C1102" s="1">
        <v>0</v>
      </c>
      <c r="D1102" s="1">
        <v>0</v>
      </c>
      <c r="E1102" s="145">
        <v>0</v>
      </c>
      <c r="F1102" s="350"/>
      <c r="G1102" s="350"/>
    </row>
    <row r="1103" spans="1:7" s="3" customFormat="1" hidden="1" x14ac:dyDescent="0.3">
      <c r="A1103" s="18"/>
      <c r="B1103" s="19" t="s">
        <v>50</v>
      </c>
      <c r="C1103" s="22">
        <f t="shared" ref="C1103:E1105" si="318">C1104</f>
        <v>0</v>
      </c>
      <c r="D1103" s="22">
        <f t="shared" si="318"/>
        <v>0</v>
      </c>
      <c r="E1103" s="20">
        <f t="shared" si="318"/>
        <v>0</v>
      </c>
      <c r="F1103" s="344"/>
      <c r="G1103" s="344"/>
    </row>
    <row r="1104" spans="1:7" s="3" customFormat="1" hidden="1" x14ac:dyDescent="0.3">
      <c r="A1104" s="18">
        <v>4</v>
      </c>
      <c r="B1104" s="19" t="s">
        <v>3</v>
      </c>
      <c r="C1104" s="22">
        <f t="shared" si="318"/>
        <v>0</v>
      </c>
      <c r="D1104" s="22">
        <f t="shared" si="318"/>
        <v>0</v>
      </c>
      <c r="E1104" s="20">
        <f t="shared" si="318"/>
        <v>0</v>
      </c>
      <c r="F1104" s="344"/>
      <c r="G1104" s="344"/>
    </row>
    <row r="1105" spans="1:7" s="3" customFormat="1" hidden="1" x14ac:dyDescent="0.3">
      <c r="A1105" s="18">
        <v>42</v>
      </c>
      <c r="B1105" s="19" t="s">
        <v>36</v>
      </c>
      <c r="C1105" s="22">
        <f t="shared" si="318"/>
        <v>0</v>
      </c>
      <c r="D1105" s="22">
        <f t="shared" si="318"/>
        <v>0</v>
      </c>
      <c r="E1105" s="20">
        <f t="shared" si="318"/>
        <v>0</v>
      </c>
      <c r="F1105" s="344"/>
      <c r="G1105" s="344"/>
    </row>
    <row r="1106" spans="1:7" s="3" customFormat="1" hidden="1" x14ac:dyDescent="0.3">
      <c r="A1106" s="140">
        <v>421</v>
      </c>
      <c r="B1106" s="152" t="s">
        <v>79</v>
      </c>
      <c r="C1106" s="1">
        <v>0</v>
      </c>
      <c r="D1106" s="1">
        <v>0</v>
      </c>
      <c r="E1106" s="145">
        <v>0</v>
      </c>
      <c r="F1106" s="344"/>
      <c r="G1106" s="344"/>
    </row>
    <row r="1107" spans="1:7" s="3" customFormat="1" x14ac:dyDescent="0.3">
      <c r="A1107" s="18"/>
      <c r="B1107" s="49" t="s">
        <v>52</v>
      </c>
      <c r="C1107" s="22">
        <f t="shared" ref="C1107:E1108" si="319">C1108</f>
        <v>30000</v>
      </c>
      <c r="D1107" s="22">
        <f t="shared" si="319"/>
        <v>0</v>
      </c>
      <c r="E1107" s="20">
        <f t="shared" si="319"/>
        <v>0</v>
      </c>
      <c r="F1107" s="344"/>
      <c r="G1107" s="344"/>
    </row>
    <row r="1108" spans="1:7" s="3" customFormat="1" x14ac:dyDescent="0.3">
      <c r="A1108" s="18">
        <v>4</v>
      </c>
      <c r="B1108" s="49" t="s">
        <v>3</v>
      </c>
      <c r="C1108" s="22">
        <f t="shared" si="319"/>
        <v>30000</v>
      </c>
      <c r="D1108" s="22">
        <f t="shared" si="319"/>
        <v>0</v>
      </c>
      <c r="E1108" s="20">
        <f t="shared" si="319"/>
        <v>0</v>
      </c>
      <c r="F1108" s="344"/>
      <c r="G1108" s="344"/>
    </row>
    <row r="1109" spans="1:7" s="3" customFormat="1" x14ac:dyDescent="0.3">
      <c r="A1109" s="18">
        <v>42</v>
      </c>
      <c r="B1109" s="49" t="s">
        <v>36</v>
      </c>
      <c r="C1109" s="22">
        <f>C1110</f>
        <v>30000</v>
      </c>
      <c r="D1109" s="22">
        <f>D1110</f>
        <v>0</v>
      </c>
      <c r="E1109" s="20">
        <f>E1110</f>
        <v>0</v>
      </c>
      <c r="F1109" s="344"/>
      <c r="G1109" s="344"/>
    </row>
    <row r="1110" spans="1:7" x14ac:dyDescent="0.3">
      <c r="A1110" s="140">
        <v>421</v>
      </c>
      <c r="B1110" s="366" t="s">
        <v>32</v>
      </c>
      <c r="C1110" s="1">
        <v>30000</v>
      </c>
      <c r="D1110" s="1">
        <v>0</v>
      </c>
      <c r="E1110" s="145">
        <f>E1111</f>
        <v>0</v>
      </c>
      <c r="F1110" s="345"/>
      <c r="G1110" s="345"/>
    </row>
    <row r="1111" spans="1:7" x14ac:dyDescent="0.3">
      <c r="A1111" s="140">
        <v>4214</v>
      </c>
      <c r="B1111" s="366" t="s">
        <v>520</v>
      </c>
      <c r="C1111" s="1">
        <v>30000</v>
      </c>
      <c r="D1111" s="1">
        <v>0</v>
      </c>
      <c r="E1111" s="145">
        <f>D1111/C1111*100</f>
        <v>0</v>
      </c>
      <c r="F1111" s="345"/>
      <c r="G1111" s="345"/>
    </row>
    <row r="1112" spans="1:7" x14ac:dyDescent="0.3">
      <c r="A1112" s="140"/>
      <c r="B1112" s="152"/>
      <c r="C1112" s="1"/>
      <c r="D1112" s="1"/>
      <c r="E1112" s="145"/>
      <c r="F1112" s="345"/>
      <c r="G1112" s="345"/>
    </row>
    <row r="1113" spans="1:7" s="96" customFormat="1" ht="27" customHeight="1" x14ac:dyDescent="0.3">
      <c r="A1113" s="93"/>
      <c r="B1113" s="275" t="s">
        <v>420</v>
      </c>
      <c r="C1113" s="192">
        <f t="shared" ref="C1113:E1113" si="320">C1114</f>
        <v>13500</v>
      </c>
      <c r="D1113" s="192">
        <f t="shared" si="320"/>
        <v>0</v>
      </c>
      <c r="E1113" s="95">
        <f t="shared" si="320"/>
        <v>0</v>
      </c>
      <c r="F1113" s="344"/>
      <c r="G1113" s="344"/>
    </row>
    <row r="1114" spans="1:7" s="3" customFormat="1" x14ac:dyDescent="0.3">
      <c r="A1114" s="18"/>
      <c r="B1114" s="72" t="s">
        <v>124</v>
      </c>
      <c r="C1114" s="22">
        <f t="shared" ref="C1114:E1117" si="321">C1115</f>
        <v>13500</v>
      </c>
      <c r="D1114" s="22">
        <f t="shared" si="321"/>
        <v>0</v>
      </c>
      <c r="E1114" s="20">
        <f t="shared" si="321"/>
        <v>0</v>
      </c>
      <c r="F1114" s="344"/>
      <c r="G1114" s="344"/>
    </row>
    <row r="1115" spans="1:7" s="3" customFormat="1" x14ac:dyDescent="0.3">
      <c r="A1115" s="18"/>
      <c r="B1115" s="19" t="s">
        <v>51</v>
      </c>
      <c r="C1115" s="22">
        <f t="shared" si="321"/>
        <v>13500</v>
      </c>
      <c r="D1115" s="22">
        <f t="shared" si="321"/>
        <v>0</v>
      </c>
      <c r="E1115" s="20">
        <f t="shared" si="321"/>
        <v>0</v>
      </c>
      <c r="F1115" s="344"/>
      <c r="G1115" s="344"/>
    </row>
    <row r="1116" spans="1:7" s="3" customFormat="1" x14ac:dyDescent="0.3">
      <c r="A1116" s="18">
        <v>4</v>
      </c>
      <c r="B1116" s="19" t="s">
        <v>3</v>
      </c>
      <c r="C1116" s="22">
        <f t="shared" si="321"/>
        <v>13500</v>
      </c>
      <c r="D1116" s="22">
        <f t="shared" si="321"/>
        <v>0</v>
      </c>
      <c r="E1116" s="20">
        <f t="shared" si="321"/>
        <v>0</v>
      </c>
      <c r="F1116" s="344"/>
      <c r="G1116" s="344"/>
    </row>
    <row r="1117" spans="1:7" s="3" customFormat="1" x14ac:dyDescent="0.3">
      <c r="A1117" s="18">
        <v>42</v>
      </c>
      <c r="B1117" s="19" t="s">
        <v>36</v>
      </c>
      <c r="C1117" s="22">
        <f t="shared" si="321"/>
        <v>13500</v>
      </c>
      <c r="D1117" s="22">
        <f t="shared" si="321"/>
        <v>0</v>
      </c>
      <c r="E1117" s="20">
        <f t="shared" si="321"/>
        <v>0</v>
      </c>
      <c r="F1117" s="344"/>
      <c r="G1117" s="344"/>
    </row>
    <row r="1118" spans="1:7" x14ac:dyDescent="0.3">
      <c r="A1118" s="140">
        <v>426</v>
      </c>
      <c r="B1118" s="368" t="s">
        <v>560</v>
      </c>
      <c r="C1118" s="1">
        <v>13500</v>
      </c>
      <c r="D1118" s="1">
        <v>0</v>
      </c>
      <c r="E1118" s="1">
        <f>E1119</f>
        <v>0</v>
      </c>
      <c r="F1118" s="345"/>
      <c r="G1118" s="345"/>
    </row>
    <row r="1119" spans="1:7" x14ac:dyDescent="0.3">
      <c r="A1119" s="140">
        <v>4264</v>
      </c>
      <c r="B1119" s="179" t="s">
        <v>185</v>
      </c>
      <c r="C1119" s="1">
        <v>13500</v>
      </c>
      <c r="D1119" s="1">
        <v>0</v>
      </c>
      <c r="E1119" s="145">
        <f>D1119/C1119*100</f>
        <v>0</v>
      </c>
      <c r="F1119" s="345"/>
      <c r="G1119" s="345"/>
    </row>
    <row r="1120" spans="1:7" x14ac:dyDescent="0.3">
      <c r="A1120" s="140"/>
      <c r="B1120" s="152"/>
      <c r="C1120" s="170"/>
      <c r="D1120" s="170"/>
      <c r="E1120" s="145"/>
      <c r="F1120" s="345"/>
      <c r="G1120" s="345"/>
    </row>
    <row r="1121" spans="1:7" s="66" customFormat="1" x14ac:dyDescent="0.3">
      <c r="A1121" s="65"/>
      <c r="B1121" s="65" t="s">
        <v>224</v>
      </c>
      <c r="C1121" s="178">
        <f>C1122+C1130+C1138+C1146</f>
        <v>46500</v>
      </c>
      <c r="D1121" s="178">
        <f>D1122+D1130+D1138+D1146</f>
        <v>55000</v>
      </c>
      <c r="E1121" s="99">
        <f>D1121/C1121*100</f>
        <v>118.27956989247312</v>
      </c>
      <c r="F1121" s="344"/>
      <c r="G1121" s="344"/>
    </row>
    <row r="1122" spans="1:7" s="66" customFormat="1" x14ac:dyDescent="0.3">
      <c r="A1122" s="65"/>
      <c r="B1122" s="67" t="s">
        <v>440</v>
      </c>
      <c r="C1122" s="99">
        <f t="shared" ref="C1122:E1123" si="322">C1123</f>
        <v>40000</v>
      </c>
      <c r="D1122" s="99">
        <f t="shared" si="322"/>
        <v>40000</v>
      </c>
      <c r="E1122" s="68">
        <f t="shared" si="322"/>
        <v>100</v>
      </c>
      <c r="F1122" s="344"/>
      <c r="G1122" s="344"/>
    </row>
    <row r="1123" spans="1:7" s="3" customFormat="1" x14ac:dyDescent="0.3">
      <c r="A1123" s="18"/>
      <c r="B1123" s="19" t="s">
        <v>125</v>
      </c>
      <c r="C1123" s="20">
        <f t="shared" si="322"/>
        <v>40000</v>
      </c>
      <c r="D1123" s="20">
        <f t="shared" si="322"/>
        <v>40000</v>
      </c>
      <c r="E1123" s="20">
        <f t="shared" si="322"/>
        <v>100</v>
      </c>
      <c r="F1123" s="344"/>
      <c r="G1123" s="344"/>
    </row>
    <row r="1124" spans="1:7" s="3" customFormat="1" x14ac:dyDescent="0.3">
      <c r="A1124" s="18"/>
      <c r="B1124" s="19" t="s">
        <v>51</v>
      </c>
      <c r="C1124" s="22">
        <f t="shared" ref="C1124:E1126" si="323">C1125</f>
        <v>40000</v>
      </c>
      <c r="D1124" s="22">
        <f t="shared" si="323"/>
        <v>40000</v>
      </c>
      <c r="E1124" s="20">
        <f t="shared" si="323"/>
        <v>100</v>
      </c>
      <c r="F1124" s="344"/>
      <c r="G1124" s="344"/>
    </row>
    <row r="1125" spans="1:7" s="3" customFormat="1" x14ac:dyDescent="0.3">
      <c r="A1125" s="18">
        <v>3</v>
      </c>
      <c r="B1125" s="19" t="s">
        <v>2</v>
      </c>
      <c r="C1125" s="22">
        <f t="shared" si="323"/>
        <v>40000</v>
      </c>
      <c r="D1125" s="22">
        <f t="shared" si="323"/>
        <v>40000</v>
      </c>
      <c r="E1125" s="20">
        <f t="shared" si="323"/>
        <v>100</v>
      </c>
      <c r="F1125" s="344"/>
      <c r="G1125" s="344"/>
    </row>
    <row r="1126" spans="1:7" s="3" customFormat="1" x14ac:dyDescent="0.3">
      <c r="A1126" s="18">
        <v>38</v>
      </c>
      <c r="B1126" s="19" t="s">
        <v>30</v>
      </c>
      <c r="C1126" s="22">
        <f t="shared" si="323"/>
        <v>40000</v>
      </c>
      <c r="D1126" s="22">
        <f t="shared" si="323"/>
        <v>40000</v>
      </c>
      <c r="E1126" s="20">
        <f t="shared" si="323"/>
        <v>100</v>
      </c>
      <c r="F1126" s="344"/>
      <c r="G1126" s="344"/>
    </row>
    <row r="1127" spans="1:7" x14ac:dyDescent="0.3">
      <c r="A1127" s="140">
        <v>381</v>
      </c>
      <c r="B1127" s="152" t="s">
        <v>74</v>
      </c>
      <c r="C1127" s="1">
        <v>40000</v>
      </c>
      <c r="D1127" s="1">
        <f>D1128</f>
        <v>40000</v>
      </c>
      <c r="E1127" s="145">
        <f>D1127/C1127*100</f>
        <v>100</v>
      </c>
      <c r="F1127" s="345"/>
      <c r="G1127" s="345"/>
    </row>
    <row r="1128" spans="1:7" x14ac:dyDescent="0.3">
      <c r="A1128" s="140">
        <v>3811</v>
      </c>
      <c r="B1128" s="366" t="s">
        <v>164</v>
      </c>
      <c r="C1128" s="1">
        <v>40000</v>
      </c>
      <c r="D1128" s="1">
        <v>40000</v>
      </c>
      <c r="E1128" s="145">
        <f>D1128/C1128*100</f>
        <v>100</v>
      </c>
      <c r="F1128" s="345"/>
      <c r="G1128" s="345"/>
    </row>
    <row r="1129" spans="1:7" x14ac:dyDescent="0.3">
      <c r="A1129" s="140"/>
      <c r="B1129" s="152"/>
      <c r="C1129" s="170"/>
      <c r="D1129" s="170"/>
      <c r="E1129" s="1"/>
      <c r="F1129" s="345"/>
      <c r="G1129" s="345"/>
    </row>
    <row r="1130" spans="1:7" x14ac:dyDescent="0.3">
      <c r="A1130" s="65"/>
      <c r="B1130" s="67" t="s">
        <v>484</v>
      </c>
      <c r="C1130" s="99">
        <f t="shared" ref="C1130:E1131" si="324">C1131</f>
        <v>5000</v>
      </c>
      <c r="D1130" s="99">
        <f t="shared" si="324"/>
        <v>15000</v>
      </c>
      <c r="E1130" s="68">
        <f t="shared" si="324"/>
        <v>300</v>
      </c>
      <c r="F1130" s="345"/>
      <c r="G1130" s="345"/>
    </row>
    <row r="1131" spans="1:7" x14ac:dyDescent="0.3">
      <c r="A1131" s="18"/>
      <c r="B1131" s="19" t="s">
        <v>125</v>
      </c>
      <c r="C1131" s="20">
        <f t="shared" si="324"/>
        <v>5000</v>
      </c>
      <c r="D1131" s="20">
        <f t="shared" si="324"/>
        <v>15000</v>
      </c>
      <c r="E1131" s="20">
        <f t="shared" si="324"/>
        <v>300</v>
      </c>
      <c r="F1131" s="345"/>
      <c r="G1131" s="345"/>
    </row>
    <row r="1132" spans="1:7" x14ac:dyDescent="0.3">
      <c r="A1132" s="18"/>
      <c r="B1132" s="19" t="s">
        <v>51</v>
      </c>
      <c r="C1132" s="22">
        <f t="shared" ref="C1132:E1134" si="325">C1133</f>
        <v>5000</v>
      </c>
      <c r="D1132" s="22">
        <f t="shared" si="325"/>
        <v>15000</v>
      </c>
      <c r="E1132" s="20">
        <f t="shared" si="325"/>
        <v>300</v>
      </c>
      <c r="F1132" s="345"/>
      <c r="G1132" s="345"/>
    </row>
    <row r="1133" spans="1:7" x14ac:dyDescent="0.3">
      <c r="A1133" s="18">
        <v>3</v>
      </c>
      <c r="B1133" s="19" t="s">
        <v>2</v>
      </c>
      <c r="C1133" s="22">
        <f t="shared" si="325"/>
        <v>5000</v>
      </c>
      <c r="D1133" s="22">
        <f t="shared" si="325"/>
        <v>15000</v>
      </c>
      <c r="E1133" s="20">
        <f t="shared" si="325"/>
        <v>300</v>
      </c>
      <c r="F1133" s="345"/>
      <c r="G1133" s="345"/>
    </row>
    <row r="1134" spans="1:7" x14ac:dyDescent="0.3">
      <c r="A1134" s="18">
        <v>38</v>
      </c>
      <c r="B1134" s="19" t="s">
        <v>30</v>
      </c>
      <c r="C1134" s="22">
        <f t="shared" si="325"/>
        <v>5000</v>
      </c>
      <c r="D1134" s="22">
        <f t="shared" si="325"/>
        <v>15000</v>
      </c>
      <c r="E1134" s="20">
        <f t="shared" si="325"/>
        <v>300</v>
      </c>
      <c r="F1134" s="345"/>
      <c r="G1134" s="345"/>
    </row>
    <row r="1135" spans="1:7" x14ac:dyDescent="0.3">
      <c r="A1135" s="140">
        <v>382</v>
      </c>
      <c r="B1135" s="338" t="s">
        <v>485</v>
      </c>
      <c r="C1135" s="1">
        <v>5000</v>
      </c>
      <c r="D1135" s="1">
        <f>D1136</f>
        <v>15000</v>
      </c>
      <c r="E1135" s="145">
        <f>D1135/C1135*100</f>
        <v>300</v>
      </c>
      <c r="F1135" s="345"/>
      <c r="G1135" s="345"/>
    </row>
    <row r="1136" spans="1:7" x14ac:dyDescent="0.3">
      <c r="A1136" s="140">
        <v>3821</v>
      </c>
      <c r="B1136" s="366" t="s">
        <v>525</v>
      </c>
      <c r="C1136" s="1">
        <v>5000</v>
      </c>
      <c r="D1136" s="1">
        <v>15000</v>
      </c>
      <c r="E1136" s="145">
        <f>D1136/C1136*100</f>
        <v>300</v>
      </c>
      <c r="F1136" s="345"/>
      <c r="G1136" s="345"/>
    </row>
    <row r="1137" spans="1:7" x14ac:dyDescent="0.3">
      <c r="A1137" s="140"/>
      <c r="B1137" s="152"/>
      <c r="C1137" s="170"/>
      <c r="D1137" s="170"/>
      <c r="E1137" s="145"/>
      <c r="F1137" s="345"/>
      <c r="G1137" s="345"/>
    </row>
    <row r="1138" spans="1:7" s="193" customFormat="1" x14ac:dyDescent="0.3">
      <c r="A1138" s="65"/>
      <c r="B1138" s="67" t="s">
        <v>376</v>
      </c>
      <c r="C1138" s="99">
        <f t="shared" ref="C1138:E1138" si="326">C1139</f>
        <v>500</v>
      </c>
      <c r="D1138" s="99">
        <f t="shared" si="326"/>
        <v>0</v>
      </c>
      <c r="E1138" s="99">
        <f t="shared" si="326"/>
        <v>0</v>
      </c>
      <c r="F1138" s="345"/>
      <c r="G1138" s="345"/>
    </row>
    <row r="1139" spans="1:7" s="3" customFormat="1" x14ac:dyDescent="0.3">
      <c r="A1139" s="18"/>
      <c r="B1139" s="19" t="s">
        <v>126</v>
      </c>
      <c r="C1139" s="22">
        <f t="shared" ref="C1139:E1142" si="327">C1140</f>
        <v>500</v>
      </c>
      <c r="D1139" s="22">
        <f t="shared" si="327"/>
        <v>0</v>
      </c>
      <c r="E1139" s="20">
        <f t="shared" si="327"/>
        <v>0</v>
      </c>
      <c r="F1139" s="344"/>
      <c r="G1139" s="344"/>
    </row>
    <row r="1140" spans="1:7" s="3" customFormat="1" x14ac:dyDescent="0.3">
      <c r="A1140" s="18"/>
      <c r="B1140" s="19" t="s">
        <v>51</v>
      </c>
      <c r="C1140" s="22">
        <f>C1141</f>
        <v>500</v>
      </c>
      <c r="D1140" s="22">
        <f>D1141</f>
        <v>0</v>
      </c>
      <c r="E1140" s="20">
        <f>E1141</f>
        <v>0</v>
      </c>
      <c r="F1140" s="344"/>
      <c r="G1140" s="344"/>
    </row>
    <row r="1141" spans="1:7" s="3" customFormat="1" x14ac:dyDescent="0.3">
      <c r="A1141" s="18">
        <v>3</v>
      </c>
      <c r="B1141" s="19" t="s">
        <v>2</v>
      </c>
      <c r="C1141" s="20">
        <f t="shared" ref="C1141:E1141" si="328">C1142</f>
        <v>500</v>
      </c>
      <c r="D1141" s="20">
        <f t="shared" si="328"/>
        <v>0</v>
      </c>
      <c r="E1141" s="20">
        <f t="shared" si="328"/>
        <v>0</v>
      </c>
      <c r="F1141" s="344"/>
      <c r="G1141" s="344"/>
    </row>
    <row r="1142" spans="1:7" s="3" customFormat="1" x14ac:dyDescent="0.3">
      <c r="A1142" s="18">
        <v>38</v>
      </c>
      <c r="B1142" s="19" t="s">
        <v>30</v>
      </c>
      <c r="C1142" s="22">
        <f t="shared" si="327"/>
        <v>500</v>
      </c>
      <c r="D1142" s="22">
        <f t="shared" si="327"/>
        <v>0</v>
      </c>
      <c r="E1142" s="20">
        <f t="shared" si="327"/>
        <v>0</v>
      </c>
      <c r="F1142" s="344"/>
      <c r="G1142" s="344"/>
    </row>
    <row r="1143" spans="1:7" x14ac:dyDescent="0.3">
      <c r="A1143" s="140">
        <v>381</v>
      </c>
      <c r="B1143" s="152" t="s">
        <v>135</v>
      </c>
      <c r="C1143" s="1">
        <v>500</v>
      </c>
      <c r="D1143" s="1">
        <v>0</v>
      </c>
      <c r="E1143" s="1">
        <f>E1144</f>
        <v>0</v>
      </c>
      <c r="F1143" s="345"/>
      <c r="G1143" s="345"/>
    </row>
    <row r="1144" spans="1:7" x14ac:dyDescent="0.3">
      <c r="A1144" s="140">
        <v>3811</v>
      </c>
      <c r="B1144" s="366" t="s">
        <v>164</v>
      </c>
      <c r="C1144" s="1">
        <v>500</v>
      </c>
      <c r="D1144" s="1">
        <v>0</v>
      </c>
      <c r="E1144" s="145">
        <f>D1144/C1144*100</f>
        <v>0</v>
      </c>
      <c r="F1144" s="345"/>
      <c r="G1144" s="345"/>
    </row>
    <row r="1145" spans="1:7" x14ac:dyDescent="0.3">
      <c r="A1145" s="140"/>
      <c r="B1145" s="152"/>
      <c r="C1145" s="170"/>
      <c r="D1145" s="170"/>
      <c r="E1145" s="1"/>
      <c r="F1145" s="345"/>
      <c r="G1145" s="345"/>
    </row>
    <row r="1146" spans="1:7" s="66" customFormat="1" x14ac:dyDescent="0.3">
      <c r="A1146" s="65"/>
      <c r="B1146" s="67" t="s">
        <v>377</v>
      </c>
      <c r="C1146" s="99">
        <f t="shared" ref="C1146:E1146" si="329">C1147</f>
        <v>1000</v>
      </c>
      <c r="D1146" s="99">
        <f t="shared" si="329"/>
        <v>0</v>
      </c>
      <c r="E1146" s="68">
        <f t="shared" si="329"/>
        <v>0</v>
      </c>
      <c r="F1146" s="344"/>
      <c r="G1146" s="344"/>
    </row>
    <row r="1147" spans="1:7" s="3" customFormat="1" x14ac:dyDescent="0.3">
      <c r="A1147" s="18"/>
      <c r="B1147" s="19" t="s">
        <v>126</v>
      </c>
      <c r="C1147" s="22">
        <f t="shared" ref="C1147:E1150" si="330">C1148</f>
        <v>1000</v>
      </c>
      <c r="D1147" s="22">
        <f t="shared" si="330"/>
        <v>0</v>
      </c>
      <c r="E1147" s="20">
        <f t="shared" si="330"/>
        <v>0</v>
      </c>
      <c r="F1147" s="344"/>
      <c r="G1147" s="344"/>
    </row>
    <row r="1148" spans="1:7" s="3" customFormat="1" x14ac:dyDescent="0.3">
      <c r="A1148" s="18"/>
      <c r="B1148" s="19" t="s">
        <v>51</v>
      </c>
      <c r="C1148" s="22">
        <f t="shared" si="330"/>
        <v>1000</v>
      </c>
      <c r="D1148" s="22">
        <f t="shared" si="330"/>
        <v>0</v>
      </c>
      <c r="E1148" s="20">
        <f t="shared" si="330"/>
        <v>0</v>
      </c>
      <c r="F1148" s="344"/>
      <c r="G1148" s="344"/>
    </row>
    <row r="1149" spans="1:7" s="3" customFormat="1" x14ac:dyDescent="0.3">
      <c r="A1149" s="18">
        <v>3</v>
      </c>
      <c r="B1149" s="19" t="s">
        <v>2</v>
      </c>
      <c r="C1149" s="22">
        <f t="shared" si="330"/>
        <v>1000</v>
      </c>
      <c r="D1149" s="22">
        <f t="shared" si="330"/>
        <v>0</v>
      </c>
      <c r="E1149" s="20">
        <f t="shared" si="330"/>
        <v>0</v>
      </c>
      <c r="F1149" s="344"/>
      <c r="G1149" s="344"/>
    </row>
    <row r="1150" spans="1:7" s="3" customFormat="1" x14ac:dyDescent="0.3">
      <c r="A1150" s="18">
        <v>38</v>
      </c>
      <c r="B1150" s="19" t="s">
        <v>30</v>
      </c>
      <c r="C1150" s="22">
        <f t="shared" si="330"/>
        <v>1000</v>
      </c>
      <c r="D1150" s="22">
        <f t="shared" si="330"/>
        <v>0</v>
      </c>
      <c r="E1150" s="20">
        <f t="shared" si="330"/>
        <v>0</v>
      </c>
      <c r="F1150" s="344"/>
      <c r="G1150" s="344"/>
    </row>
    <row r="1151" spans="1:7" x14ac:dyDescent="0.3">
      <c r="A1151" s="140">
        <v>381</v>
      </c>
      <c r="B1151" s="152" t="s">
        <v>95</v>
      </c>
      <c r="C1151" s="1">
        <v>1000</v>
      </c>
      <c r="D1151" s="1">
        <v>0</v>
      </c>
      <c r="E1151" s="145">
        <f>D1151/C1151*100</f>
        <v>0</v>
      </c>
      <c r="F1151" s="345"/>
      <c r="G1151" s="345"/>
    </row>
    <row r="1152" spans="1:7" x14ac:dyDescent="0.3">
      <c r="A1152" s="140">
        <v>3811</v>
      </c>
      <c r="B1152" s="366" t="s">
        <v>164</v>
      </c>
      <c r="C1152" s="1">
        <v>1000</v>
      </c>
      <c r="D1152" s="1">
        <v>0</v>
      </c>
      <c r="E1152" s="145">
        <f>D1152/C1152*100</f>
        <v>0</v>
      </c>
      <c r="F1152" s="345"/>
      <c r="G1152" s="345"/>
    </row>
    <row r="1153" spans="1:7" x14ac:dyDescent="0.3">
      <c r="A1153" s="140"/>
      <c r="B1153" s="152"/>
      <c r="C1153" s="170"/>
      <c r="D1153" s="170"/>
      <c r="E1153" s="145"/>
      <c r="F1153" s="345"/>
      <c r="G1153" s="345"/>
    </row>
    <row r="1154" spans="1:7" s="103" customFormat="1" x14ac:dyDescent="0.3">
      <c r="A1154" s="100"/>
      <c r="B1154" s="101" t="s">
        <v>144</v>
      </c>
      <c r="C1154" s="194">
        <f>C1155+C1163</f>
        <v>50700</v>
      </c>
      <c r="D1154" s="194">
        <f>D1155+D1163</f>
        <v>43938.75</v>
      </c>
      <c r="E1154" s="102">
        <f>D1154/C1154*100</f>
        <v>86.664201183431956</v>
      </c>
      <c r="F1154" s="344"/>
      <c r="G1154" s="344"/>
    </row>
    <row r="1155" spans="1:7" s="103" customFormat="1" x14ac:dyDescent="0.3">
      <c r="A1155" s="100"/>
      <c r="B1155" s="101" t="s">
        <v>378</v>
      </c>
      <c r="C1155" s="194">
        <f t="shared" ref="C1155:E1155" si="331">C1156</f>
        <v>40700</v>
      </c>
      <c r="D1155" s="194">
        <f t="shared" si="331"/>
        <v>35100</v>
      </c>
      <c r="E1155" s="102">
        <f t="shared" si="331"/>
        <v>86.240786240786235</v>
      </c>
      <c r="F1155" s="344"/>
      <c r="G1155" s="344"/>
    </row>
    <row r="1156" spans="1:7" s="3" customFormat="1" x14ac:dyDescent="0.3">
      <c r="A1156" s="18"/>
      <c r="B1156" s="19" t="s">
        <v>127</v>
      </c>
      <c r="C1156" s="22">
        <f t="shared" ref="C1156:E1158" si="332">C1157</f>
        <v>40700</v>
      </c>
      <c r="D1156" s="22">
        <f t="shared" si="332"/>
        <v>35100</v>
      </c>
      <c r="E1156" s="20">
        <f t="shared" si="332"/>
        <v>86.240786240786235</v>
      </c>
      <c r="F1156" s="344"/>
      <c r="G1156" s="344"/>
    </row>
    <row r="1157" spans="1:7" s="3" customFormat="1" x14ac:dyDescent="0.3">
      <c r="A1157" s="18"/>
      <c r="B1157" s="19" t="s">
        <v>51</v>
      </c>
      <c r="C1157" s="22">
        <f t="shared" si="332"/>
        <v>40700</v>
      </c>
      <c r="D1157" s="22">
        <f t="shared" si="332"/>
        <v>35100</v>
      </c>
      <c r="E1157" s="20">
        <f t="shared" si="332"/>
        <v>86.240786240786235</v>
      </c>
      <c r="F1157" s="344"/>
      <c r="G1157" s="344"/>
    </row>
    <row r="1158" spans="1:7" s="3" customFormat="1" x14ac:dyDescent="0.3">
      <c r="A1158" s="18">
        <v>3</v>
      </c>
      <c r="B1158" s="19" t="s">
        <v>2</v>
      </c>
      <c r="C1158" s="22">
        <f t="shared" si="332"/>
        <v>40700</v>
      </c>
      <c r="D1158" s="22">
        <f t="shared" si="332"/>
        <v>35100</v>
      </c>
      <c r="E1158" s="20">
        <f t="shared" si="332"/>
        <v>86.240786240786235</v>
      </c>
      <c r="F1158" s="344"/>
      <c r="G1158" s="344"/>
    </row>
    <row r="1159" spans="1:7" s="3" customFormat="1" x14ac:dyDescent="0.3">
      <c r="A1159" s="18">
        <v>38</v>
      </c>
      <c r="B1159" s="19" t="s">
        <v>30</v>
      </c>
      <c r="C1159" s="22">
        <f>C1160</f>
        <v>40700</v>
      </c>
      <c r="D1159" s="22">
        <f>D1160</f>
        <v>35100</v>
      </c>
      <c r="E1159" s="20">
        <f>E1160</f>
        <v>86.240786240786235</v>
      </c>
      <c r="F1159" s="344"/>
      <c r="G1159" s="344"/>
    </row>
    <row r="1160" spans="1:7" x14ac:dyDescent="0.3">
      <c r="A1160" s="140">
        <v>381</v>
      </c>
      <c r="B1160" s="152" t="s">
        <v>75</v>
      </c>
      <c r="C1160" s="1">
        <v>40700</v>
      </c>
      <c r="D1160" s="1">
        <f>D1161</f>
        <v>35100</v>
      </c>
      <c r="E1160" s="1">
        <f>E1161</f>
        <v>86.240786240786235</v>
      </c>
      <c r="F1160" s="345"/>
      <c r="G1160" s="345"/>
    </row>
    <row r="1161" spans="1:7" x14ac:dyDescent="0.3">
      <c r="A1161" s="140">
        <v>3811</v>
      </c>
      <c r="B1161" s="366" t="s">
        <v>164</v>
      </c>
      <c r="C1161" s="1">
        <v>40700</v>
      </c>
      <c r="D1161" s="197">
        <v>35100</v>
      </c>
      <c r="E1161" s="145">
        <f>D1161/C1161*100</f>
        <v>86.240786240786235</v>
      </c>
      <c r="F1161" s="345"/>
      <c r="G1161" s="345"/>
    </row>
    <row r="1162" spans="1:7" x14ac:dyDescent="0.3">
      <c r="A1162" s="195"/>
      <c r="B1162" s="196"/>
      <c r="C1162" s="197"/>
      <c r="D1162" s="197"/>
      <c r="E1162" s="145"/>
      <c r="F1162" s="345"/>
      <c r="G1162" s="345"/>
    </row>
    <row r="1163" spans="1:7" s="103" customFormat="1" x14ac:dyDescent="0.3">
      <c r="A1163" s="100"/>
      <c r="B1163" s="101" t="s">
        <v>191</v>
      </c>
      <c r="C1163" s="240">
        <f>C1164</f>
        <v>10000</v>
      </c>
      <c r="D1163" s="240">
        <f>D1164</f>
        <v>8838.75</v>
      </c>
      <c r="E1163" s="102">
        <f>E1164</f>
        <v>88.387500000000003</v>
      </c>
      <c r="F1163" s="344"/>
      <c r="G1163" s="344"/>
    </row>
    <row r="1164" spans="1:7" s="3" customFormat="1" x14ac:dyDescent="0.3">
      <c r="A1164" s="18"/>
      <c r="B1164" s="19" t="s">
        <v>127</v>
      </c>
      <c r="C1164" s="56">
        <f t="shared" ref="C1164:E1166" si="333">C1165</f>
        <v>10000</v>
      </c>
      <c r="D1164" s="56">
        <f t="shared" si="333"/>
        <v>8838.75</v>
      </c>
      <c r="E1164" s="20">
        <f t="shared" si="333"/>
        <v>88.387500000000003</v>
      </c>
      <c r="F1164" s="344"/>
      <c r="G1164" s="344"/>
    </row>
    <row r="1165" spans="1:7" s="3" customFormat="1" x14ac:dyDescent="0.3">
      <c r="A1165" s="18"/>
      <c r="B1165" s="19" t="s">
        <v>51</v>
      </c>
      <c r="C1165" s="56">
        <f t="shared" si="333"/>
        <v>10000</v>
      </c>
      <c r="D1165" s="56">
        <f t="shared" si="333"/>
        <v>8838.75</v>
      </c>
      <c r="E1165" s="20">
        <f t="shared" si="333"/>
        <v>88.387500000000003</v>
      </c>
      <c r="F1165" s="344"/>
      <c r="G1165" s="344"/>
    </row>
    <row r="1166" spans="1:7" s="3" customFormat="1" x14ac:dyDescent="0.3">
      <c r="A1166" s="18">
        <v>3</v>
      </c>
      <c r="B1166" s="19" t="s">
        <v>2</v>
      </c>
      <c r="C1166" s="56">
        <f t="shared" si="333"/>
        <v>10000</v>
      </c>
      <c r="D1166" s="56">
        <f t="shared" si="333"/>
        <v>8838.75</v>
      </c>
      <c r="E1166" s="20">
        <f t="shared" si="333"/>
        <v>88.387500000000003</v>
      </c>
      <c r="F1166" s="344"/>
      <c r="G1166" s="344"/>
    </row>
    <row r="1167" spans="1:7" s="3" customFormat="1" x14ac:dyDescent="0.3">
      <c r="A1167" s="18">
        <v>38</v>
      </c>
      <c r="B1167" s="19" t="s">
        <v>30</v>
      </c>
      <c r="C1167" s="56">
        <f>C1168</f>
        <v>10000</v>
      </c>
      <c r="D1167" s="56">
        <f>D1168</f>
        <v>8838.75</v>
      </c>
      <c r="E1167" s="20">
        <f>E1168</f>
        <v>88.387500000000003</v>
      </c>
      <c r="F1167" s="344"/>
      <c r="G1167" s="344"/>
    </row>
    <row r="1168" spans="1:7" s="143" customFormat="1" x14ac:dyDescent="0.3">
      <c r="A1168" s="140">
        <v>382</v>
      </c>
      <c r="B1168" s="334" t="s">
        <v>474</v>
      </c>
      <c r="C1168" s="170">
        <v>10000</v>
      </c>
      <c r="D1168" s="170">
        <f>D1169</f>
        <v>8838.75</v>
      </c>
      <c r="E1168" s="145">
        <f>E1169</f>
        <v>88.387500000000003</v>
      </c>
      <c r="F1168" s="350"/>
      <c r="G1168" s="350"/>
    </row>
    <row r="1169" spans="1:7" s="143" customFormat="1" x14ac:dyDescent="0.3">
      <c r="A1169" s="140">
        <v>3821</v>
      </c>
      <c r="B1169" s="366" t="s">
        <v>525</v>
      </c>
      <c r="C1169" s="170">
        <v>10000</v>
      </c>
      <c r="D1169" s="170">
        <v>8838.75</v>
      </c>
      <c r="E1169" s="145">
        <f>D1169/C1169*100</f>
        <v>88.387500000000003</v>
      </c>
      <c r="F1169" s="350"/>
      <c r="G1169" s="350"/>
    </row>
    <row r="1170" spans="1:7" x14ac:dyDescent="0.3">
      <c r="A1170" s="140"/>
      <c r="B1170" s="152"/>
      <c r="C1170" s="170"/>
      <c r="D1170" s="170"/>
      <c r="E1170" s="145"/>
      <c r="F1170" s="345"/>
      <c r="G1170" s="345"/>
    </row>
    <row r="1171" spans="1:7" s="105" customFormat="1" x14ac:dyDescent="0.3">
      <c r="A1171" s="104"/>
      <c r="B1171" s="104" t="s">
        <v>225</v>
      </c>
      <c r="C1171" s="198">
        <f>C1172+C1180</f>
        <v>23000</v>
      </c>
      <c r="D1171" s="198">
        <f>D1172+D1180</f>
        <v>17700</v>
      </c>
      <c r="E1171" s="199">
        <f>D1171/C1171*100</f>
        <v>76.956521739130437</v>
      </c>
      <c r="F1171" s="344"/>
      <c r="G1171" s="344"/>
    </row>
    <row r="1172" spans="1:7" s="105" customFormat="1" x14ac:dyDescent="0.3">
      <c r="A1172" s="104"/>
      <c r="B1172" s="106" t="s">
        <v>379</v>
      </c>
      <c r="C1172" s="199">
        <f t="shared" ref="C1172:E1172" si="334">C1173</f>
        <v>15500</v>
      </c>
      <c r="D1172" s="199">
        <f t="shared" si="334"/>
        <v>10500</v>
      </c>
      <c r="E1172" s="107">
        <f t="shared" si="334"/>
        <v>67.741935483870961</v>
      </c>
      <c r="F1172" s="344"/>
      <c r="G1172" s="344"/>
    </row>
    <row r="1173" spans="1:7" s="3" customFormat="1" x14ac:dyDescent="0.3">
      <c r="A1173" s="18"/>
      <c r="B1173" s="19" t="s">
        <v>128</v>
      </c>
      <c r="C1173" s="22">
        <f t="shared" ref="C1173:E1176" si="335">C1174</f>
        <v>15500</v>
      </c>
      <c r="D1173" s="22">
        <f t="shared" si="335"/>
        <v>10500</v>
      </c>
      <c r="E1173" s="20">
        <f t="shared" si="335"/>
        <v>67.741935483870961</v>
      </c>
      <c r="F1173" s="344"/>
      <c r="G1173" s="344"/>
    </row>
    <row r="1174" spans="1:7" s="3" customFormat="1" x14ac:dyDescent="0.3">
      <c r="A1174" s="18"/>
      <c r="B1174" s="19" t="s">
        <v>51</v>
      </c>
      <c r="C1174" s="22">
        <f t="shared" si="335"/>
        <v>15500</v>
      </c>
      <c r="D1174" s="22">
        <f t="shared" si="335"/>
        <v>10500</v>
      </c>
      <c r="E1174" s="20">
        <f t="shared" si="335"/>
        <v>67.741935483870961</v>
      </c>
      <c r="F1174" s="344"/>
      <c r="G1174" s="344"/>
    </row>
    <row r="1175" spans="1:7" s="3" customFormat="1" x14ac:dyDescent="0.3">
      <c r="A1175" s="18">
        <v>3</v>
      </c>
      <c r="B1175" s="19" t="s">
        <v>2</v>
      </c>
      <c r="C1175" s="22">
        <f t="shared" si="335"/>
        <v>15500</v>
      </c>
      <c r="D1175" s="22">
        <f t="shared" si="335"/>
        <v>10500</v>
      </c>
      <c r="E1175" s="20">
        <f t="shared" si="335"/>
        <v>67.741935483870961</v>
      </c>
      <c r="F1175" s="344"/>
      <c r="G1175" s="344"/>
    </row>
    <row r="1176" spans="1:7" s="3" customFormat="1" x14ac:dyDescent="0.3">
      <c r="A1176" s="18">
        <v>38</v>
      </c>
      <c r="B1176" s="19" t="s">
        <v>30</v>
      </c>
      <c r="C1176" s="22">
        <f t="shared" si="335"/>
        <v>15500</v>
      </c>
      <c r="D1176" s="22">
        <f t="shared" si="335"/>
        <v>10500</v>
      </c>
      <c r="E1176" s="20">
        <f t="shared" si="335"/>
        <v>67.741935483870961</v>
      </c>
      <c r="F1176" s="344"/>
      <c r="G1176" s="344"/>
    </row>
    <row r="1177" spans="1:7" x14ac:dyDescent="0.3">
      <c r="A1177" s="140">
        <v>381</v>
      </c>
      <c r="B1177" s="152" t="s">
        <v>74</v>
      </c>
      <c r="C1177" s="1">
        <v>15500</v>
      </c>
      <c r="D1177" s="1">
        <f>D1178</f>
        <v>10500</v>
      </c>
      <c r="E1177" s="1">
        <f>E1178</f>
        <v>67.741935483870961</v>
      </c>
      <c r="F1177" s="345"/>
      <c r="G1177" s="345"/>
    </row>
    <row r="1178" spans="1:7" x14ac:dyDescent="0.3">
      <c r="A1178" s="140">
        <v>3811</v>
      </c>
      <c r="B1178" s="366" t="s">
        <v>164</v>
      </c>
      <c r="C1178" s="1">
        <v>15500</v>
      </c>
      <c r="D1178" s="170">
        <v>10500</v>
      </c>
      <c r="E1178" s="1">
        <f>D1178/C1178*100</f>
        <v>67.741935483870961</v>
      </c>
      <c r="F1178" s="345"/>
      <c r="G1178" s="345"/>
    </row>
    <row r="1179" spans="1:7" x14ac:dyDescent="0.3">
      <c r="A1179" s="140"/>
      <c r="B1179" s="152"/>
      <c r="C1179" s="170"/>
      <c r="D1179" s="170"/>
      <c r="E1179" s="145"/>
      <c r="F1179" s="345"/>
      <c r="G1179" s="345"/>
    </row>
    <row r="1180" spans="1:7" s="105" customFormat="1" x14ac:dyDescent="0.3">
      <c r="A1180" s="104"/>
      <c r="B1180" s="106" t="s">
        <v>380</v>
      </c>
      <c r="C1180" s="199">
        <f t="shared" ref="C1180:E1180" si="336">C1181</f>
        <v>7500</v>
      </c>
      <c r="D1180" s="199">
        <f t="shared" si="336"/>
        <v>7200</v>
      </c>
      <c r="E1180" s="107">
        <f t="shared" si="336"/>
        <v>96</v>
      </c>
      <c r="F1180" s="344"/>
      <c r="G1180" s="344"/>
    </row>
    <row r="1181" spans="1:7" s="3" customFormat="1" x14ac:dyDescent="0.3">
      <c r="A1181" s="18"/>
      <c r="B1181" s="19" t="s">
        <v>234</v>
      </c>
      <c r="C1181" s="22">
        <f t="shared" ref="C1181:E1184" si="337">C1182</f>
        <v>7500</v>
      </c>
      <c r="D1181" s="22">
        <f t="shared" si="337"/>
        <v>7200</v>
      </c>
      <c r="E1181" s="20">
        <f t="shared" si="337"/>
        <v>96</v>
      </c>
      <c r="F1181" s="344"/>
      <c r="G1181" s="344"/>
    </row>
    <row r="1182" spans="1:7" s="3" customFormat="1" x14ac:dyDescent="0.3">
      <c r="A1182" s="18"/>
      <c r="B1182" s="19" t="s">
        <v>51</v>
      </c>
      <c r="C1182" s="22">
        <f t="shared" si="337"/>
        <v>7500</v>
      </c>
      <c r="D1182" s="22">
        <f t="shared" si="337"/>
        <v>7200</v>
      </c>
      <c r="E1182" s="20">
        <f t="shared" si="337"/>
        <v>96</v>
      </c>
      <c r="F1182" s="344"/>
      <c r="G1182" s="344"/>
    </row>
    <row r="1183" spans="1:7" s="3" customFormat="1" x14ac:dyDescent="0.3">
      <c r="A1183" s="18">
        <v>3</v>
      </c>
      <c r="B1183" s="19" t="s">
        <v>2</v>
      </c>
      <c r="C1183" s="22">
        <f t="shared" si="337"/>
        <v>7500</v>
      </c>
      <c r="D1183" s="22">
        <f t="shared" si="337"/>
        <v>7200</v>
      </c>
      <c r="E1183" s="20">
        <f t="shared" si="337"/>
        <v>96</v>
      </c>
      <c r="F1183" s="344"/>
      <c r="G1183" s="344"/>
    </row>
    <row r="1184" spans="1:7" s="3" customFormat="1" x14ac:dyDescent="0.3">
      <c r="A1184" s="18">
        <v>38</v>
      </c>
      <c r="B1184" s="19" t="s">
        <v>30</v>
      </c>
      <c r="C1184" s="22">
        <f t="shared" si="337"/>
        <v>7500</v>
      </c>
      <c r="D1184" s="22">
        <f t="shared" si="337"/>
        <v>7200</v>
      </c>
      <c r="E1184" s="20">
        <f t="shared" si="337"/>
        <v>96</v>
      </c>
      <c r="F1184" s="344"/>
      <c r="G1184" s="344"/>
    </row>
    <row r="1185" spans="1:7" x14ac:dyDescent="0.3">
      <c r="A1185" s="140">
        <v>381</v>
      </c>
      <c r="B1185" s="152" t="s">
        <v>74</v>
      </c>
      <c r="C1185" s="1">
        <v>7500</v>
      </c>
      <c r="D1185" s="1">
        <f>D1186</f>
        <v>7200</v>
      </c>
      <c r="E1185" s="1">
        <f>E1186</f>
        <v>96</v>
      </c>
      <c r="F1185" s="345"/>
      <c r="G1185" s="345"/>
    </row>
    <row r="1186" spans="1:7" x14ac:dyDescent="0.3">
      <c r="A1186" s="140">
        <v>3811</v>
      </c>
      <c r="B1186" s="366" t="s">
        <v>164</v>
      </c>
      <c r="C1186" s="1">
        <v>7500</v>
      </c>
      <c r="D1186" s="170">
        <v>7200</v>
      </c>
      <c r="E1186" s="1">
        <f>D1186/C1186*100</f>
        <v>96</v>
      </c>
      <c r="F1186" s="345"/>
      <c r="G1186" s="345"/>
    </row>
    <row r="1187" spans="1:7" x14ac:dyDescent="0.3">
      <c r="A1187" s="140"/>
      <c r="B1187" s="152"/>
      <c r="C1187" s="170"/>
      <c r="D1187" s="170"/>
      <c r="E1187" s="1"/>
      <c r="F1187" s="345"/>
      <c r="G1187" s="345"/>
    </row>
    <row r="1188" spans="1:7" s="110" customFormat="1" x14ac:dyDescent="0.3">
      <c r="A1188" s="7"/>
      <c r="B1188" s="108" t="s">
        <v>227</v>
      </c>
      <c r="C1188" s="200">
        <f>C1189</f>
        <v>30000</v>
      </c>
      <c r="D1188" s="200">
        <f>D1189</f>
        <v>20000</v>
      </c>
      <c r="E1188" s="200">
        <f t="shared" ref="E1188" si="338">E1189</f>
        <v>66.666666666666657</v>
      </c>
      <c r="F1188" s="344"/>
      <c r="G1188" s="344"/>
    </row>
    <row r="1189" spans="1:7" s="110" customFormat="1" x14ac:dyDescent="0.3">
      <c r="A1189" s="7"/>
      <c r="B1189" s="108" t="s">
        <v>381</v>
      </c>
      <c r="C1189" s="200">
        <f t="shared" ref="C1189:E1189" si="339">C1190</f>
        <v>30000</v>
      </c>
      <c r="D1189" s="200">
        <f t="shared" si="339"/>
        <v>20000</v>
      </c>
      <c r="E1189" s="109">
        <f t="shared" si="339"/>
        <v>66.666666666666657</v>
      </c>
      <c r="F1189" s="344"/>
      <c r="G1189" s="344"/>
    </row>
    <row r="1190" spans="1:7" s="3" customFormat="1" x14ac:dyDescent="0.3">
      <c r="A1190" s="18"/>
      <c r="B1190" s="19" t="s">
        <v>129</v>
      </c>
      <c r="C1190" s="22">
        <f t="shared" ref="C1190:E1192" si="340">C1191</f>
        <v>30000</v>
      </c>
      <c r="D1190" s="22">
        <f t="shared" si="340"/>
        <v>20000</v>
      </c>
      <c r="E1190" s="20">
        <f t="shared" si="340"/>
        <v>66.666666666666657</v>
      </c>
      <c r="F1190" s="344"/>
      <c r="G1190" s="344"/>
    </row>
    <row r="1191" spans="1:7" s="3" customFormat="1" x14ac:dyDescent="0.3">
      <c r="A1191" s="18"/>
      <c r="B1191" s="19" t="s">
        <v>51</v>
      </c>
      <c r="C1191" s="22">
        <f t="shared" si="340"/>
        <v>30000</v>
      </c>
      <c r="D1191" s="22">
        <f t="shared" si="340"/>
        <v>20000</v>
      </c>
      <c r="E1191" s="20">
        <f t="shared" si="340"/>
        <v>66.666666666666657</v>
      </c>
      <c r="F1191" s="344"/>
      <c r="G1191" s="344"/>
    </row>
    <row r="1192" spans="1:7" s="3" customFormat="1" x14ac:dyDescent="0.3">
      <c r="A1192" s="18">
        <v>3</v>
      </c>
      <c r="B1192" s="19" t="s">
        <v>2</v>
      </c>
      <c r="C1192" s="22">
        <f t="shared" si="340"/>
        <v>30000</v>
      </c>
      <c r="D1192" s="22">
        <f t="shared" si="340"/>
        <v>20000</v>
      </c>
      <c r="E1192" s="20">
        <f t="shared" si="340"/>
        <v>66.666666666666657</v>
      </c>
      <c r="F1192" s="344"/>
      <c r="G1192" s="344"/>
    </row>
    <row r="1193" spans="1:7" s="3" customFormat="1" x14ac:dyDescent="0.3">
      <c r="A1193" s="18">
        <v>38</v>
      </c>
      <c r="B1193" s="19" t="s">
        <v>30</v>
      </c>
      <c r="C1193" s="22">
        <f>C1194</f>
        <v>30000</v>
      </c>
      <c r="D1193" s="22">
        <f>D1194</f>
        <v>20000</v>
      </c>
      <c r="E1193" s="20">
        <f>E1194</f>
        <v>66.666666666666657</v>
      </c>
      <c r="F1193" s="344"/>
      <c r="G1193" s="344"/>
    </row>
    <row r="1194" spans="1:7" x14ac:dyDescent="0.3">
      <c r="A1194" s="140">
        <v>382</v>
      </c>
      <c r="B1194" s="284" t="s">
        <v>436</v>
      </c>
      <c r="C1194" s="1">
        <v>30000</v>
      </c>
      <c r="D1194" s="1">
        <f>D1195</f>
        <v>20000</v>
      </c>
      <c r="E1194" s="1">
        <f>E1195</f>
        <v>66.666666666666657</v>
      </c>
      <c r="F1194" s="345"/>
      <c r="G1194" s="345"/>
    </row>
    <row r="1195" spans="1:7" x14ac:dyDescent="0.3">
      <c r="A1195" s="140">
        <v>3821</v>
      </c>
      <c r="B1195" s="366" t="s">
        <v>525</v>
      </c>
      <c r="C1195" s="1">
        <v>30000</v>
      </c>
      <c r="D1195" s="170">
        <v>20000</v>
      </c>
      <c r="E1195" s="1">
        <f>D1195/C1195*100</f>
        <v>66.666666666666657</v>
      </c>
      <c r="F1195" s="345"/>
      <c r="G1195" s="345"/>
    </row>
    <row r="1196" spans="1:7" x14ac:dyDescent="0.3">
      <c r="A1196" s="140"/>
      <c r="B1196" s="152"/>
      <c r="C1196" s="170"/>
      <c r="D1196" s="170"/>
      <c r="E1196" s="145"/>
      <c r="F1196" s="345"/>
      <c r="G1196" s="345"/>
    </row>
    <row r="1197" spans="1:7" s="10" customFormat="1" x14ac:dyDescent="0.3">
      <c r="A1197" s="8"/>
      <c r="B1197" s="111" t="s">
        <v>145</v>
      </c>
      <c r="C1197" s="9">
        <f>C1198+C1206+C1215+C1230+C1246+C1254+C1262+C1270+C1278</f>
        <v>24700</v>
      </c>
      <c r="D1197" s="9">
        <f>D1198+D1206+D1215+D1230+D1246+D1254+D1262+D1270+D1278</f>
        <v>10809.67</v>
      </c>
      <c r="E1197" s="9">
        <f>D1197/C1197*100</f>
        <v>43.763846153846153</v>
      </c>
      <c r="F1197" s="344"/>
      <c r="G1197" s="344"/>
    </row>
    <row r="1198" spans="1:7" s="10" customFormat="1" x14ac:dyDescent="0.3">
      <c r="A1198" s="8"/>
      <c r="B1198" s="111" t="s">
        <v>382</v>
      </c>
      <c r="C1198" s="144">
        <f>C1199</f>
        <v>3500</v>
      </c>
      <c r="D1198" s="144">
        <f>D1199</f>
        <v>0</v>
      </c>
      <c r="E1198" s="9">
        <f>E1199</f>
        <v>0</v>
      </c>
      <c r="F1198" s="344"/>
      <c r="G1198" s="344"/>
    </row>
    <row r="1199" spans="1:7" s="3" customFormat="1" x14ac:dyDescent="0.3">
      <c r="A1199" s="18"/>
      <c r="B1199" s="342" t="s">
        <v>228</v>
      </c>
      <c r="C1199" s="22">
        <f t="shared" ref="C1199:E1202" si="341">C1200</f>
        <v>3500</v>
      </c>
      <c r="D1199" s="22">
        <f t="shared" si="341"/>
        <v>0</v>
      </c>
      <c r="E1199" s="20">
        <f t="shared" si="341"/>
        <v>0</v>
      </c>
      <c r="F1199" s="344"/>
      <c r="G1199" s="344"/>
    </row>
    <row r="1200" spans="1:7" s="3" customFormat="1" x14ac:dyDescent="0.3">
      <c r="A1200" s="18"/>
      <c r="B1200" s="19" t="s">
        <v>51</v>
      </c>
      <c r="C1200" s="22">
        <f t="shared" si="341"/>
        <v>3500</v>
      </c>
      <c r="D1200" s="22">
        <f t="shared" si="341"/>
        <v>0</v>
      </c>
      <c r="E1200" s="20">
        <f t="shared" si="341"/>
        <v>0</v>
      </c>
      <c r="F1200" s="344"/>
      <c r="G1200" s="344"/>
    </row>
    <row r="1201" spans="1:7" s="3" customFormat="1" x14ac:dyDescent="0.3">
      <c r="A1201" s="18">
        <v>3</v>
      </c>
      <c r="B1201" s="19" t="s">
        <v>2</v>
      </c>
      <c r="C1201" s="22">
        <f t="shared" si="341"/>
        <v>3500</v>
      </c>
      <c r="D1201" s="22">
        <f t="shared" si="341"/>
        <v>0</v>
      </c>
      <c r="E1201" s="20">
        <f t="shared" si="341"/>
        <v>0</v>
      </c>
      <c r="F1201" s="344"/>
      <c r="G1201" s="344"/>
    </row>
    <row r="1202" spans="1:7" s="3" customFormat="1" x14ac:dyDescent="0.3">
      <c r="A1202" s="18">
        <v>38</v>
      </c>
      <c r="B1202" s="19" t="s">
        <v>30</v>
      </c>
      <c r="C1202" s="22">
        <f t="shared" si="341"/>
        <v>3500</v>
      </c>
      <c r="D1202" s="22">
        <f t="shared" si="341"/>
        <v>0</v>
      </c>
      <c r="E1202" s="20">
        <f t="shared" si="341"/>
        <v>0</v>
      </c>
      <c r="F1202" s="344"/>
      <c r="G1202" s="344"/>
    </row>
    <row r="1203" spans="1:7" x14ac:dyDescent="0.3">
      <c r="A1203" s="140">
        <v>381</v>
      </c>
      <c r="B1203" s="152" t="s">
        <v>107</v>
      </c>
      <c r="C1203" s="1">
        <v>3500</v>
      </c>
      <c r="D1203" s="1">
        <v>0</v>
      </c>
      <c r="E1203" s="1">
        <f>E1204</f>
        <v>0</v>
      </c>
      <c r="F1203" s="345"/>
      <c r="G1203" s="345"/>
    </row>
    <row r="1204" spans="1:7" x14ac:dyDescent="0.3">
      <c r="A1204" s="140">
        <v>3811</v>
      </c>
      <c r="B1204" s="366" t="s">
        <v>164</v>
      </c>
      <c r="C1204" s="1">
        <v>3500</v>
      </c>
      <c r="D1204" s="1">
        <v>0</v>
      </c>
      <c r="E1204" s="1">
        <f>D1204/C1204*100</f>
        <v>0</v>
      </c>
      <c r="F1204" s="345"/>
      <c r="G1204" s="345"/>
    </row>
    <row r="1205" spans="1:7" x14ac:dyDescent="0.3">
      <c r="A1205" s="140"/>
      <c r="B1205" s="152"/>
      <c r="C1205" s="170"/>
      <c r="D1205" s="170"/>
      <c r="E1205" s="145"/>
      <c r="F1205" s="345"/>
      <c r="G1205" s="345"/>
    </row>
    <row r="1206" spans="1:7" s="10" customFormat="1" x14ac:dyDescent="0.3">
      <c r="A1206" s="8"/>
      <c r="B1206" s="112" t="s">
        <v>433</v>
      </c>
      <c r="C1206" s="226">
        <f t="shared" ref="C1206:E1206" si="342">C1207</f>
        <v>7000</v>
      </c>
      <c r="D1206" s="226">
        <f t="shared" si="342"/>
        <v>1869.72</v>
      </c>
      <c r="E1206" s="9">
        <f t="shared" si="342"/>
        <v>26.710285714285714</v>
      </c>
      <c r="F1206" s="344"/>
      <c r="G1206" s="344"/>
    </row>
    <row r="1207" spans="1:7" s="3" customFormat="1" x14ac:dyDescent="0.3">
      <c r="A1207" s="18"/>
      <c r="B1207" s="342" t="s">
        <v>130</v>
      </c>
      <c r="C1207" s="217">
        <f t="shared" ref="C1207:E1210" si="343">C1208</f>
        <v>7000</v>
      </c>
      <c r="D1207" s="217">
        <f t="shared" si="343"/>
        <v>1869.72</v>
      </c>
      <c r="E1207" s="20">
        <f t="shared" si="343"/>
        <v>26.710285714285714</v>
      </c>
      <c r="F1207" s="344"/>
      <c r="G1207" s="344"/>
    </row>
    <row r="1208" spans="1:7" s="3" customFormat="1" x14ac:dyDescent="0.3">
      <c r="A1208" s="18"/>
      <c r="B1208" s="19" t="s">
        <v>51</v>
      </c>
      <c r="C1208" s="217">
        <f t="shared" si="343"/>
        <v>7000</v>
      </c>
      <c r="D1208" s="217">
        <f t="shared" si="343"/>
        <v>1869.72</v>
      </c>
      <c r="E1208" s="20">
        <f t="shared" si="343"/>
        <v>26.710285714285714</v>
      </c>
      <c r="F1208" s="344"/>
      <c r="G1208" s="344"/>
    </row>
    <row r="1209" spans="1:7" s="3" customFormat="1" x14ac:dyDescent="0.3">
      <c r="A1209" s="18">
        <v>3</v>
      </c>
      <c r="B1209" s="19" t="s">
        <v>2</v>
      </c>
      <c r="C1209" s="217">
        <f t="shared" si="343"/>
        <v>7000</v>
      </c>
      <c r="D1209" s="217">
        <f t="shared" si="343"/>
        <v>1869.72</v>
      </c>
      <c r="E1209" s="20">
        <f t="shared" si="343"/>
        <v>26.710285714285714</v>
      </c>
      <c r="F1209" s="344"/>
      <c r="G1209" s="344"/>
    </row>
    <row r="1210" spans="1:7" s="3" customFormat="1" x14ac:dyDescent="0.3">
      <c r="A1210" s="18">
        <v>37</v>
      </c>
      <c r="B1210" s="19" t="s">
        <v>39</v>
      </c>
      <c r="C1210" s="217">
        <f t="shared" si="343"/>
        <v>7000</v>
      </c>
      <c r="D1210" s="217">
        <f t="shared" si="343"/>
        <v>1869.72</v>
      </c>
      <c r="E1210" s="20">
        <f t="shared" si="343"/>
        <v>26.710285714285714</v>
      </c>
      <c r="F1210" s="344"/>
      <c r="G1210" s="344"/>
    </row>
    <row r="1211" spans="1:7" x14ac:dyDescent="0.3">
      <c r="A1211" s="140">
        <v>372</v>
      </c>
      <c r="B1211" s="366" t="s">
        <v>37</v>
      </c>
      <c r="C1211" s="218">
        <v>7000</v>
      </c>
      <c r="D1211" s="218">
        <f>D1212</f>
        <v>1869.72</v>
      </c>
      <c r="E1211" s="1">
        <f>E1212</f>
        <v>26.710285714285714</v>
      </c>
      <c r="F1211" s="345"/>
      <c r="G1211" s="345"/>
    </row>
    <row r="1212" spans="1:7" x14ac:dyDescent="0.3">
      <c r="A1212" s="140">
        <v>3721</v>
      </c>
      <c r="B1212" s="366" t="s">
        <v>527</v>
      </c>
      <c r="C1212" s="218">
        <v>7000</v>
      </c>
      <c r="D1212" s="218">
        <v>1869.72</v>
      </c>
      <c r="E1212" s="218">
        <f>D1212/C1212*100</f>
        <v>26.710285714285714</v>
      </c>
      <c r="F1212" s="345"/>
      <c r="G1212" s="345"/>
    </row>
    <row r="1213" spans="1:7" x14ac:dyDescent="0.3">
      <c r="A1213" s="140"/>
      <c r="B1213" s="366"/>
      <c r="C1213" s="216"/>
      <c r="D1213" s="216"/>
      <c r="E1213" s="1"/>
      <c r="F1213" s="345"/>
      <c r="G1213" s="345"/>
    </row>
    <row r="1214" spans="1:7" hidden="1" x14ac:dyDescent="0.3">
      <c r="A1214" s="140"/>
      <c r="B1214" s="152"/>
      <c r="C1214" s="170"/>
      <c r="D1214" s="170"/>
      <c r="E1214" s="145"/>
      <c r="F1214" s="345"/>
      <c r="G1214" s="345"/>
    </row>
    <row r="1215" spans="1:7" s="10" customFormat="1" hidden="1" x14ac:dyDescent="0.3">
      <c r="A1215" s="8"/>
      <c r="B1215" s="111" t="s">
        <v>383</v>
      </c>
      <c r="C1215" s="226">
        <f>C1216</f>
        <v>0</v>
      </c>
      <c r="D1215" s="226">
        <f>D1216</f>
        <v>0</v>
      </c>
      <c r="E1215" s="9">
        <f>E1216</f>
        <v>0</v>
      </c>
      <c r="F1215" s="344"/>
      <c r="G1215" s="344"/>
    </row>
    <row r="1216" spans="1:7" s="3" customFormat="1" ht="14.4" hidden="1" customHeight="1" x14ac:dyDescent="0.3">
      <c r="A1216" s="18"/>
      <c r="B1216" s="342" t="s">
        <v>130</v>
      </c>
      <c r="C1216" s="217">
        <f>C1221</f>
        <v>0</v>
      </c>
      <c r="D1216" s="217">
        <f>D1221</f>
        <v>0</v>
      </c>
      <c r="E1216" s="20">
        <f>E1221</f>
        <v>0</v>
      </c>
      <c r="F1216" s="344"/>
      <c r="G1216" s="344"/>
    </row>
    <row r="1217" spans="1:7" s="3" customFormat="1" hidden="1" x14ac:dyDescent="0.3">
      <c r="A1217" s="18"/>
      <c r="B1217" s="342" t="s">
        <v>51</v>
      </c>
      <c r="C1217" s="217">
        <f t="shared" ref="C1217:E1219" si="344">C1218</f>
        <v>0</v>
      </c>
      <c r="D1217" s="217">
        <f t="shared" si="344"/>
        <v>0</v>
      </c>
      <c r="E1217" s="20">
        <f t="shared" si="344"/>
        <v>0</v>
      </c>
      <c r="F1217" s="344"/>
      <c r="G1217" s="344"/>
    </row>
    <row r="1218" spans="1:7" s="3" customFormat="1" hidden="1" x14ac:dyDescent="0.3">
      <c r="A1218" s="18">
        <v>3</v>
      </c>
      <c r="B1218" s="342" t="s">
        <v>2</v>
      </c>
      <c r="C1218" s="217">
        <f t="shared" si="344"/>
        <v>0</v>
      </c>
      <c r="D1218" s="217">
        <f t="shared" si="344"/>
        <v>0</v>
      </c>
      <c r="E1218" s="20">
        <f t="shared" si="344"/>
        <v>0</v>
      </c>
      <c r="F1218" s="344"/>
      <c r="G1218" s="344"/>
    </row>
    <row r="1219" spans="1:7" s="3" customFormat="1" hidden="1" x14ac:dyDescent="0.3">
      <c r="A1219" s="18">
        <v>32</v>
      </c>
      <c r="B1219" s="342" t="s">
        <v>21</v>
      </c>
      <c r="C1219" s="217">
        <f t="shared" si="344"/>
        <v>0</v>
      </c>
      <c r="D1219" s="217">
        <f t="shared" si="344"/>
        <v>0</v>
      </c>
      <c r="E1219" s="20">
        <f t="shared" si="344"/>
        <v>0</v>
      </c>
      <c r="F1219" s="344"/>
      <c r="G1219" s="344"/>
    </row>
    <row r="1220" spans="1:7" s="143" customFormat="1" hidden="1" x14ac:dyDescent="0.3">
      <c r="A1220" s="140">
        <v>321</v>
      </c>
      <c r="B1220" s="179" t="s">
        <v>187</v>
      </c>
      <c r="C1220" s="218">
        <v>0</v>
      </c>
      <c r="D1220" s="218">
        <v>0</v>
      </c>
      <c r="E1220" s="145">
        <v>0</v>
      </c>
      <c r="F1220" s="350"/>
      <c r="G1220" s="350"/>
    </row>
    <row r="1221" spans="1:7" s="3" customFormat="1" hidden="1" x14ac:dyDescent="0.3">
      <c r="A1221" s="18"/>
      <c r="B1221" s="19" t="s">
        <v>50</v>
      </c>
      <c r="C1221" s="217">
        <f t="shared" ref="C1221:E1222" si="345">C1222</f>
        <v>0</v>
      </c>
      <c r="D1221" s="217">
        <f t="shared" si="345"/>
        <v>0</v>
      </c>
      <c r="E1221" s="20">
        <f t="shared" si="345"/>
        <v>0</v>
      </c>
      <c r="F1221" s="344"/>
      <c r="G1221" s="344"/>
    </row>
    <row r="1222" spans="1:7" s="3" customFormat="1" hidden="1" x14ac:dyDescent="0.3">
      <c r="A1222" s="18">
        <v>3</v>
      </c>
      <c r="B1222" s="19" t="s">
        <v>38</v>
      </c>
      <c r="C1222" s="217">
        <f t="shared" si="345"/>
        <v>0</v>
      </c>
      <c r="D1222" s="217">
        <f t="shared" si="345"/>
        <v>0</v>
      </c>
      <c r="E1222" s="20">
        <f t="shared" si="345"/>
        <v>0</v>
      </c>
      <c r="F1222" s="344"/>
      <c r="G1222" s="344"/>
    </row>
    <row r="1223" spans="1:7" s="3" customFormat="1" hidden="1" x14ac:dyDescent="0.3">
      <c r="A1223" s="18">
        <v>31</v>
      </c>
      <c r="B1223" s="19" t="s">
        <v>17</v>
      </c>
      <c r="C1223" s="217">
        <f>C1224+C1225+C1226</f>
        <v>0</v>
      </c>
      <c r="D1223" s="217">
        <f>D1224+D1225+D1226</f>
        <v>0</v>
      </c>
      <c r="E1223" s="20">
        <f>E1224+E1225+E1226</f>
        <v>0</v>
      </c>
      <c r="F1223" s="344"/>
      <c r="G1223" s="344"/>
    </row>
    <row r="1224" spans="1:7" s="143" customFormat="1" hidden="1" x14ac:dyDescent="0.3">
      <c r="A1224" s="140">
        <v>311</v>
      </c>
      <c r="B1224" s="152" t="s">
        <v>108</v>
      </c>
      <c r="C1224" s="218">
        <v>0</v>
      </c>
      <c r="D1224" s="218">
        <v>0</v>
      </c>
      <c r="E1224" s="145">
        <v>0</v>
      </c>
      <c r="F1224" s="350"/>
      <c r="G1224" s="350"/>
    </row>
    <row r="1225" spans="1:7" s="143" customFormat="1" hidden="1" x14ac:dyDescent="0.3">
      <c r="A1225" s="140">
        <v>312</v>
      </c>
      <c r="B1225" s="152" t="s">
        <v>19</v>
      </c>
      <c r="C1225" s="218">
        <v>0</v>
      </c>
      <c r="D1225" s="218">
        <v>0</v>
      </c>
      <c r="E1225" s="145">
        <v>0</v>
      </c>
      <c r="F1225" s="350"/>
      <c r="G1225" s="350"/>
    </row>
    <row r="1226" spans="1:7" s="143" customFormat="1" hidden="1" x14ac:dyDescent="0.3">
      <c r="A1226" s="140">
        <v>313</v>
      </c>
      <c r="B1226" s="152" t="s">
        <v>20</v>
      </c>
      <c r="C1226" s="218">
        <v>0</v>
      </c>
      <c r="D1226" s="218">
        <v>0</v>
      </c>
      <c r="E1226" s="145">
        <v>0</v>
      </c>
      <c r="F1226" s="350"/>
      <c r="G1226" s="350"/>
    </row>
    <row r="1227" spans="1:7" s="3" customFormat="1" hidden="1" x14ac:dyDescent="0.3">
      <c r="A1227" s="18">
        <v>32</v>
      </c>
      <c r="B1227" s="19" t="s">
        <v>21</v>
      </c>
      <c r="C1227" s="217">
        <f>C1228</f>
        <v>0</v>
      </c>
      <c r="D1227" s="217">
        <f>D1228</f>
        <v>0</v>
      </c>
      <c r="E1227" s="20">
        <f>E1228</f>
        <v>0</v>
      </c>
      <c r="F1227" s="344"/>
      <c r="G1227" s="344"/>
    </row>
    <row r="1228" spans="1:7" s="143" customFormat="1" hidden="1" x14ac:dyDescent="0.3">
      <c r="A1228" s="140">
        <v>321</v>
      </c>
      <c r="B1228" s="152" t="s">
        <v>187</v>
      </c>
      <c r="C1228" s="218">
        <v>0</v>
      </c>
      <c r="D1228" s="218">
        <v>0</v>
      </c>
      <c r="E1228" s="145">
        <v>0</v>
      </c>
      <c r="F1228" s="350"/>
      <c r="G1228" s="350"/>
    </row>
    <row r="1229" spans="1:7" s="143" customFormat="1" ht="15" hidden="1" customHeight="1" x14ac:dyDescent="0.3">
      <c r="A1229" s="140"/>
      <c r="B1229" s="152"/>
      <c r="C1229" s="218"/>
      <c r="D1229" s="218"/>
      <c r="E1229" s="145"/>
      <c r="F1229" s="350"/>
      <c r="G1229" s="350"/>
    </row>
    <row r="1230" spans="1:7" s="143" customFormat="1" x14ac:dyDescent="0.3">
      <c r="A1230" s="8"/>
      <c r="B1230" s="111" t="s">
        <v>428</v>
      </c>
      <c r="C1230" s="226">
        <f>C1231</f>
        <v>1000</v>
      </c>
      <c r="D1230" s="226">
        <f>D1231</f>
        <v>1500</v>
      </c>
      <c r="E1230" s="226">
        <f t="shared" ref="C1230:E1234" si="346">E1231</f>
        <v>150</v>
      </c>
      <c r="F1230" s="350"/>
      <c r="G1230" s="350"/>
    </row>
    <row r="1231" spans="1:7" s="143" customFormat="1" x14ac:dyDescent="0.3">
      <c r="A1231" s="18"/>
      <c r="B1231" s="342" t="s">
        <v>130</v>
      </c>
      <c r="C1231" s="217">
        <f>C1232+C1237</f>
        <v>1000</v>
      </c>
      <c r="D1231" s="217">
        <f>D1232+D1237</f>
        <v>1500</v>
      </c>
      <c r="E1231" s="217">
        <f t="shared" si="346"/>
        <v>150</v>
      </c>
      <c r="F1231" s="350"/>
      <c r="G1231" s="350"/>
    </row>
    <row r="1232" spans="1:7" s="143" customFormat="1" x14ac:dyDescent="0.3">
      <c r="A1232" s="18"/>
      <c r="B1232" s="342" t="s">
        <v>51</v>
      </c>
      <c r="C1232" s="217">
        <f t="shared" si="346"/>
        <v>1000</v>
      </c>
      <c r="D1232" s="217">
        <f t="shared" si="346"/>
        <v>1500</v>
      </c>
      <c r="E1232" s="217">
        <f t="shared" si="346"/>
        <v>150</v>
      </c>
      <c r="F1232" s="350"/>
      <c r="G1232" s="350"/>
    </row>
    <row r="1233" spans="1:7" s="143" customFormat="1" x14ac:dyDescent="0.3">
      <c r="A1233" s="18">
        <v>3</v>
      </c>
      <c r="B1233" s="342" t="s">
        <v>2</v>
      </c>
      <c r="C1233" s="217">
        <f t="shared" si="346"/>
        <v>1000</v>
      </c>
      <c r="D1233" s="217">
        <f t="shared" si="346"/>
        <v>1500</v>
      </c>
      <c r="E1233" s="217">
        <f t="shared" si="346"/>
        <v>150</v>
      </c>
      <c r="F1233" s="350"/>
      <c r="G1233" s="350"/>
    </row>
    <row r="1234" spans="1:7" s="143" customFormat="1" x14ac:dyDescent="0.3">
      <c r="A1234" s="18">
        <v>32</v>
      </c>
      <c r="B1234" s="342" t="s">
        <v>21</v>
      </c>
      <c r="C1234" s="217">
        <f t="shared" si="346"/>
        <v>1000</v>
      </c>
      <c r="D1234" s="217">
        <f t="shared" si="346"/>
        <v>1500</v>
      </c>
      <c r="E1234" s="217">
        <f t="shared" si="346"/>
        <v>150</v>
      </c>
      <c r="F1234" s="350"/>
      <c r="G1234" s="350"/>
    </row>
    <row r="1235" spans="1:7" s="143" customFormat="1" x14ac:dyDescent="0.3">
      <c r="A1235" s="140">
        <v>321</v>
      </c>
      <c r="B1235" s="179" t="s">
        <v>187</v>
      </c>
      <c r="C1235" s="218">
        <v>1000</v>
      </c>
      <c r="D1235" s="218">
        <v>1500</v>
      </c>
      <c r="E1235" s="218">
        <f>D1235/C1235*100</f>
        <v>150</v>
      </c>
      <c r="F1235" s="350"/>
      <c r="G1235" s="350"/>
    </row>
    <row r="1236" spans="1:7" s="143" customFormat="1" x14ac:dyDescent="0.3">
      <c r="A1236" s="140">
        <v>3214</v>
      </c>
      <c r="B1236" s="368" t="s">
        <v>554</v>
      </c>
      <c r="C1236" s="218">
        <v>1000</v>
      </c>
      <c r="D1236" s="218">
        <v>1500</v>
      </c>
      <c r="E1236" s="218">
        <f>D1236/C1236*100</f>
        <v>150</v>
      </c>
      <c r="F1236" s="350"/>
      <c r="G1236" s="345"/>
    </row>
    <row r="1237" spans="1:7" s="143" customFormat="1" hidden="1" x14ac:dyDescent="0.3">
      <c r="A1237" s="18"/>
      <c r="B1237" s="19" t="s">
        <v>50</v>
      </c>
      <c r="C1237" s="217">
        <f t="shared" ref="C1237:E1237" si="347">C1238</f>
        <v>0</v>
      </c>
      <c r="D1237" s="217">
        <f t="shared" si="347"/>
        <v>0</v>
      </c>
      <c r="E1237" s="217">
        <f t="shared" si="347"/>
        <v>0</v>
      </c>
      <c r="F1237" s="350"/>
      <c r="G1237" s="350"/>
    </row>
    <row r="1238" spans="1:7" s="143" customFormat="1" hidden="1" x14ac:dyDescent="0.3">
      <c r="A1238" s="18">
        <v>3</v>
      </c>
      <c r="B1238" s="19" t="s">
        <v>38</v>
      </c>
      <c r="C1238" s="217">
        <f>C1239+C1243</f>
        <v>0</v>
      </c>
      <c r="D1238" s="217">
        <f>D1239+D1243</f>
        <v>0</v>
      </c>
      <c r="E1238" s="217">
        <f t="shared" ref="E1238" si="348">E1239+E1243</f>
        <v>0</v>
      </c>
      <c r="F1238" s="350"/>
      <c r="G1238" s="350"/>
    </row>
    <row r="1239" spans="1:7" s="143" customFormat="1" hidden="1" x14ac:dyDescent="0.3">
      <c r="A1239" s="18">
        <v>31</v>
      </c>
      <c r="B1239" s="19" t="s">
        <v>17</v>
      </c>
      <c r="C1239" s="217">
        <f>C1240+C1241+C1242</f>
        <v>0</v>
      </c>
      <c r="D1239" s="217">
        <f>D1240+D1241+D1242</f>
        <v>0</v>
      </c>
      <c r="E1239" s="217">
        <f t="shared" ref="E1239" si="349">E1240+E1241+E1242</f>
        <v>0</v>
      </c>
      <c r="F1239" s="350"/>
      <c r="G1239" s="350"/>
    </row>
    <row r="1240" spans="1:7" s="143" customFormat="1" hidden="1" x14ac:dyDescent="0.3">
      <c r="A1240" s="140">
        <v>311</v>
      </c>
      <c r="B1240" s="152" t="s">
        <v>108</v>
      </c>
      <c r="C1240" s="218">
        <v>0</v>
      </c>
      <c r="D1240" s="218">
        <v>0</v>
      </c>
      <c r="E1240" s="218">
        <v>0</v>
      </c>
      <c r="F1240" s="350"/>
      <c r="G1240" s="350"/>
    </row>
    <row r="1241" spans="1:7" s="143" customFormat="1" hidden="1" x14ac:dyDescent="0.3">
      <c r="A1241" s="140">
        <v>312</v>
      </c>
      <c r="B1241" s="152" t="s">
        <v>19</v>
      </c>
      <c r="C1241" s="218">
        <v>0</v>
      </c>
      <c r="D1241" s="218">
        <v>0</v>
      </c>
      <c r="E1241" s="218">
        <v>0</v>
      </c>
      <c r="F1241" s="350"/>
      <c r="G1241" s="350"/>
    </row>
    <row r="1242" spans="1:7" s="143" customFormat="1" hidden="1" x14ac:dyDescent="0.3">
      <c r="A1242" s="140">
        <v>313</v>
      </c>
      <c r="B1242" s="152" t="s">
        <v>20</v>
      </c>
      <c r="C1242" s="218">
        <v>0</v>
      </c>
      <c r="D1242" s="218">
        <v>0</v>
      </c>
      <c r="E1242" s="218">
        <v>0</v>
      </c>
      <c r="F1242" s="350"/>
      <c r="G1242" s="350"/>
    </row>
    <row r="1243" spans="1:7" s="143" customFormat="1" hidden="1" x14ac:dyDescent="0.3">
      <c r="A1243" s="18">
        <v>32</v>
      </c>
      <c r="B1243" s="19" t="s">
        <v>21</v>
      </c>
      <c r="C1243" s="217">
        <f>C1244</f>
        <v>0</v>
      </c>
      <c r="D1243" s="217">
        <f>D1244</f>
        <v>0</v>
      </c>
      <c r="E1243" s="217">
        <f t="shared" ref="E1243" si="350">E1244</f>
        <v>0</v>
      </c>
      <c r="F1243" s="350"/>
      <c r="G1243" s="350"/>
    </row>
    <row r="1244" spans="1:7" s="143" customFormat="1" hidden="1" x14ac:dyDescent="0.3">
      <c r="A1244" s="140">
        <v>321</v>
      </c>
      <c r="B1244" s="152" t="s">
        <v>187</v>
      </c>
      <c r="C1244" s="218">
        <v>0</v>
      </c>
      <c r="D1244" s="218">
        <v>0</v>
      </c>
      <c r="E1244" s="218">
        <v>0</v>
      </c>
      <c r="F1244" s="350"/>
      <c r="G1244" s="350"/>
    </row>
    <row r="1245" spans="1:7" x14ac:dyDescent="0.3">
      <c r="A1245" s="140"/>
      <c r="B1245" s="152"/>
      <c r="C1245" s="1"/>
      <c r="D1245" s="1"/>
      <c r="E1245" s="1"/>
      <c r="F1245" s="345"/>
    </row>
    <row r="1246" spans="1:7" s="10" customFormat="1" x14ac:dyDescent="0.3">
      <c r="A1246" s="8"/>
      <c r="B1246" s="111" t="s">
        <v>438</v>
      </c>
      <c r="C1246" s="144">
        <f t="shared" ref="C1246:E1246" si="351">C1247</f>
        <v>5000</v>
      </c>
      <c r="D1246" s="144">
        <f t="shared" si="351"/>
        <v>0</v>
      </c>
      <c r="E1246" s="9">
        <f t="shared" si="351"/>
        <v>0</v>
      </c>
      <c r="F1246" s="344"/>
      <c r="G1246" s="344"/>
    </row>
    <row r="1247" spans="1:7" s="3" customFormat="1" x14ac:dyDescent="0.3">
      <c r="A1247" s="18"/>
      <c r="B1247" s="19" t="s">
        <v>131</v>
      </c>
      <c r="C1247" s="22">
        <f t="shared" ref="C1247:E1250" si="352">C1248</f>
        <v>5000</v>
      </c>
      <c r="D1247" s="22">
        <f t="shared" si="352"/>
        <v>0</v>
      </c>
      <c r="E1247" s="20">
        <f t="shared" si="352"/>
        <v>0</v>
      </c>
      <c r="F1247" s="344"/>
      <c r="G1247" s="344"/>
    </row>
    <row r="1248" spans="1:7" s="3" customFormat="1" x14ac:dyDescent="0.3">
      <c r="A1248" s="18"/>
      <c r="B1248" s="19" t="s">
        <v>50</v>
      </c>
      <c r="C1248" s="22">
        <f t="shared" si="352"/>
        <v>5000</v>
      </c>
      <c r="D1248" s="22">
        <f t="shared" si="352"/>
        <v>0</v>
      </c>
      <c r="E1248" s="20">
        <f t="shared" si="352"/>
        <v>0</v>
      </c>
      <c r="F1248" s="344"/>
      <c r="G1248" s="344"/>
    </row>
    <row r="1249" spans="1:82" s="3" customFormat="1" x14ac:dyDescent="0.3">
      <c r="A1249" s="18">
        <v>3</v>
      </c>
      <c r="B1249" s="19" t="s">
        <v>2</v>
      </c>
      <c r="C1249" s="22">
        <f t="shared" si="352"/>
        <v>5000</v>
      </c>
      <c r="D1249" s="22">
        <f t="shared" si="352"/>
        <v>0</v>
      </c>
      <c r="E1249" s="20">
        <f t="shared" si="352"/>
        <v>0</v>
      </c>
      <c r="F1249" s="344"/>
      <c r="G1249" s="344"/>
    </row>
    <row r="1250" spans="1:82" s="3" customFormat="1" x14ac:dyDescent="0.3">
      <c r="A1250" s="18">
        <v>37</v>
      </c>
      <c r="B1250" s="19" t="s">
        <v>232</v>
      </c>
      <c r="C1250" s="22">
        <f t="shared" si="352"/>
        <v>5000</v>
      </c>
      <c r="D1250" s="22">
        <f t="shared" si="352"/>
        <v>0</v>
      </c>
      <c r="E1250" s="20">
        <f t="shared" si="352"/>
        <v>0</v>
      </c>
      <c r="F1250" s="344"/>
      <c r="G1250" s="344"/>
    </row>
    <row r="1251" spans="1:82" s="143" customFormat="1" x14ac:dyDescent="0.3">
      <c r="A1251" s="140">
        <v>372</v>
      </c>
      <c r="B1251" s="366" t="s">
        <v>37</v>
      </c>
      <c r="C1251" s="1">
        <v>5000</v>
      </c>
      <c r="D1251" s="1">
        <v>0</v>
      </c>
      <c r="E1251" s="1">
        <f>E1252</f>
        <v>0</v>
      </c>
      <c r="F1251" s="345"/>
      <c r="G1251" s="345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BT1251"/>
      <c r="BU1251"/>
      <c r="BV1251"/>
      <c r="BW1251"/>
      <c r="BX1251"/>
      <c r="BY1251"/>
      <c r="BZ1251"/>
      <c r="CA1251"/>
      <c r="CB1251"/>
      <c r="CC1251"/>
      <c r="CD1251"/>
    </row>
    <row r="1252" spans="1:82" s="143" customFormat="1" x14ac:dyDescent="0.3">
      <c r="A1252" s="140">
        <v>3721</v>
      </c>
      <c r="B1252" s="366" t="s">
        <v>527</v>
      </c>
      <c r="C1252" s="1">
        <v>5000</v>
      </c>
      <c r="D1252" s="1">
        <v>0</v>
      </c>
      <c r="E1252" s="145">
        <f>D1252/C1252*100</f>
        <v>0</v>
      </c>
      <c r="F1252" s="345"/>
      <c r="G1252" s="345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  <c r="BY1252"/>
      <c r="BZ1252"/>
      <c r="CA1252"/>
      <c r="CB1252"/>
      <c r="CC1252"/>
      <c r="CD1252"/>
    </row>
    <row r="1253" spans="1:82" s="143" customFormat="1" x14ac:dyDescent="0.3">
      <c r="A1253" s="18"/>
      <c r="B1253" s="19"/>
      <c r="C1253" s="56"/>
      <c r="D1253" s="56"/>
      <c r="E1253" s="20"/>
      <c r="F1253" s="345"/>
      <c r="G1253" s="345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BT1253"/>
      <c r="BU1253"/>
      <c r="BV1253"/>
      <c r="BW1253"/>
      <c r="BX1253"/>
      <c r="BY1253"/>
      <c r="BZ1253"/>
      <c r="CA1253"/>
      <c r="CB1253"/>
      <c r="CC1253"/>
      <c r="CD1253"/>
    </row>
    <row r="1254" spans="1:82" s="10" customFormat="1" x14ac:dyDescent="0.3">
      <c r="A1254" s="8"/>
      <c r="B1254" s="111" t="s">
        <v>384</v>
      </c>
      <c r="C1254" s="144">
        <f t="shared" ref="C1254:E1254" si="353">C1255</f>
        <v>3000</v>
      </c>
      <c r="D1254" s="144">
        <f t="shared" si="353"/>
        <v>6288.6</v>
      </c>
      <c r="E1254" s="9">
        <f t="shared" si="353"/>
        <v>209.62</v>
      </c>
      <c r="F1254" s="344"/>
      <c r="G1254" s="344"/>
    </row>
    <row r="1255" spans="1:82" s="3" customFormat="1" x14ac:dyDescent="0.3">
      <c r="A1255" s="18"/>
      <c r="B1255" s="19" t="s">
        <v>133</v>
      </c>
      <c r="C1255" s="22">
        <f t="shared" ref="C1255:E1258" si="354">C1256</f>
        <v>3000</v>
      </c>
      <c r="D1255" s="22">
        <f t="shared" si="354"/>
        <v>6288.6</v>
      </c>
      <c r="E1255" s="20">
        <f t="shared" si="354"/>
        <v>209.62</v>
      </c>
      <c r="F1255" s="344"/>
      <c r="G1255" s="344"/>
    </row>
    <row r="1256" spans="1:82" s="3" customFormat="1" x14ac:dyDescent="0.3">
      <c r="A1256" s="18"/>
      <c r="B1256" s="19" t="s">
        <v>51</v>
      </c>
      <c r="C1256" s="22">
        <f t="shared" si="354"/>
        <v>3000</v>
      </c>
      <c r="D1256" s="22">
        <f t="shared" si="354"/>
        <v>6288.6</v>
      </c>
      <c r="E1256" s="20">
        <f t="shared" si="354"/>
        <v>209.62</v>
      </c>
      <c r="F1256" s="344"/>
      <c r="G1256" s="344"/>
    </row>
    <row r="1257" spans="1:82" s="3" customFormat="1" x14ac:dyDescent="0.3">
      <c r="A1257" s="18">
        <v>3</v>
      </c>
      <c r="B1257" s="19" t="s">
        <v>2</v>
      </c>
      <c r="C1257" s="22">
        <f t="shared" si="354"/>
        <v>3000</v>
      </c>
      <c r="D1257" s="22">
        <f t="shared" si="354"/>
        <v>6288.6</v>
      </c>
      <c r="E1257" s="20">
        <f t="shared" si="354"/>
        <v>209.62</v>
      </c>
      <c r="F1257" s="344"/>
      <c r="G1257" s="344"/>
    </row>
    <row r="1258" spans="1:82" s="3" customFormat="1" x14ac:dyDescent="0.3">
      <c r="A1258" s="18">
        <v>37</v>
      </c>
      <c r="B1258" s="19" t="s">
        <v>232</v>
      </c>
      <c r="C1258" s="22">
        <f t="shared" si="354"/>
        <v>3000</v>
      </c>
      <c r="D1258" s="22">
        <f t="shared" si="354"/>
        <v>6288.6</v>
      </c>
      <c r="E1258" s="20">
        <f t="shared" si="354"/>
        <v>209.62</v>
      </c>
      <c r="F1258" s="344"/>
      <c r="G1258" s="344"/>
    </row>
    <row r="1259" spans="1:82" s="143" customFormat="1" x14ac:dyDescent="0.3">
      <c r="A1259" s="140">
        <v>372</v>
      </c>
      <c r="B1259" s="366" t="s">
        <v>37</v>
      </c>
      <c r="C1259" s="1">
        <v>3000</v>
      </c>
      <c r="D1259" s="1">
        <f>D1260</f>
        <v>6288.6</v>
      </c>
      <c r="E1259" s="145">
        <f>E1260</f>
        <v>209.62</v>
      </c>
      <c r="F1259" s="350"/>
      <c r="G1259" s="350"/>
    </row>
    <row r="1260" spans="1:82" s="143" customFormat="1" x14ac:dyDescent="0.3">
      <c r="A1260" s="140">
        <v>3721</v>
      </c>
      <c r="B1260" s="366" t="s">
        <v>527</v>
      </c>
      <c r="C1260" s="1">
        <v>3000</v>
      </c>
      <c r="D1260" s="1">
        <v>6288.6</v>
      </c>
      <c r="E1260" s="145">
        <f>D1260/C1260*100</f>
        <v>209.62</v>
      </c>
      <c r="F1260" s="350"/>
      <c r="G1260" s="350"/>
    </row>
    <row r="1261" spans="1:82" s="143" customFormat="1" x14ac:dyDescent="0.3">
      <c r="A1261" s="140"/>
      <c r="B1261" s="152"/>
      <c r="C1261" s="170"/>
      <c r="D1261" s="170"/>
      <c r="E1261" s="145"/>
      <c r="F1261" s="350"/>
      <c r="G1261" s="350"/>
    </row>
    <row r="1262" spans="1:82" s="143" customFormat="1" x14ac:dyDescent="0.3">
      <c r="A1262" s="201"/>
      <c r="B1262" s="111" t="s">
        <v>385</v>
      </c>
      <c r="C1262" s="202">
        <f t="shared" ref="C1262:E1266" si="355">C1263</f>
        <v>700</v>
      </c>
      <c r="D1262" s="202">
        <f t="shared" si="355"/>
        <v>700</v>
      </c>
      <c r="E1262" s="9">
        <f t="shared" si="355"/>
        <v>100</v>
      </c>
      <c r="F1262" s="350"/>
      <c r="G1262" s="350"/>
    </row>
    <row r="1263" spans="1:82" s="143" customFormat="1" x14ac:dyDescent="0.3">
      <c r="A1263" s="140"/>
      <c r="B1263" s="19" t="s">
        <v>206</v>
      </c>
      <c r="C1263" s="56">
        <f t="shared" si="355"/>
        <v>700</v>
      </c>
      <c r="D1263" s="56">
        <f t="shared" si="355"/>
        <v>700</v>
      </c>
      <c r="E1263" s="20">
        <f t="shared" si="355"/>
        <v>100</v>
      </c>
      <c r="F1263" s="350"/>
      <c r="G1263" s="350"/>
    </row>
    <row r="1264" spans="1:82" s="143" customFormat="1" x14ac:dyDescent="0.3">
      <c r="A1264" s="140"/>
      <c r="B1264" s="19" t="s">
        <v>51</v>
      </c>
      <c r="C1264" s="56">
        <f t="shared" si="355"/>
        <v>700</v>
      </c>
      <c r="D1264" s="56">
        <f t="shared" si="355"/>
        <v>700</v>
      </c>
      <c r="E1264" s="20">
        <f t="shared" si="355"/>
        <v>100</v>
      </c>
      <c r="F1264" s="350"/>
      <c r="G1264" s="350"/>
    </row>
    <row r="1265" spans="1:7" s="143" customFormat="1" x14ac:dyDescent="0.3">
      <c r="A1265" s="18">
        <v>3</v>
      </c>
      <c r="B1265" s="19" t="s">
        <v>2</v>
      </c>
      <c r="C1265" s="56">
        <f t="shared" si="355"/>
        <v>700</v>
      </c>
      <c r="D1265" s="56">
        <f t="shared" si="355"/>
        <v>700</v>
      </c>
      <c r="E1265" s="20">
        <f t="shared" si="355"/>
        <v>100</v>
      </c>
      <c r="F1265" s="350"/>
      <c r="G1265" s="350"/>
    </row>
    <row r="1266" spans="1:7" s="143" customFormat="1" x14ac:dyDescent="0.3">
      <c r="A1266" s="18">
        <v>37</v>
      </c>
      <c r="B1266" s="19" t="s">
        <v>232</v>
      </c>
      <c r="C1266" s="56">
        <f t="shared" si="355"/>
        <v>700</v>
      </c>
      <c r="D1266" s="56">
        <f t="shared" si="355"/>
        <v>700</v>
      </c>
      <c r="E1266" s="20">
        <f t="shared" si="355"/>
        <v>100</v>
      </c>
      <c r="F1266" s="350"/>
      <c r="G1266" s="350"/>
    </row>
    <row r="1267" spans="1:7" s="143" customFormat="1" x14ac:dyDescent="0.3">
      <c r="A1267" s="140">
        <v>372</v>
      </c>
      <c r="B1267" s="366" t="s">
        <v>37</v>
      </c>
      <c r="C1267" s="170">
        <v>700</v>
      </c>
      <c r="D1267" s="170">
        <f>D1268</f>
        <v>700</v>
      </c>
      <c r="E1267" s="145">
        <f>E1268</f>
        <v>100</v>
      </c>
      <c r="F1267" s="350"/>
      <c r="G1267" s="350"/>
    </row>
    <row r="1268" spans="1:7" s="143" customFormat="1" x14ac:dyDescent="0.3">
      <c r="A1268" s="140">
        <v>3721</v>
      </c>
      <c r="B1268" s="366" t="s">
        <v>527</v>
      </c>
      <c r="C1268" s="170">
        <v>700</v>
      </c>
      <c r="D1268" s="170">
        <v>700</v>
      </c>
      <c r="E1268" s="145">
        <f>D1268/C1268*100</f>
        <v>100</v>
      </c>
      <c r="F1268" s="350"/>
      <c r="G1268" s="350"/>
    </row>
    <row r="1269" spans="1:7" x14ac:dyDescent="0.3">
      <c r="A1269" s="18"/>
      <c r="B1269" s="19"/>
      <c r="C1269" s="56"/>
      <c r="D1269" s="56"/>
      <c r="E1269" s="20"/>
      <c r="F1269" s="345"/>
      <c r="G1269" s="345"/>
    </row>
    <row r="1270" spans="1:7" s="10" customFormat="1" x14ac:dyDescent="0.3">
      <c r="A1270" s="8"/>
      <c r="B1270" s="111" t="s">
        <v>386</v>
      </c>
      <c r="C1270" s="144">
        <f t="shared" ref="C1270:E1270" si="356">C1271</f>
        <v>3000</v>
      </c>
      <c r="D1270" s="144">
        <f t="shared" si="356"/>
        <v>0</v>
      </c>
      <c r="E1270" s="9">
        <f t="shared" si="356"/>
        <v>0</v>
      </c>
      <c r="F1270" s="344"/>
      <c r="G1270" s="344"/>
    </row>
    <row r="1271" spans="1:7" s="3" customFormat="1" x14ac:dyDescent="0.3">
      <c r="A1271" s="18"/>
      <c r="B1271" s="19" t="s">
        <v>235</v>
      </c>
      <c r="C1271" s="22">
        <f t="shared" ref="C1271:E1274" si="357">C1272</f>
        <v>3000</v>
      </c>
      <c r="D1271" s="22">
        <f t="shared" si="357"/>
        <v>0</v>
      </c>
      <c r="E1271" s="20">
        <f t="shared" si="357"/>
        <v>0</v>
      </c>
      <c r="F1271" s="344"/>
      <c r="G1271" s="344"/>
    </row>
    <row r="1272" spans="1:7" s="3" customFormat="1" x14ac:dyDescent="0.3">
      <c r="A1272" s="18"/>
      <c r="B1272" s="19" t="s">
        <v>51</v>
      </c>
      <c r="C1272" s="22">
        <f t="shared" si="357"/>
        <v>3000</v>
      </c>
      <c r="D1272" s="22">
        <f t="shared" si="357"/>
        <v>0</v>
      </c>
      <c r="E1272" s="20">
        <f t="shared" si="357"/>
        <v>0</v>
      </c>
      <c r="F1272" s="344"/>
      <c r="G1272" s="344"/>
    </row>
    <row r="1273" spans="1:7" s="3" customFormat="1" x14ac:dyDescent="0.3">
      <c r="A1273" s="18">
        <v>3</v>
      </c>
      <c r="B1273" s="19" t="s">
        <v>2</v>
      </c>
      <c r="C1273" s="22">
        <f t="shared" si="357"/>
        <v>3000</v>
      </c>
      <c r="D1273" s="22">
        <f t="shared" si="357"/>
        <v>0</v>
      </c>
      <c r="E1273" s="20">
        <f t="shared" si="357"/>
        <v>0</v>
      </c>
      <c r="F1273" s="344"/>
      <c r="G1273" s="344"/>
    </row>
    <row r="1274" spans="1:7" s="3" customFormat="1" x14ac:dyDescent="0.3">
      <c r="A1274" s="18">
        <v>37</v>
      </c>
      <c r="B1274" s="19" t="s">
        <v>229</v>
      </c>
      <c r="C1274" s="22">
        <f t="shared" si="357"/>
        <v>3000</v>
      </c>
      <c r="D1274" s="22">
        <f t="shared" si="357"/>
        <v>0</v>
      </c>
      <c r="E1274" s="20">
        <f t="shared" si="357"/>
        <v>0</v>
      </c>
      <c r="F1274" s="344"/>
      <c r="G1274" s="344"/>
    </row>
    <row r="1275" spans="1:7" x14ac:dyDescent="0.3">
      <c r="A1275" s="140">
        <v>372</v>
      </c>
      <c r="B1275" s="366" t="s">
        <v>37</v>
      </c>
      <c r="C1275" s="1">
        <v>3000</v>
      </c>
      <c r="D1275" s="1">
        <v>0</v>
      </c>
      <c r="E1275" s="1">
        <f>E1276</f>
        <v>0</v>
      </c>
      <c r="F1275" s="345"/>
      <c r="G1275" s="345"/>
    </row>
    <row r="1276" spans="1:7" x14ac:dyDescent="0.3">
      <c r="A1276" s="140">
        <v>3721</v>
      </c>
      <c r="B1276" s="366" t="s">
        <v>527</v>
      </c>
      <c r="C1276" s="1">
        <v>3000</v>
      </c>
      <c r="D1276" s="1">
        <v>0</v>
      </c>
      <c r="E1276" s="1">
        <f>D1276/C1276*100</f>
        <v>0</v>
      </c>
      <c r="F1276" s="345"/>
      <c r="G1276" s="345"/>
    </row>
    <row r="1277" spans="1:7" x14ac:dyDescent="0.3">
      <c r="A1277" s="140"/>
      <c r="B1277" s="152"/>
      <c r="C1277" s="170"/>
      <c r="D1277" s="170"/>
      <c r="E1277" s="145"/>
      <c r="F1277" s="345"/>
      <c r="G1277" s="345"/>
    </row>
    <row r="1278" spans="1:7" s="10" customFormat="1" x14ac:dyDescent="0.3">
      <c r="A1278" s="8"/>
      <c r="B1278" s="111" t="s">
        <v>387</v>
      </c>
      <c r="C1278" s="144">
        <f t="shared" ref="C1278:E1278" si="358">C1279</f>
        <v>1500</v>
      </c>
      <c r="D1278" s="144">
        <f t="shared" si="358"/>
        <v>451.35</v>
      </c>
      <c r="E1278" s="9">
        <f t="shared" si="358"/>
        <v>30.09</v>
      </c>
      <c r="F1278" s="344"/>
      <c r="G1278" s="344"/>
    </row>
    <row r="1279" spans="1:7" s="3" customFormat="1" x14ac:dyDescent="0.3">
      <c r="A1279" s="18"/>
      <c r="B1279" s="19" t="s">
        <v>131</v>
      </c>
      <c r="C1279" s="22">
        <f t="shared" ref="C1279:E1282" si="359">C1280</f>
        <v>1500</v>
      </c>
      <c r="D1279" s="22">
        <f t="shared" si="359"/>
        <v>451.35</v>
      </c>
      <c r="E1279" s="20">
        <f t="shared" si="359"/>
        <v>30.09</v>
      </c>
      <c r="F1279" s="344"/>
      <c r="G1279" s="344"/>
    </row>
    <row r="1280" spans="1:7" s="3" customFormat="1" x14ac:dyDescent="0.3">
      <c r="A1280" s="18"/>
      <c r="B1280" s="19" t="s">
        <v>51</v>
      </c>
      <c r="C1280" s="22">
        <f t="shared" si="359"/>
        <v>1500</v>
      </c>
      <c r="D1280" s="22">
        <f t="shared" si="359"/>
        <v>451.35</v>
      </c>
      <c r="E1280" s="20">
        <f t="shared" si="359"/>
        <v>30.09</v>
      </c>
      <c r="F1280" s="344"/>
      <c r="G1280" s="344"/>
    </row>
    <row r="1281" spans="1:7" s="3" customFormat="1" x14ac:dyDescent="0.3">
      <c r="A1281" s="18">
        <v>3</v>
      </c>
      <c r="B1281" s="19" t="s">
        <v>2</v>
      </c>
      <c r="C1281" s="22">
        <f t="shared" si="359"/>
        <v>1500</v>
      </c>
      <c r="D1281" s="22">
        <f t="shared" si="359"/>
        <v>451.35</v>
      </c>
      <c r="E1281" s="20">
        <f t="shared" si="359"/>
        <v>30.09</v>
      </c>
      <c r="F1281" s="344"/>
      <c r="G1281" s="344"/>
    </row>
    <row r="1282" spans="1:7" s="3" customFormat="1" x14ac:dyDescent="0.3">
      <c r="A1282" s="18">
        <v>37</v>
      </c>
      <c r="B1282" s="19" t="s">
        <v>229</v>
      </c>
      <c r="C1282" s="22">
        <f t="shared" si="359"/>
        <v>1500</v>
      </c>
      <c r="D1282" s="22">
        <f t="shared" si="359"/>
        <v>451.35</v>
      </c>
      <c r="E1282" s="20">
        <f t="shared" si="359"/>
        <v>30.09</v>
      </c>
      <c r="F1282" s="344"/>
      <c r="G1282" s="344"/>
    </row>
    <row r="1283" spans="1:7" x14ac:dyDescent="0.3">
      <c r="A1283" s="140">
        <v>372</v>
      </c>
      <c r="B1283" s="366" t="s">
        <v>37</v>
      </c>
      <c r="C1283" s="1">
        <v>1500</v>
      </c>
      <c r="D1283" s="1">
        <f>D1284</f>
        <v>451.35</v>
      </c>
      <c r="E1283" s="1">
        <f>E1284</f>
        <v>30.09</v>
      </c>
      <c r="F1283" s="345"/>
      <c r="G1283" s="345"/>
    </row>
    <row r="1284" spans="1:7" x14ac:dyDescent="0.3">
      <c r="A1284" s="140">
        <v>3722</v>
      </c>
      <c r="B1284" s="366" t="s">
        <v>528</v>
      </c>
      <c r="C1284" s="1">
        <v>1500</v>
      </c>
      <c r="D1284" s="1">
        <v>451.35</v>
      </c>
      <c r="E1284" s="1">
        <f>D1284/C1284*100</f>
        <v>30.09</v>
      </c>
      <c r="F1284" s="345"/>
      <c r="G1284" s="345"/>
    </row>
    <row r="1285" spans="1:7" x14ac:dyDescent="0.3">
      <c r="A1285" s="140"/>
      <c r="B1285" s="152"/>
      <c r="C1285" s="170"/>
      <c r="D1285" s="170"/>
      <c r="E1285" s="145"/>
      <c r="F1285" s="345"/>
      <c r="G1285" s="345"/>
    </row>
    <row r="1286" spans="1:7" s="110" customFormat="1" x14ac:dyDescent="0.3">
      <c r="A1286" s="7"/>
      <c r="B1286" s="108" t="s">
        <v>146</v>
      </c>
      <c r="C1286" s="109">
        <f>C1287+C1295+C1303+C1311+C1319+C1327+C1340+C1349+C1357+C1365+C1373</f>
        <v>144200</v>
      </c>
      <c r="D1286" s="109">
        <f>D1287+D1295+D1303+D1311+D1319+D1327+D1340+D1349+D1357+D1365+D1373</f>
        <v>39119.5</v>
      </c>
      <c r="E1286" s="200">
        <f>D1286/C1286*100</f>
        <v>27.128640776699029</v>
      </c>
      <c r="F1286" s="344"/>
      <c r="G1286" s="344"/>
    </row>
    <row r="1287" spans="1:7" s="110" customFormat="1" x14ac:dyDescent="0.3">
      <c r="A1287" s="7"/>
      <c r="B1287" s="108" t="s">
        <v>388</v>
      </c>
      <c r="C1287" s="200">
        <f t="shared" ref="C1287:E1287" si="360">C1288</f>
        <v>4000</v>
      </c>
      <c r="D1287" s="200">
        <f t="shared" si="360"/>
        <v>1250</v>
      </c>
      <c r="E1287" s="200">
        <f t="shared" si="360"/>
        <v>31.25</v>
      </c>
      <c r="F1287" s="344"/>
      <c r="G1287" s="344"/>
    </row>
    <row r="1288" spans="1:7" s="3" customFormat="1" x14ac:dyDescent="0.3">
      <c r="A1288" s="18"/>
      <c r="B1288" s="19" t="s">
        <v>132</v>
      </c>
      <c r="C1288" s="22">
        <f t="shared" ref="C1288:E1291" si="361">C1289</f>
        <v>4000</v>
      </c>
      <c r="D1288" s="22">
        <f t="shared" si="361"/>
        <v>1250</v>
      </c>
      <c r="E1288" s="22">
        <f t="shared" si="361"/>
        <v>31.25</v>
      </c>
      <c r="F1288" s="344"/>
      <c r="G1288" s="344"/>
    </row>
    <row r="1289" spans="1:7" s="3" customFormat="1" x14ac:dyDescent="0.3">
      <c r="A1289" s="18"/>
      <c r="B1289" s="19" t="s">
        <v>51</v>
      </c>
      <c r="C1289" s="22">
        <f t="shared" si="361"/>
        <v>4000</v>
      </c>
      <c r="D1289" s="22">
        <f t="shared" si="361"/>
        <v>1250</v>
      </c>
      <c r="E1289" s="22">
        <f t="shared" si="361"/>
        <v>31.25</v>
      </c>
      <c r="F1289" s="344"/>
      <c r="G1289" s="344"/>
    </row>
    <row r="1290" spans="1:7" s="3" customFormat="1" x14ac:dyDescent="0.3">
      <c r="A1290" s="18">
        <v>3</v>
      </c>
      <c r="B1290" s="19" t="s">
        <v>2</v>
      </c>
      <c r="C1290" s="22">
        <f t="shared" si="361"/>
        <v>4000</v>
      </c>
      <c r="D1290" s="22">
        <f t="shared" si="361"/>
        <v>1250</v>
      </c>
      <c r="E1290" s="22">
        <f t="shared" si="361"/>
        <v>31.25</v>
      </c>
      <c r="F1290" s="344"/>
      <c r="G1290" s="344"/>
    </row>
    <row r="1291" spans="1:7" s="3" customFormat="1" x14ac:dyDescent="0.3">
      <c r="A1291" s="18">
        <v>37</v>
      </c>
      <c r="B1291" s="19" t="s">
        <v>229</v>
      </c>
      <c r="C1291" s="22">
        <f t="shared" si="361"/>
        <v>4000</v>
      </c>
      <c r="D1291" s="22">
        <f t="shared" si="361"/>
        <v>1250</v>
      </c>
      <c r="E1291" s="22">
        <f t="shared" si="361"/>
        <v>31.25</v>
      </c>
      <c r="F1291" s="344"/>
      <c r="G1291" s="344"/>
    </row>
    <row r="1292" spans="1:7" x14ac:dyDescent="0.3">
      <c r="A1292" s="140">
        <v>372</v>
      </c>
      <c r="B1292" s="366" t="s">
        <v>37</v>
      </c>
      <c r="C1292" s="1">
        <v>4000</v>
      </c>
      <c r="D1292" s="1">
        <f>D1293</f>
        <v>1250</v>
      </c>
      <c r="E1292" s="1">
        <f>E1293</f>
        <v>31.25</v>
      </c>
      <c r="F1292" s="345"/>
      <c r="G1292" s="345"/>
    </row>
    <row r="1293" spans="1:7" x14ac:dyDescent="0.3">
      <c r="A1293" s="140">
        <v>3722</v>
      </c>
      <c r="B1293" s="366" t="s">
        <v>528</v>
      </c>
      <c r="C1293" s="1">
        <v>4000</v>
      </c>
      <c r="D1293" s="1">
        <v>1250</v>
      </c>
      <c r="E1293" s="1">
        <f>D1293/C1293*100</f>
        <v>31.25</v>
      </c>
      <c r="F1293" s="345"/>
      <c r="G1293" s="345"/>
    </row>
    <row r="1294" spans="1:7" x14ac:dyDescent="0.3">
      <c r="A1294" s="140"/>
      <c r="B1294" s="152"/>
      <c r="C1294" s="170"/>
      <c r="D1294" s="170"/>
      <c r="E1294" s="145"/>
      <c r="F1294" s="345"/>
      <c r="G1294" s="345"/>
    </row>
    <row r="1295" spans="1:7" s="110" customFormat="1" x14ac:dyDescent="0.3">
      <c r="A1295" s="7"/>
      <c r="B1295" s="108" t="s">
        <v>389</v>
      </c>
      <c r="C1295" s="200">
        <f t="shared" ref="C1295:E1295" si="362">C1296</f>
        <v>6000</v>
      </c>
      <c r="D1295" s="200">
        <f t="shared" si="362"/>
        <v>0</v>
      </c>
      <c r="E1295" s="200">
        <f t="shared" si="362"/>
        <v>0</v>
      </c>
      <c r="F1295" s="344"/>
      <c r="G1295" s="344"/>
    </row>
    <row r="1296" spans="1:7" s="3" customFormat="1" x14ac:dyDescent="0.3">
      <c r="A1296" s="18"/>
      <c r="B1296" s="19" t="s">
        <v>132</v>
      </c>
      <c r="C1296" s="22">
        <f t="shared" ref="C1296:E1299" si="363">C1297</f>
        <v>6000</v>
      </c>
      <c r="D1296" s="22">
        <f t="shared" si="363"/>
        <v>0</v>
      </c>
      <c r="E1296" s="22">
        <f t="shared" si="363"/>
        <v>0</v>
      </c>
      <c r="F1296" s="344"/>
      <c r="G1296" s="344"/>
    </row>
    <row r="1297" spans="1:7" s="3" customFormat="1" x14ac:dyDescent="0.3">
      <c r="A1297" s="18"/>
      <c r="B1297" s="19" t="s">
        <v>51</v>
      </c>
      <c r="C1297" s="22">
        <f t="shared" si="363"/>
        <v>6000</v>
      </c>
      <c r="D1297" s="22">
        <f t="shared" si="363"/>
        <v>0</v>
      </c>
      <c r="E1297" s="22">
        <f t="shared" si="363"/>
        <v>0</v>
      </c>
      <c r="F1297" s="344"/>
      <c r="G1297" s="344"/>
    </row>
    <row r="1298" spans="1:7" s="3" customFormat="1" x14ac:dyDescent="0.3">
      <c r="A1298" s="18">
        <v>3</v>
      </c>
      <c r="B1298" s="19" t="s">
        <v>2</v>
      </c>
      <c r="C1298" s="22">
        <f t="shared" si="363"/>
        <v>6000</v>
      </c>
      <c r="D1298" s="22">
        <f t="shared" si="363"/>
        <v>0</v>
      </c>
      <c r="E1298" s="22">
        <f t="shared" si="363"/>
        <v>0</v>
      </c>
      <c r="F1298" s="344"/>
      <c r="G1298" s="344"/>
    </row>
    <row r="1299" spans="1:7" s="3" customFormat="1" x14ac:dyDescent="0.3">
      <c r="A1299" s="18">
        <v>37</v>
      </c>
      <c r="B1299" s="19" t="s">
        <v>229</v>
      </c>
      <c r="C1299" s="22">
        <f t="shared" si="363"/>
        <v>6000</v>
      </c>
      <c r="D1299" s="22">
        <f t="shared" si="363"/>
        <v>0</v>
      </c>
      <c r="E1299" s="22">
        <f t="shared" si="363"/>
        <v>0</v>
      </c>
      <c r="F1299" s="344"/>
      <c r="G1299" s="344"/>
    </row>
    <row r="1300" spans="1:7" x14ac:dyDescent="0.3">
      <c r="A1300" s="140">
        <v>372</v>
      </c>
      <c r="B1300" s="366" t="s">
        <v>37</v>
      </c>
      <c r="C1300" s="1">
        <v>6000</v>
      </c>
      <c r="D1300" s="1">
        <v>0</v>
      </c>
      <c r="E1300" s="1">
        <f>E1301</f>
        <v>0</v>
      </c>
      <c r="F1300" s="345"/>
      <c r="G1300" s="345"/>
    </row>
    <row r="1301" spans="1:7" x14ac:dyDescent="0.3">
      <c r="A1301" s="140">
        <v>3722</v>
      </c>
      <c r="B1301" s="366" t="s">
        <v>528</v>
      </c>
      <c r="C1301" s="1">
        <v>6000</v>
      </c>
      <c r="D1301" s="1">
        <v>0</v>
      </c>
      <c r="E1301" s="1">
        <f>D1301/C1301*100</f>
        <v>0</v>
      </c>
      <c r="F1301" s="345"/>
      <c r="G1301" s="345"/>
    </row>
    <row r="1302" spans="1:7" x14ac:dyDescent="0.3">
      <c r="A1302" s="140"/>
      <c r="B1302" s="152"/>
      <c r="C1302" s="170"/>
      <c r="D1302" s="170"/>
      <c r="E1302" s="145"/>
      <c r="F1302" s="345"/>
      <c r="G1302" s="345"/>
    </row>
    <row r="1303" spans="1:7" s="110" customFormat="1" x14ac:dyDescent="0.3">
      <c r="A1303" s="113"/>
      <c r="B1303" s="114" t="s">
        <v>390</v>
      </c>
      <c r="C1303" s="200">
        <f t="shared" ref="C1303:E1303" si="364">C1304</f>
        <v>10000</v>
      </c>
      <c r="D1303" s="200">
        <f t="shared" si="364"/>
        <v>0</v>
      </c>
      <c r="E1303" s="200">
        <f t="shared" si="364"/>
        <v>0</v>
      </c>
      <c r="F1303" s="344"/>
      <c r="G1303" s="344"/>
    </row>
    <row r="1304" spans="1:7" s="3" customFormat="1" x14ac:dyDescent="0.3">
      <c r="A1304" s="115"/>
      <c r="B1304" s="19" t="s">
        <v>132</v>
      </c>
      <c r="C1304" s="22">
        <f t="shared" ref="C1304:E1307" si="365">C1305</f>
        <v>10000</v>
      </c>
      <c r="D1304" s="22">
        <f t="shared" si="365"/>
        <v>0</v>
      </c>
      <c r="E1304" s="22">
        <f t="shared" si="365"/>
        <v>0</v>
      </c>
      <c r="F1304" s="344"/>
      <c r="G1304" s="344"/>
    </row>
    <row r="1305" spans="1:7" s="3" customFormat="1" x14ac:dyDescent="0.3">
      <c r="A1305" s="18"/>
      <c r="B1305" s="19" t="s">
        <v>51</v>
      </c>
      <c r="C1305" s="22">
        <f t="shared" si="365"/>
        <v>10000</v>
      </c>
      <c r="D1305" s="22">
        <f t="shared" si="365"/>
        <v>0</v>
      </c>
      <c r="E1305" s="22">
        <f t="shared" si="365"/>
        <v>0</v>
      </c>
      <c r="F1305" s="344"/>
      <c r="G1305" s="344"/>
    </row>
    <row r="1306" spans="1:7" s="3" customFormat="1" x14ac:dyDescent="0.3">
      <c r="A1306" s="18">
        <v>3</v>
      </c>
      <c r="B1306" s="19" t="s">
        <v>2</v>
      </c>
      <c r="C1306" s="22">
        <f t="shared" si="365"/>
        <v>10000</v>
      </c>
      <c r="D1306" s="22">
        <f t="shared" si="365"/>
        <v>0</v>
      </c>
      <c r="E1306" s="22">
        <f t="shared" si="365"/>
        <v>0</v>
      </c>
      <c r="F1306" s="344"/>
      <c r="G1306" s="344"/>
    </row>
    <row r="1307" spans="1:7" s="3" customFormat="1" x14ac:dyDescent="0.3">
      <c r="A1307" s="18">
        <v>37</v>
      </c>
      <c r="B1307" s="19" t="s">
        <v>229</v>
      </c>
      <c r="C1307" s="22">
        <f t="shared" si="365"/>
        <v>10000</v>
      </c>
      <c r="D1307" s="22">
        <f t="shared" si="365"/>
        <v>0</v>
      </c>
      <c r="E1307" s="22">
        <f t="shared" si="365"/>
        <v>0</v>
      </c>
      <c r="F1307" s="344"/>
      <c r="G1307" s="344"/>
    </row>
    <row r="1308" spans="1:7" x14ac:dyDescent="0.3">
      <c r="A1308" s="140">
        <v>372</v>
      </c>
      <c r="B1308" s="366" t="s">
        <v>37</v>
      </c>
      <c r="C1308" s="1">
        <v>10000</v>
      </c>
      <c r="D1308" s="1">
        <v>0</v>
      </c>
      <c r="E1308" s="1">
        <f>E1309</f>
        <v>0</v>
      </c>
      <c r="F1308" s="345"/>
      <c r="G1308" s="345"/>
    </row>
    <row r="1309" spans="1:7" x14ac:dyDescent="0.3">
      <c r="A1309" s="140">
        <v>3721</v>
      </c>
      <c r="B1309" s="366" t="s">
        <v>527</v>
      </c>
      <c r="C1309" s="1">
        <v>10000</v>
      </c>
      <c r="D1309" s="1">
        <v>0</v>
      </c>
      <c r="E1309" s="1">
        <f>D1309/C1309*100</f>
        <v>0</v>
      </c>
      <c r="F1309" s="345"/>
      <c r="G1309" s="345"/>
    </row>
    <row r="1310" spans="1:7" x14ac:dyDescent="0.3">
      <c r="A1310" s="140"/>
      <c r="B1310" s="152"/>
      <c r="C1310" s="170"/>
      <c r="D1310" s="170"/>
      <c r="E1310" s="145"/>
      <c r="F1310" s="345"/>
      <c r="G1310" s="345"/>
    </row>
    <row r="1311" spans="1:7" s="110" customFormat="1" x14ac:dyDescent="0.3">
      <c r="A1311" s="113"/>
      <c r="B1311" s="114" t="s">
        <v>391</v>
      </c>
      <c r="C1311" s="225">
        <f t="shared" ref="C1311:E1311" si="366">C1312</f>
        <v>3700</v>
      </c>
      <c r="D1311" s="225">
        <f t="shared" si="366"/>
        <v>0</v>
      </c>
      <c r="E1311" s="109">
        <f t="shared" si="366"/>
        <v>0</v>
      </c>
      <c r="F1311" s="344"/>
      <c r="G1311" s="344"/>
    </row>
    <row r="1312" spans="1:7" s="3" customFormat="1" x14ac:dyDescent="0.3">
      <c r="A1312" s="115"/>
      <c r="B1312" s="19" t="s">
        <v>132</v>
      </c>
      <c r="C1312" s="217">
        <f t="shared" ref="C1312:E1315" si="367">C1313</f>
        <v>3700</v>
      </c>
      <c r="D1312" s="217">
        <f t="shared" si="367"/>
        <v>0</v>
      </c>
      <c r="E1312" s="20">
        <f t="shared" si="367"/>
        <v>0</v>
      </c>
      <c r="F1312" s="344"/>
      <c r="G1312" s="344"/>
    </row>
    <row r="1313" spans="1:7" s="3" customFormat="1" x14ac:dyDescent="0.3">
      <c r="A1313" s="18"/>
      <c r="B1313" s="19" t="s">
        <v>51</v>
      </c>
      <c r="C1313" s="217">
        <f t="shared" si="367"/>
        <v>3700</v>
      </c>
      <c r="D1313" s="217">
        <f t="shared" si="367"/>
        <v>0</v>
      </c>
      <c r="E1313" s="20">
        <f t="shared" si="367"/>
        <v>0</v>
      </c>
      <c r="F1313" s="344"/>
      <c r="G1313" s="344"/>
    </row>
    <row r="1314" spans="1:7" s="3" customFormat="1" x14ac:dyDescent="0.3">
      <c r="A1314" s="18">
        <v>3</v>
      </c>
      <c r="B1314" s="19" t="s">
        <v>2</v>
      </c>
      <c r="C1314" s="217">
        <f t="shared" si="367"/>
        <v>3700</v>
      </c>
      <c r="D1314" s="217">
        <f t="shared" si="367"/>
        <v>0</v>
      </c>
      <c r="E1314" s="20">
        <f t="shared" si="367"/>
        <v>0</v>
      </c>
      <c r="F1314" s="344"/>
      <c r="G1314" s="344"/>
    </row>
    <row r="1315" spans="1:7" s="3" customFormat="1" x14ac:dyDescent="0.3">
      <c r="A1315" s="18">
        <v>37</v>
      </c>
      <c r="B1315" s="19" t="s">
        <v>230</v>
      </c>
      <c r="C1315" s="217">
        <f t="shared" si="367"/>
        <v>3700</v>
      </c>
      <c r="D1315" s="217">
        <f t="shared" si="367"/>
        <v>0</v>
      </c>
      <c r="E1315" s="20">
        <f t="shared" si="367"/>
        <v>0</v>
      </c>
      <c r="F1315" s="344"/>
      <c r="G1315" s="344"/>
    </row>
    <row r="1316" spans="1:7" x14ac:dyDescent="0.3">
      <c r="A1316" s="140">
        <v>372</v>
      </c>
      <c r="B1316" s="366" t="s">
        <v>37</v>
      </c>
      <c r="C1316" s="218">
        <v>3700</v>
      </c>
      <c r="D1316" s="218">
        <v>0</v>
      </c>
      <c r="E1316" s="1">
        <f>E1317</f>
        <v>0</v>
      </c>
      <c r="F1316" s="345"/>
      <c r="G1316" s="345"/>
    </row>
    <row r="1317" spans="1:7" x14ac:dyDescent="0.3">
      <c r="A1317" s="140">
        <v>3722</v>
      </c>
      <c r="B1317" s="366" t="s">
        <v>528</v>
      </c>
      <c r="C1317" s="218">
        <v>3700</v>
      </c>
      <c r="D1317" s="218">
        <v>0</v>
      </c>
      <c r="E1317" s="1">
        <f>D1317/C1317*100</f>
        <v>0</v>
      </c>
      <c r="F1317" s="345"/>
      <c r="G1317" s="345"/>
    </row>
    <row r="1318" spans="1:7" x14ac:dyDescent="0.3">
      <c r="A1318" s="140"/>
      <c r="B1318" s="152"/>
      <c r="C1318" s="170"/>
      <c r="D1318" s="170"/>
      <c r="E1318" s="145"/>
      <c r="F1318" s="345"/>
      <c r="G1318" s="345"/>
    </row>
    <row r="1319" spans="1:7" s="110" customFormat="1" x14ac:dyDescent="0.3">
      <c r="A1319" s="7"/>
      <c r="B1319" s="108" t="s">
        <v>392</v>
      </c>
      <c r="C1319" s="200">
        <f t="shared" ref="C1319:E1319" si="368">C1320</f>
        <v>6000</v>
      </c>
      <c r="D1319" s="200">
        <f t="shared" si="368"/>
        <v>0</v>
      </c>
      <c r="E1319" s="109">
        <f t="shared" si="368"/>
        <v>0</v>
      </c>
      <c r="F1319" s="344"/>
      <c r="G1319" s="344"/>
    </row>
    <row r="1320" spans="1:7" s="3" customFormat="1" x14ac:dyDescent="0.3">
      <c r="A1320" s="18"/>
      <c r="B1320" s="19" t="s">
        <v>132</v>
      </c>
      <c r="C1320" s="22">
        <f t="shared" ref="C1320:E1323" si="369">C1321</f>
        <v>6000</v>
      </c>
      <c r="D1320" s="22">
        <f t="shared" si="369"/>
        <v>0</v>
      </c>
      <c r="E1320" s="20">
        <f t="shared" si="369"/>
        <v>0</v>
      </c>
      <c r="F1320" s="344"/>
      <c r="G1320" s="344"/>
    </row>
    <row r="1321" spans="1:7" s="3" customFormat="1" x14ac:dyDescent="0.3">
      <c r="A1321" s="18"/>
      <c r="B1321" s="19" t="s">
        <v>51</v>
      </c>
      <c r="C1321" s="22">
        <f t="shared" si="369"/>
        <v>6000</v>
      </c>
      <c r="D1321" s="22">
        <f t="shared" si="369"/>
        <v>0</v>
      </c>
      <c r="E1321" s="20">
        <f t="shared" si="369"/>
        <v>0</v>
      </c>
      <c r="F1321" s="344"/>
      <c r="G1321" s="344"/>
    </row>
    <row r="1322" spans="1:7" s="3" customFormat="1" x14ac:dyDescent="0.3">
      <c r="A1322" s="18">
        <v>3</v>
      </c>
      <c r="B1322" s="19" t="s">
        <v>2</v>
      </c>
      <c r="C1322" s="22">
        <f t="shared" si="369"/>
        <v>6000</v>
      </c>
      <c r="D1322" s="22">
        <f t="shared" si="369"/>
        <v>0</v>
      </c>
      <c r="E1322" s="20">
        <f t="shared" si="369"/>
        <v>0</v>
      </c>
      <c r="F1322" s="344"/>
      <c r="G1322" s="344"/>
    </row>
    <row r="1323" spans="1:7" s="3" customFormat="1" x14ac:dyDescent="0.3">
      <c r="A1323" s="18">
        <v>37</v>
      </c>
      <c r="B1323" s="19" t="s">
        <v>230</v>
      </c>
      <c r="C1323" s="22">
        <f t="shared" si="369"/>
        <v>6000</v>
      </c>
      <c r="D1323" s="22">
        <f t="shared" si="369"/>
        <v>0</v>
      </c>
      <c r="E1323" s="20">
        <f t="shared" si="369"/>
        <v>0</v>
      </c>
      <c r="F1323" s="344"/>
      <c r="G1323" s="344"/>
    </row>
    <row r="1324" spans="1:7" s="143" customFormat="1" x14ac:dyDescent="0.3">
      <c r="A1324" s="140">
        <v>372</v>
      </c>
      <c r="B1324" s="366" t="s">
        <v>37</v>
      </c>
      <c r="C1324" s="1">
        <v>6000</v>
      </c>
      <c r="D1324" s="1">
        <v>0</v>
      </c>
      <c r="E1324" s="145">
        <v>0</v>
      </c>
      <c r="F1324" s="350"/>
      <c r="G1324" s="350"/>
    </row>
    <row r="1325" spans="1:7" s="143" customFormat="1" x14ac:dyDescent="0.3">
      <c r="A1325" s="140">
        <v>3721</v>
      </c>
      <c r="B1325" s="366" t="s">
        <v>527</v>
      </c>
      <c r="C1325" s="1">
        <v>6000</v>
      </c>
      <c r="D1325" s="1">
        <v>0</v>
      </c>
      <c r="E1325" s="145">
        <f>D1325/C1325*100</f>
        <v>0</v>
      </c>
      <c r="F1325" s="350"/>
      <c r="G1325" s="350"/>
    </row>
    <row r="1326" spans="1:7" x14ac:dyDescent="0.3">
      <c r="A1326" s="140"/>
      <c r="B1326" s="152"/>
      <c r="C1326" s="170"/>
      <c r="D1326" s="170"/>
      <c r="E1326" s="145"/>
      <c r="F1326" s="345"/>
      <c r="G1326" s="345"/>
    </row>
    <row r="1327" spans="1:7" s="110" customFormat="1" x14ac:dyDescent="0.3">
      <c r="A1327" s="7"/>
      <c r="B1327" s="108" t="s">
        <v>393</v>
      </c>
      <c r="C1327" s="200">
        <f t="shared" ref="C1327:D1327" si="370">C1328</f>
        <v>19000</v>
      </c>
      <c r="D1327" s="200">
        <f t="shared" si="370"/>
        <v>7200</v>
      </c>
      <c r="E1327" s="109">
        <f t="shared" ref="E1327:E1337" si="371">D1327/C1327*100</f>
        <v>37.894736842105267</v>
      </c>
      <c r="F1327" s="344"/>
      <c r="G1327" s="344"/>
    </row>
    <row r="1328" spans="1:7" s="3" customFormat="1" x14ac:dyDescent="0.3">
      <c r="A1328" s="18"/>
      <c r="B1328" s="19" t="s">
        <v>132</v>
      </c>
      <c r="C1328" s="22">
        <f t="shared" ref="C1328" si="372">C1329+C1334</f>
        <v>19000</v>
      </c>
      <c r="D1328" s="22">
        <f t="shared" ref="D1328" si="373">D1329+D1334</f>
        <v>7200</v>
      </c>
      <c r="E1328" s="20">
        <f t="shared" si="371"/>
        <v>37.894736842105267</v>
      </c>
      <c r="F1328" s="344"/>
      <c r="G1328" s="344"/>
    </row>
    <row r="1329" spans="1:7" s="3" customFormat="1" x14ac:dyDescent="0.3">
      <c r="A1329" s="18"/>
      <c r="B1329" s="19" t="s">
        <v>51</v>
      </c>
      <c r="C1329" s="22">
        <f t="shared" ref="C1329:D1331" si="374">C1330</f>
        <v>17000</v>
      </c>
      <c r="D1329" s="22">
        <f t="shared" si="374"/>
        <v>7200</v>
      </c>
      <c r="E1329" s="20">
        <f t="shared" si="371"/>
        <v>42.352941176470587</v>
      </c>
      <c r="F1329" s="344"/>
      <c r="G1329" s="344"/>
    </row>
    <row r="1330" spans="1:7" s="3" customFormat="1" x14ac:dyDescent="0.3">
      <c r="A1330" s="18">
        <v>3</v>
      </c>
      <c r="B1330" s="19" t="s">
        <v>2</v>
      </c>
      <c r="C1330" s="22">
        <f t="shared" si="374"/>
        <v>17000</v>
      </c>
      <c r="D1330" s="22">
        <f t="shared" si="374"/>
        <v>7200</v>
      </c>
      <c r="E1330" s="20">
        <f t="shared" si="371"/>
        <v>42.352941176470587</v>
      </c>
      <c r="F1330" s="344"/>
      <c r="G1330" s="344"/>
    </row>
    <row r="1331" spans="1:7" s="3" customFormat="1" x14ac:dyDescent="0.3">
      <c r="A1331" s="18">
        <v>37</v>
      </c>
      <c r="B1331" s="19" t="s">
        <v>230</v>
      </c>
      <c r="C1331" s="22">
        <f t="shared" si="374"/>
        <v>17000</v>
      </c>
      <c r="D1331" s="22">
        <f t="shared" si="374"/>
        <v>7200</v>
      </c>
      <c r="E1331" s="20">
        <f t="shared" si="371"/>
        <v>42.352941176470587</v>
      </c>
      <c r="F1331" s="344"/>
      <c r="G1331" s="344"/>
    </row>
    <row r="1332" spans="1:7" x14ac:dyDescent="0.3">
      <c r="A1332" s="140">
        <v>372</v>
      </c>
      <c r="B1332" s="152" t="s">
        <v>37</v>
      </c>
      <c r="C1332" s="1">
        <v>17000</v>
      </c>
      <c r="D1332" s="1">
        <f>D1333</f>
        <v>7200</v>
      </c>
      <c r="E1332" s="1">
        <f t="shared" si="371"/>
        <v>42.352941176470587</v>
      </c>
      <c r="F1332" s="345"/>
      <c r="G1332" s="345"/>
    </row>
    <row r="1333" spans="1:7" x14ac:dyDescent="0.3">
      <c r="A1333" s="140">
        <v>3721</v>
      </c>
      <c r="B1333" s="366" t="s">
        <v>527</v>
      </c>
      <c r="C1333" s="1">
        <v>17000</v>
      </c>
      <c r="D1333" s="1">
        <v>7200</v>
      </c>
      <c r="E1333" s="1">
        <f t="shared" si="371"/>
        <v>42.352941176470587</v>
      </c>
      <c r="F1333" s="345"/>
      <c r="G1333" s="345"/>
    </row>
    <row r="1334" spans="1:7" s="3" customFormat="1" x14ac:dyDescent="0.3">
      <c r="A1334" s="18"/>
      <c r="B1334" s="19" t="s">
        <v>174</v>
      </c>
      <c r="C1334" s="22">
        <f t="shared" ref="C1334:D1336" si="375">C1335</f>
        <v>2000</v>
      </c>
      <c r="D1334" s="22">
        <f t="shared" si="375"/>
        <v>0</v>
      </c>
      <c r="E1334" s="20">
        <f t="shared" si="371"/>
        <v>0</v>
      </c>
      <c r="F1334" s="344"/>
      <c r="G1334" s="344"/>
    </row>
    <row r="1335" spans="1:7" s="3" customFormat="1" x14ac:dyDescent="0.3">
      <c r="A1335" s="18">
        <v>3</v>
      </c>
      <c r="B1335" s="19" t="s">
        <v>2</v>
      </c>
      <c r="C1335" s="22">
        <f t="shared" si="375"/>
        <v>2000</v>
      </c>
      <c r="D1335" s="22">
        <f t="shared" si="375"/>
        <v>0</v>
      </c>
      <c r="E1335" s="20">
        <f t="shared" si="371"/>
        <v>0</v>
      </c>
      <c r="F1335" s="344"/>
      <c r="G1335" s="344"/>
    </row>
    <row r="1336" spans="1:7" s="3" customFormat="1" x14ac:dyDescent="0.3">
      <c r="A1336" s="18">
        <v>37</v>
      </c>
      <c r="B1336" s="19" t="s">
        <v>230</v>
      </c>
      <c r="C1336" s="22">
        <f t="shared" si="375"/>
        <v>2000</v>
      </c>
      <c r="D1336" s="22">
        <f t="shared" si="375"/>
        <v>0</v>
      </c>
      <c r="E1336" s="20">
        <f t="shared" si="371"/>
        <v>0</v>
      </c>
      <c r="F1336" s="344"/>
      <c r="G1336" s="344"/>
    </row>
    <row r="1337" spans="1:7" x14ac:dyDescent="0.3">
      <c r="A1337" s="140">
        <v>372</v>
      </c>
      <c r="B1337" s="152" t="s">
        <v>37</v>
      </c>
      <c r="C1337" s="1">
        <v>2000</v>
      </c>
      <c r="D1337" s="1">
        <v>0</v>
      </c>
      <c r="E1337" s="1">
        <f t="shared" si="371"/>
        <v>0</v>
      </c>
      <c r="F1337" s="345"/>
      <c r="G1337" s="345"/>
    </row>
    <row r="1338" spans="1:7" x14ac:dyDescent="0.3">
      <c r="A1338" s="140">
        <v>3721</v>
      </c>
      <c r="B1338" s="366" t="s">
        <v>527</v>
      </c>
      <c r="C1338" s="1">
        <v>2000</v>
      </c>
      <c r="D1338" s="1">
        <v>0</v>
      </c>
      <c r="E1338" s="1">
        <f>D1338/C1338*100</f>
        <v>0</v>
      </c>
      <c r="F1338" s="345"/>
      <c r="G1338" s="345"/>
    </row>
    <row r="1339" spans="1:7" x14ac:dyDescent="0.3">
      <c r="A1339" s="140"/>
      <c r="B1339" s="152"/>
      <c r="C1339" s="170"/>
      <c r="D1339" s="170"/>
      <c r="E1339" s="145"/>
      <c r="F1339" s="345"/>
      <c r="G1339" s="345"/>
    </row>
    <row r="1340" spans="1:7" s="110" customFormat="1" x14ac:dyDescent="0.3">
      <c r="A1340" s="7"/>
      <c r="B1340" s="108" t="s">
        <v>394</v>
      </c>
      <c r="C1340" s="200">
        <f>C1341</f>
        <v>1500</v>
      </c>
      <c r="D1340" s="200">
        <f>D1341</f>
        <v>789.5</v>
      </c>
      <c r="E1340" s="200">
        <f t="shared" ref="E1340:E1344" si="376">E1341</f>
        <v>52.633333333333333</v>
      </c>
      <c r="F1340" s="344"/>
      <c r="G1340" s="344"/>
    </row>
    <row r="1341" spans="1:7" s="3" customFormat="1" x14ac:dyDescent="0.3">
      <c r="A1341" s="18"/>
      <c r="B1341" s="19" t="s">
        <v>235</v>
      </c>
      <c r="C1341" s="22">
        <f t="shared" ref="C1341:D1342" si="377">C1342</f>
        <v>1500</v>
      </c>
      <c r="D1341" s="22">
        <f t="shared" si="377"/>
        <v>789.5</v>
      </c>
      <c r="E1341" s="22">
        <f t="shared" si="376"/>
        <v>52.633333333333333</v>
      </c>
      <c r="F1341" s="344"/>
      <c r="G1341" s="344"/>
    </row>
    <row r="1342" spans="1:7" s="3" customFormat="1" x14ac:dyDescent="0.3">
      <c r="A1342" s="18"/>
      <c r="B1342" s="19" t="s">
        <v>51</v>
      </c>
      <c r="C1342" s="22">
        <f t="shared" si="377"/>
        <v>1500</v>
      </c>
      <c r="D1342" s="22">
        <f t="shared" si="377"/>
        <v>789.5</v>
      </c>
      <c r="E1342" s="22">
        <f t="shared" si="376"/>
        <v>52.633333333333333</v>
      </c>
      <c r="F1342" s="344"/>
      <c r="G1342" s="344"/>
    </row>
    <row r="1343" spans="1:7" s="3" customFormat="1" x14ac:dyDescent="0.3">
      <c r="A1343" s="18">
        <v>3</v>
      </c>
      <c r="B1343" s="19" t="s">
        <v>2</v>
      </c>
      <c r="C1343" s="22">
        <f>C1345+C1344</f>
        <v>1500</v>
      </c>
      <c r="D1343" s="22">
        <f>D1345+D1344</f>
        <v>789.5</v>
      </c>
      <c r="E1343" s="22">
        <f t="shared" si="376"/>
        <v>52.633333333333333</v>
      </c>
      <c r="F1343" s="344"/>
      <c r="G1343" s="344"/>
    </row>
    <row r="1344" spans="1:7" s="3" customFormat="1" hidden="1" x14ac:dyDescent="0.3">
      <c r="A1344" s="18">
        <v>32</v>
      </c>
      <c r="B1344" s="19" t="s">
        <v>21</v>
      </c>
      <c r="C1344" s="22">
        <v>0</v>
      </c>
      <c r="D1344" s="22">
        <v>0</v>
      </c>
      <c r="E1344" s="22">
        <f t="shared" si="376"/>
        <v>52.633333333333333</v>
      </c>
      <c r="F1344" s="344"/>
      <c r="G1344" s="344"/>
    </row>
    <row r="1345" spans="1:7" s="3" customFormat="1" ht="13.95" customHeight="1" x14ac:dyDescent="0.3">
      <c r="A1345" s="18">
        <v>36</v>
      </c>
      <c r="B1345" s="19" t="s">
        <v>160</v>
      </c>
      <c r="C1345" s="22">
        <f>C1346</f>
        <v>1500</v>
      </c>
      <c r="D1345" s="22">
        <f>D1346</f>
        <v>789.5</v>
      </c>
      <c r="E1345" s="22">
        <f t="shared" ref="E1345" si="378">E1346</f>
        <v>52.633333333333333</v>
      </c>
      <c r="F1345" s="344"/>
      <c r="G1345" s="344"/>
    </row>
    <row r="1346" spans="1:7" x14ac:dyDescent="0.3">
      <c r="A1346" s="140">
        <v>366</v>
      </c>
      <c r="B1346" s="320" t="s">
        <v>456</v>
      </c>
      <c r="C1346" s="1">
        <v>1500</v>
      </c>
      <c r="D1346" s="1">
        <v>789.5</v>
      </c>
      <c r="E1346" s="1">
        <f>D1346/C1346*100</f>
        <v>52.633333333333333</v>
      </c>
      <c r="F1346" s="345"/>
      <c r="G1346" s="345"/>
    </row>
    <row r="1347" spans="1:7" x14ac:dyDescent="0.3">
      <c r="A1347" s="140">
        <v>3662</v>
      </c>
      <c r="B1347" s="367" t="s">
        <v>558</v>
      </c>
      <c r="C1347" s="1">
        <v>1500</v>
      </c>
      <c r="D1347" s="1">
        <v>789.5</v>
      </c>
      <c r="E1347" s="1">
        <f>D1347/C1347*100</f>
        <v>52.633333333333333</v>
      </c>
      <c r="F1347" s="345"/>
      <c r="G1347" s="345"/>
    </row>
    <row r="1348" spans="1:7" x14ac:dyDescent="0.3">
      <c r="A1348" s="140"/>
      <c r="B1348" s="152"/>
      <c r="C1348" s="170"/>
      <c r="D1348" s="170"/>
      <c r="E1348" s="145"/>
      <c r="F1348" s="345"/>
      <c r="G1348" s="345"/>
    </row>
    <row r="1349" spans="1:7" s="110" customFormat="1" x14ac:dyDescent="0.3">
      <c r="A1349" s="7"/>
      <c r="B1349" s="236" t="s">
        <v>441</v>
      </c>
      <c r="C1349" s="200">
        <f t="shared" ref="C1349:D1349" si="379">C1350</f>
        <v>30000</v>
      </c>
      <c r="D1349" s="200">
        <f t="shared" si="379"/>
        <v>0</v>
      </c>
      <c r="E1349" s="109">
        <f t="shared" ref="E1349:E1354" si="380">D1349/C1349*100</f>
        <v>0</v>
      </c>
      <c r="F1349" s="344"/>
      <c r="G1349" s="344"/>
    </row>
    <row r="1350" spans="1:7" s="3" customFormat="1" x14ac:dyDescent="0.3">
      <c r="A1350" s="18"/>
      <c r="B1350" s="237" t="s">
        <v>131</v>
      </c>
      <c r="C1350" s="22">
        <f t="shared" ref="C1350:D1352" si="381">C1351</f>
        <v>30000</v>
      </c>
      <c r="D1350" s="22">
        <f t="shared" si="381"/>
        <v>0</v>
      </c>
      <c r="E1350" s="20">
        <f t="shared" si="380"/>
        <v>0</v>
      </c>
      <c r="F1350" s="344"/>
      <c r="G1350" s="344"/>
    </row>
    <row r="1351" spans="1:7" s="3" customFormat="1" x14ac:dyDescent="0.3">
      <c r="A1351" s="18"/>
      <c r="B1351" s="237" t="s">
        <v>51</v>
      </c>
      <c r="C1351" s="22">
        <f t="shared" si="381"/>
        <v>30000</v>
      </c>
      <c r="D1351" s="22">
        <f t="shared" si="381"/>
        <v>0</v>
      </c>
      <c r="E1351" s="20">
        <f t="shared" si="380"/>
        <v>0</v>
      </c>
      <c r="F1351" s="344"/>
      <c r="G1351" s="344"/>
    </row>
    <row r="1352" spans="1:7" s="3" customFormat="1" x14ac:dyDescent="0.3">
      <c r="A1352" s="18">
        <v>3</v>
      </c>
      <c r="B1352" s="237" t="s">
        <v>2</v>
      </c>
      <c r="C1352" s="22">
        <f t="shared" si="381"/>
        <v>30000</v>
      </c>
      <c r="D1352" s="22">
        <f t="shared" si="381"/>
        <v>0</v>
      </c>
      <c r="E1352" s="20">
        <f t="shared" si="380"/>
        <v>0</v>
      </c>
      <c r="F1352" s="344"/>
      <c r="G1352" s="344"/>
    </row>
    <row r="1353" spans="1:7" s="3" customFormat="1" x14ac:dyDescent="0.3">
      <c r="A1353" s="18">
        <v>37</v>
      </c>
      <c r="B1353" s="237" t="s">
        <v>232</v>
      </c>
      <c r="C1353" s="22">
        <v>30000</v>
      </c>
      <c r="D1353" s="22">
        <v>0</v>
      </c>
      <c r="E1353" s="20">
        <f t="shared" si="380"/>
        <v>0</v>
      </c>
      <c r="F1353" s="344"/>
      <c r="G1353" s="344"/>
    </row>
    <row r="1354" spans="1:7" x14ac:dyDescent="0.3">
      <c r="A1354" s="140">
        <v>372</v>
      </c>
      <c r="B1354" s="238" t="s">
        <v>37</v>
      </c>
      <c r="C1354" s="1">
        <v>30000</v>
      </c>
      <c r="D1354" s="1">
        <v>0</v>
      </c>
      <c r="E1354" s="1">
        <f t="shared" si="380"/>
        <v>0</v>
      </c>
      <c r="F1354" s="345"/>
      <c r="G1354" s="345"/>
    </row>
    <row r="1355" spans="1:7" x14ac:dyDescent="0.3">
      <c r="A1355" s="140">
        <v>3721</v>
      </c>
      <c r="B1355" s="366" t="s">
        <v>527</v>
      </c>
      <c r="C1355" s="1">
        <v>30000</v>
      </c>
      <c r="D1355" s="1">
        <v>0</v>
      </c>
      <c r="E1355" s="1">
        <f>D1355/C1355*100</f>
        <v>0</v>
      </c>
      <c r="F1355" s="345"/>
      <c r="G1355" s="345"/>
    </row>
    <row r="1356" spans="1:7" x14ac:dyDescent="0.3">
      <c r="A1356" s="140"/>
      <c r="B1356" s="213"/>
      <c r="C1356" s="170"/>
      <c r="D1356" s="170"/>
      <c r="E1356" s="145"/>
      <c r="F1356" s="345"/>
      <c r="G1356" s="345"/>
    </row>
    <row r="1357" spans="1:7" s="110" customFormat="1" x14ac:dyDescent="0.3">
      <c r="A1357" s="7"/>
      <c r="B1357" s="108" t="s">
        <v>395</v>
      </c>
      <c r="C1357" s="200">
        <f t="shared" ref="C1357:D1357" si="382">C1358</f>
        <v>5000</v>
      </c>
      <c r="D1357" s="200">
        <f t="shared" si="382"/>
        <v>1280</v>
      </c>
      <c r="E1357" s="109">
        <f t="shared" ref="E1357:E1362" si="383">D1357/C1357*100</f>
        <v>25.6</v>
      </c>
      <c r="F1357" s="344"/>
      <c r="G1357" s="344"/>
    </row>
    <row r="1358" spans="1:7" s="3" customFormat="1" x14ac:dyDescent="0.3">
      <c r="A1358" s="18"/>
      <c r="B1358" s="19" t="s">
        <v>131</v>
      </c>
      <c r="C1358" s="22">
        <f t="shared" ref="C1358:D1361" si="384">C1359</f>
        <v>5000</v>
      </c>
      <c r="D1358" s="22">
        <f t="shared" si="384"/>
        <v>1280</v>
      </c>
      <c r="E1358" s="20">
        <f t="shared" si="383"/>
        <v>25.6</v>
      </c>
      <c r="F1358" s="344"/>
      <c r="G1358" s="344"/>
    </row>
    <row r="1359" spans="1:7" x14ac:dyDescent="0.3">
      <c r="A1359" s="140"/>
      <c r="B1359" s="19" t="s">
        <v>51</v>
      </c>
      <c r="C1359" s="22">
        <f t="shared" si="384"/>
        <v>5000</v>
      </c>
      <c r="D1359" s="22">
        <f t="shared" si="384"/>
        <v>1280</v>
      </c>
      <c r="E1359" s="20">
        <f t="shared" si="383"/>
        <v>25.6</v>
      </c>
      <c r="F1359" s="345"/>
      <c r="G1359" s="345"/>
    </row>
    <row r="1360" spans="1:7" s="3" customFormat="1" x14ac:dyDescent="0.3">
      <c r="A1360" s="18">
        <v>3</v>
      </c>
      <c r="B1360" s="19" t="s">
        <v>2</v>
      </c>
      <c r="C1360" s="22">
        <f t="shared" si="384"/>
        <v>5000</v>
      </c>
      <c r="D1360" s="22">
        <f t="shared" si="384"/>
        <v>1280</v>
      </c>
      <c r="E1360" s="20">
        <f t="shared" si="383"/>
        <v>25.6</v>
      </c>
      <c r="F1360" s="344"/>
      <c r="G1360" s="344"/>
    </row>
    <row r="1361" spans="1:7" s="3" customFormat="1" x14ac:dyDescent="0.3">
      <c r="A1361" s="18">
        <v>37</v>
      </c>
      <c r="B1361" s="19" t="s">
        <v>232</v>
      </c>
      <c r="C1361" s="22">
        <f t="shared" si="384"/>
        <v>5000</v>
      </c>
      <c r="D1361" s="22">
        <f t="shared" si="384"/>
        <v>1280</v>
      </c>
      <c r="E1361" s="20">
        <f t="shared" si="383"/>
        <v>25.6</v>
      </c>
      <c r="F1361" s="344"/>
      <c r="G1361" s="344"/>
    </row>
    <row r="1362" spans="1:7" x14ac:dyDescent="0.3">
      <c r="A1362" s="140">
        <v>372</v>
      </c>
      <c r="B1362" s="152" t="s">
        <v>37</v>
      </c>
      <c r="C1362" s="1">
        <v>5000</v>
      </c>
      <c r="D1362" s="1">
        <f>D1363</f>
        <v>1280</v>
      </c>
      <c r="E1362" s="1">
        <f t="shared" si="383"/>
        <v>25.6</v>
      </c>
      <c r="F1362" s="345"/>
      <c r="G1362" s="345"/>
    </row>
    <row r="1363" spans="1:7" x14ac:dyDescent="0.3">
      <c r="A1363" s="140">
        <v>3721</v>
      </c>
      <c r="B1363" s="366" t="s">
        <v>527</v>
      </c>
      <c r="C1363" s="1">
        <v>5000</v>
      </c>
      <c r="D1363" s="1">
        <v>1280</v>
      </c>
      <c r="E1363" s="1">
        <f>D1363/C1363*100</f>
        <v>25.6</v>
      </c>
      <c r="F1363" s="345"/>
      <c r="G1363" s="345"/>
    </row>
    <row r="1364" spans="1:7" ht="16.95" customHeight="1" x14ac:dyDescent="0.3">
      <c r="A1364" s="140"/>
      <c r="B1364" s="152"/>
      <c r="C1364" s="170"/>
      <c r="D1364" s="170"/>
      <c r="E1364" s="145"/>
      <c r="F1364" s="345"/>
      <c r="G1364" s="345"/>
    </row>
    <row r="1365" spans="1:7" s="110" customFormat="1" x14ac:dyDescent="0.3">
      <c r="A1365" s="7"/>
      <c r="B1365" s="108" t="s">
        <v>396</v>
      </c>
      <c r="C1365" s="200">
        <f t="shared" ref="C1365" si="385">C1368</f>
        <v>54000</v>
      </c>
      <c r="D1365" s="200">
        <f t="shared" ref="D1365" si="386">D1368</f>
        <v>28600</v>
      </c>
      <c r="E1365" s="200">
        <f t="shared" ref="E1365" si="387">E1368</f>
        <v>52.962962962962969</v>
      </c>
      <c r="F1365" s="344"/>
      <c r="G1365" s="344"/>
    </row>
    <row r="1366" spans="1:7" s="3" customFormat="1" x14ac:dyDescent="0.3">
      <c r="A1366" s="18"/>
      <c r="B1366" s="19" t="s">
        <v>235</v>
      </c>
      <c r="C1366" s="22">
        <f t="shared" ref="C1366" si="388">C1365</f>
        <v>54000</v>
      </c>
      <c r="D1366" s="22">
        <f t="shared" ref="D1366" si="389">D1365</f>
        <v>28600</v>
      </c>
      <c r="E1366" s="22">
        <f t="shared" ref="E1366" si="390">E1365</f>
        <v>52.962962962962969</v>
      </c>
      <c r="F1366" s="344"/>
      <c r="G1366" s="344"/>
    </row>
    <row r="1367" spans="1:7" s="3" customFormat="1" x14ac:dyDescent="0.3">
      <c r="A1367" s="18"/>
      <c r="B1367" s="19" t="s">
        <v>51</v>
      </c>
      <c r="C1367" s="22">
        <f t="shared" ref="C1367:E1370" si="391">C1368</f>
        <v>54000</v>
      </c>
      <c r="D1367" s="22">
        <f t="shared" si="391"/>
        <v>28600</v>
      </c>
      <c r="E1367" s="22">
        <f t="shared" si="391"/>
        <v>52.962962962962969</v>
      </c>
      <c r="F1367" s="344"/>
      <c r="G1367" s="344"/>
    </row>
    <row r="1368" spans="1:7" s="3" customFormat="1" x14ac:dyDescent="0.3">
      <c r="A1368" s="18">
        <v>3</v>
      </c>
      <c r="B1368" s="19" t="s">
        <v>2</v>
      </c>
      <c r="C1368" s="22">
        <f t="shared" si="391"/>
        <v>54000</v>
      </c>
      <c r="D1368" s="22">
        <f t="shared" si="391"/>
        <v>28600</v>
      </c>
      <c r="E1368" s="22">
        <f t="shared" si="391"/>
        <v>52.962962962962969</v>
      </c>
      <c r="F1368" s="344"/>
      <c r="G1368" s="344"/>
    </row>
    <row r="1369" spans="1:7" s="3" customFormat="1" x14ac:dyDescent="0.3">
      <c r="A1369" s="18">
        <v>37</v>
      </c>
      <c r="B1369" s="19" t="s">
        <v>230</v>
      </c>
      <c r="C1369" s="22">
        <f t="shared" si="391"/>
        <v>54000</v>
      </c>
      <c r="D1369" s="22">
        <f t="shared" si="391"/>
        <v>28600</v>
      </c>
      <c r="E1369" s="22">
        <f t="shared" si="391"/>
        <v>52.962962962962969</v>
      </c>
      <c r="F1369" s="344"/>
      <c r="G1369" s="344"/>
    </row>
    <row r="1370" spans="1:7" x14ac:dyDescent="0.3">
      <c r="A1370" s="140">
        <v>372</v>
      </c>
      <c r="B1370" s="152" t="s">
        <v>37</v>
      </c>
      <c r="C1370" s="1">
        <f>C1371</f>
        <v>54000</v>
      </c>
      <c r="D1370" s="1">
        <f>D1371</f>
        <v>28600</v>
      </c>
      <c r="E1370" s="1">
        <f t="shared" si="391"/>
        <v>52.962962962962969</v>
      </c>
      <c r="F1370" s="345"/>
      <c r="G1370" s="345"/>
    </row>
    <row r="1371" spans="1:7" ht="14.4" customHeight="1" x14ac:dyDescent="0.3">
      <c r="A1371" s="140">
        <v>3721</v>
      </c>
      <c r="B1371" s="366" t="s">
        <v>527</v>
      </c>
      <c r="C1371" s="170">
        <v>54000</v>
      </c>
      <c r="D1371" s="170">
        <v>28600</v>
      </c>
      <c r="E1371" s="1">
        <f>D1371/C1371*100</f>
        <v>52.962962962962969</v>
      </c>
      <c r="F1371" s="345"/>
      <c r="G1371" s="345"/>
    </row>
    <row r="1372" spans="1:7" ht="14.4" customHeight="1" x14ac:dyDescent="0.3">
      <c r="A1372" s="140"/>
      <c r="B1372" s="334"/>
      <c r="C1372" s="170"/>
      <c r="D1372" s="170"/>
      <c r="E1372" s="1"/>
      <c r="F1372" s="345"/>
      <c r="G1372" s="345"/>
    </row>
    <row r="1373" spans="1:7" ht="27.6" customHeight="1" x14ac:dyDescent="0.3">
      <c r="A1373" s="7"/>
      <c r="B1373" s="340" t="s">
        <v>489</v>
      </c>
      <c r="C1373" s="200">
        <f t="shared" ref="C1373" si="392">C1376</f>
        <v>5000</v>
      </c>
      <c r="D1373" s="200">
        <f t="shared" ref="D1373" si="393">D1376</f>
        <v>0</v>
      </c>
      <c r="E1373" s="109">
        <f t="shared" ref="E1373:E1378" si="394">D1373/C1373*100</f>
        <v>0</v>
      </c>
      <c r="F1373" s="345"/>
      <c r="G1373" s="345"/>
    </row>
    <row r="1374" spans="1:7" ht="14.4" customHeight="1" x14ac:dyDescent="0.3">
      <c r="A1374" s="18"/>
      <c r="B1374" s="19" t="s">
        <v>235</v>
      </c>
      <c r="C1374" s="22">
        <f t="shared" ref="C1374" si="395">C1373</f>
        <v>5000</v>
      </c>
      <c r="D1374" s="22">
        <f t="shared" ref="D1374" si="396">D1373</f>
        <v>0</v>
      </c>
      <c r="E1374" s="20">
        <f t="shared" si="394"/>
        <v>0</v>
      </c>
      <c r="F1374" s="345"/>
      <c r="G1374" s="345"/>
    </row>
    <row r="1375" spans="1:7" ht="14.4" customHeight="1" x14ac:dyDescent="0.3">
      <c r="A1375" s="18"/>
      <c r="B1375" s="19" t="s">
        <v>51</v>
      </c>
      <c r="C1375" s="22">
        <f t="shared" ref="C1375:D1377" si="397">C1376</f>
        <v>5000</v>
      </c>
      <c r="D1375" s="22">
        <f t="shared" si="397"/>
        <v>0</v>
      </c>
      <c r="E1375" s="20">
        <f t="shared" si="394"/>
        <v>0</v>
      </c>
      <c r="F1375" s="345"/>
      <c r="G1375" s="345"/>
    </row>
    <row r="1376" spans="1:7" ht="14.4" customHeight="1" x14ac:dyDescent="0.3">
      <c r="A1376" s="18">
        <v>3</v>
      </c>
      <c r="B1376" s="19" t="s">
        <v>2</v>
      </c>
      <c r="C1376" s="22">
        <f t="shared" si="397"/>
        <v>5000</v>
      </c>
      <c r="D1376" s="22">
        <f t="shared" si="397"/>
        <v>0</v>
      </c>
      <c r="E1376" s="20">
        <f t="shared" si="394"/>
        <v>0</v>
      </c>
      <c r="F1376" s="345"/>
      <c r="G1376" s="345"/>
    </row>
    <row r="1377" spans="1:7" ht="14.4" customHeight="1" x14ac:dyDescent="0.3">
      <c r="A1377" s="18">
        <v>37</v>
      </c>
      <c r="B1377" s="19" t="s">
        <v>230</v>
      </c>
      <c r="C1377" s="22">
        <f t="shared" si="397"/>
        <v>5000</v>
      </c>
      <c r="D1377" s="22">
        <f t="shared" si="397"/>
        <v>0</v>
      </c>
      <c r="E1377" s="20">
        <f t="shared" si="394"/>
        <v>0</v>
      </c>
      <c r="F1377" s="345"/>
      <c r="G1377" s="345"/>
    </row>
    <row r="1378" spans="1:7" ht="14.4" customHeight="1" x14ac:dyDescent="0.3">
      <c r="A1378" s="140">
        <v>372</v>
      </c>
      <c r="B1378" s="152" t="s">
        <v>37</v>
      </c>
      <c r="C1378" s="1">
        <v>5000</v>
      </c>
      <c r="D1378" s="1">
        <v>0</v>
      </c>
      <c r="E1378" s="1">
        <f t="shared" si="394"/>
        <v>0</v>
      </c>
      <c r="F1378" s="345"/>
      <c r="G1378" s="345"/>
    </row>
    <row r="1379" spans="1:7" ht="14.4" customHeight="1" x14ac:dyDescent="0.3">
      <c r="A1379" s="140">
        <v>3721</v>
      </c>
      <c r="B1379" s="366" t="s">
        <v>527</v>
      </c>
      <c r="C1379" s="1">
        <v>5000</v>
      </c>
      <c r="D1379" s="1">
        <v>0</v>
      </c>
      <c r="E1379" s="1">
        <f>D1379/C1379*100</f>
        <v>0</v>
      </c>
      <c r="F1379" s="345"/>
      <c r="G1379" s="345"/>
    </row>
    <row r="1380" spans="1:7" x14ac:dyDescent="0.3">
      <c r="A1380" s="140"/>
      <c r="B1380" s="334"/>
      <c r="C1380" s="170"/>
      <c r="D1380" s="170"/>
      <c r="E1380" s="1"/>
      <c r="F1380" s="345"/>
      <c r="G1380" s="345"/>
    </row>
    <row r="1381" spans="1:7" s="119" customFormat="1" x14ac:dyDescent="0.3">
      <c r="A1381" s="116"/>
      <c r="B1381" s="117" t="s">
        <v>147</v>
      </c>
      <c r="C1381" s="203">
        <f>C1382+C1395+C1403</f>
        <v>534000</v>
      </c>
      <c r="D1381" s="203">
        <f>D1382+D1395+D1403</f>
        <v>139655.32</v>
      </c>
      <c r="E1381" s="118">
        <f t="shared" ref="E1381:E1392" si="398">D1381/C1381*100</f>
        <v>26.152681647940074</v>
      </c>
      <c r="F1381" s="344"/>
      <c r="G1381" s="344"/>
    </row>
    <row r="1382" spans="1:7" s="119" customFormat="1" x14ac:dyDescent="0.3">
      <c r="A1382" s="116"/>
      <c r="B1382" s="117" t="s">
        <v>397</v>
      </c>
      <c r="C1382" s="203">
        <f>C1387+C1392</f>
        <v>201000</v>
      </c>
      <c r="D1382" s="203">
        <f>D1387+D1392</f>
        <v>139655.32</v>
      </c>
      <c r="E1382" s="118">
        <f t="shared" si="398"/>
        <v>69.480258706467666</v>
      </c>
      <c r="F1382" s="344"/>
      <c r="G1382" s="344"/>
    </row>
    <row r="1383" spans="1:7" s="3" customFormat="1" x14ac:dyDescent="0.3">
      <c r="A1383" s="18"/>
      <c r="B1383" s="19" t="s">
        <v>141</v>
      </c>
      <c r="C1383" s="22">
        <f>C1384+C1389</f>
        <v>201000</v>
      </c>
      <c r="D1383" s="22">
        <f>D1384+D1389</f>
        <v>139655.32</v>
      </c>
      <c r="E1383" s="20">
        <f t="shared" si="398"/>
        <v>69.480258706467666</v>
      </c>
      <c r="F1383" s="344"/>
      <c r="G1383" s="344"/>
    </row>
    <row r="1384" spans="1:7" s="3" customFormat="1" x14ac:dyDescent="0.3">
      <c r="A1384" s="18"/>
      <c r="B1384" s="19" t="s">
        <v>51</v>
      </c>
      <c r="C1384" s="22">
        <f t="shared" ref="C1384:D1385" si="399">C1385</f>
        <v>81000</v>
      </c>
      <c r="D1384" s="22">
        <f t="shared" si="399"/>
        <v>83417.320000000007</v>
      </c>
      <c r="E1384" s="20">
        <f t="shared" si="398"/>
        <v>102.98434567901236</v>
      </c>
      <c r="F1384" s="344"/>
      <c r="G1384" s="344"/>
    </row>
    <row r="1385" spans="1:7" s="3" customFormat="1" x14ac:dyDescent="0.3">
      <c r="A1385" s="18">
        <v>3</v>
      </c>
      <c r="B1385" s="19" t="s">
        <v>2</v>
      </c>
      <c r="C1385" s="22">
        <f t="shared" si="399"/>
        <v>81000</v>
      </c>
      <c r="D1385" s="22">
        <f t="shared" si="399"/>
        <v>83417.320000000007</v>
      </c>
      <c r="E1385" s="20">
        <f t="shared" si="398"/>
        <v>102.98434567901236</v>
      </c>
      <c r="F1385" s="344"/>
      <c r="G1385" s="344"/>
    </row>
    <row r="1386" spans="1:7" s="3" customFormat="1" x14ac:dyDescent="0.3">
      <c r="A1386" s="18">
        <v>37</v>
      </c>
      <c r="B1386" s="19" t="s">
        <v>230</v>
      </c>
      <c r="C1386" s="22">
        <f>C1387</f>
        <v>81000</v>
      </c>
      <c r="D1386" s="22">
        <f>D1387</f>
        <v>83417.320000000007</v>
      </c>
      <c r="E1386" s="20">
        <f t="shared" si="398"/>
        <v>102.98434567901236</v>
      </c>
      <c r="F1386" s="344"/>
      <c r="G1386" s="344"/>
    </row>
    <row r="1387" spans="1:7" x14ac:dyDescent="0.3">
      <c r="A1387" s="140">
        <v>372</v>
      </c>
      <c r="B1387" s="152" t="s">
        <v>96</v>
      </c>
      <c r="C1387" s="1">
        <v>81000</v>
      </c>
      <c r="D1387" s="1">
        <f>D1388</f>
        <v>83417.320000000007</v>
      </c>
      <c r="E1387" s="1">
        <f t="shared" si="398"/>
        <v>102.98434567901236</v>
      </c>
      <c r="F1387" s="345"/>
      <c r="G1387" s="345"/>
    </row>
    <row r="1388" spans="1:7" x14ac:dyDescent="0.3">
      <c r="A1388" s="140">
        <v>3721</v>
      </c>
      <c r="B1388" s="366" t="s">
        <v>559</v>
      </c>
      <c r="C1388" s="1">
        <v>81000</v>
      </c>
      <c r="D1388" s="1">
        <v>83417.320000000007</v>
      </c>
      <c r="E1388" s="1">
        <f t="shared" si="398"/>
        <v>102.98434567901236</v>
      </c>
      <c r="F1388" s="345"/>
      <c r="G1388" s="345"/>
    </row>
    <row r="1389" spans="1:7" s="3" customFormat="1" x14ac:dyDescent="0.3">
      <c r="A1389" s="18"/>
      <c r="B1389" s="19" t="s">
        <v>50</v>
      </c>
      <c r="C1389" s="22">
        <f t="shared" ref="C1389:D1390" si="400">C1390</f>
        <v>120000</v>
      </c>
      <c r="D1389" s="22">
        <f t="shared" si="400"/>
        <v>56238</v>
      </c>
      <c r="E1389" s="20">
        <f t="shared" si="398"/>
        <v>46.865000000000002</v>
      </c>
      <c r="F1389" s="344"/>
      <c r="G1389" s="344"/>
    </row>
    <row r="1390" spans="1:7" s="3" customFormat="1" x14ac:dyDescent="0.3">
      <c r="A1390" s="18">
        <v>3</v>
      </c>
      <c r="B1390" s="19" t="s">
        <v>2</v>
      </c>
      <c r="C1390" s="22">
        <f t="shared" si="400"/>
        <v>120000</v>
      </c>
      <c r="D1390" s="22">
        <f t="shared" si="400"/>
        <v>56238</v>
      </c>
      <c r="E1390" s="20">
        <f t="shared" si="398"/>
        <v>46.865000000000002</v>
      </c>
      <c r="F1390" s="344"/>
      <c r="G1390" s="344"/>
    </row>
    <row r="1391" spans="1:7" s="3" customFormat="1" x14ac:dyDescent="0.3">
      <c r="A1391" s="18">
        <v>37</v>
      </c>
      <c r="B1391" s="19" t="s">
        <v>230</v>
      </c>
      <c r="C1391" s="22">
        <f>C1392</f>
        <v>120000</v>
      </c>
      <c r="D1391" s="22">
        <f>D1392</f>
        <v>56238</v>
      </c>
      <c r="E1391" s="20">
        <f t="shared" si="398"/>
        <v>46.865000000000002</v>
      </c>
      <c r="F1391" s="344"/>
      <c r="G1391" s="344"/>
    </row>
    <row r="1392" spans="1:7" x14ac:dyDescent="0.3">
      <c r="A1392" s="140">
        <v>372</v>
      </c>
      <c r="B1392" s="152" t="s">
        <v>96</v>
      </c>
      <c r="C1392" s="170">
        <v>120000</v>
      </c>
      <c r="D1392" s="170">
        <f>D1393</f>
        <v>56238</v>
      </c>
      <c r="E1392" s="1">
        <f t="shared" si="398"/>
        <v>46.865000000000002</v>
      </c>
      <c r="F1392" s="345"/>
      <c r="G1392" s="345"/>
    </row>
    <row r="1393" spans="1:7" x14ac:dyDescent="0.3">
      <c r="A1393" s="140">
        <v>3721</v>
      </c>
      <c r="B1393" s="366" t="s">
        <v>559</v>
      </c>
      <c r="C1393" s="170">
        <v>120000</v>
      </c>
      <c r="D1393" s="170">
        <v>56238</v>
      </c>
      <c r="E1393" s="1">
        <f>D1393/C1393*100</f>
        <v>46.865000000000002</v>
      </c>
      <c r="F1393" s="345"/>
      <c r="G1393" s="345"/>
    </row>
    <row r="1394" spans="1:7" x14ac:dyDescent="0.3">
      <c r="A1394" s="140"/>
      <c r="B1394" s="152"/>
      <c r="C1394" s="170"/>
      <c r="D1394" s="170"/>
      <c r="E1394" s="145"/>
      <c r="F1394" s="345"/>
      <c r="G1394" s="345"/>
    </row>
    <row r="1395" spans="1:7" s="119" customFormat="1" x14ac:dyDescent="0.3">
      <c r="A1395" s="116"/>
      <c r="B1395" s="117" t="s">
        <v>398</v>
      </c>
      <c r="C1395" s="203">
        <f t="shared" ref="C1395:E1396" si="401">C1396</f>
        <v>3000</v>
      </c>
      <c r="D1395" s="203">
        <f t="shared" si="401"/>
        <v>0</v>
      </c>
      <c r="E1395" s="203">
        <f t="shared" si="401"/>
        <v>0</v>
      </c>
      <c r="F1395" s="344"/>
      <c r="G1395" s="344"/>
    </row>
    <row r="1396" spans="1:7" s="120" customFormat="1" x14ac:dyDescent="0.3">
      <c r="A1396" s="48"/>
      <c r="B1396" s="49" t="s">
        <v>159</v>
      </c>
      <c r="C1396" s="22">
        <f t="shared" si="401"/>
        <v>3000</v>
      </c>
      <c r="D1396" s="22">
        <f t="shared" si="401"/>
        <v>0</v>
      </c>
      <c r="E1396" s="22">
        <f t="shared" si="401"/>
        <v>0</v>
      </c>
      <c r="F1396" s="344"/>
      <c r="G1396" s="344"/>
    </row>
    <row r="1397" spans="1:7" s="3" customFormat="1" x14ac:dyDescent="0.3">
      <c r="A1397" s="18"/>
      <c r="B1397" s="19" t="s">
        <v>51</v>
      </c>
      <c r="C1397" s="22">
        <f t="shared" ref="C1397:E1400" si="402">C1398</f>
        <v>3000</v>
      </c>
      <c r="D1397" s="22">
        <f t="shared" si="402"/>
        <v>0</v>
      </c>
      <c r="E1397" s="22">
        <f t="shared" si="402"/>
        <v>0</v>
      </c>
      <c r="F1397" s="344"/>
      <c r="G1397" s="344"/>
    </row>
    <row r="1398" spans="1:7" s="3" customFormat="1" x14ac:dyDescent="0.3">
      <c r="A1398" s="18">
        <v>3</v>
      </c>
      <c r="B1398" s="19" t="s">
        <v>2</v>
      </c>
      <c r="C1398" s="22">
        <f t="shared" si="402"/>
        <v>3000</v>
      </c>
      <c r="D1398" s="22">
        <f t="shared" si="402"/>
        <v>0</v>
      </c>
      <c r="E1398" s="22">
        <f t="shared" si="402"/>
        <v>0</v>
      </c>
      <c r="F1398" s="344"/>
      <c r="G1398" s="344"/>
    </row>
    <row r="1399" spans="1:7" s="3" customFormat="1" x14ac:dyDescent="0.3">
      <c r="A1399" s="18">
        <v>36</v>
      </c>
      <c r="B1399" s="19" t="s">
        <v>160</v>
      </c>
      <c r="C1399" s="22">
        <f t="shared" si="402"/>
        <v>3000</v>
      </c>
      <c r="D1399" s="22">
        <f t="shared" si="402"/>
        <v>0</v>
      </c>
      <c r="E1399" s="22">
        <f t="shared" si="402"/>
        <v>0</v>
      </c>
      <c r="F1399" s="344"/>
      <c r="G1399" s="344"/>
    </row>
    <row r="1400" spans="1:7" x14ac:dyDescent="0.3">
      <c r="A1400" s="140">
        <v>366</v>
      </c>
      <c r="B1400" s="152" t="s">
        <v>161</v>
      </c>
      <c r="C1400" s="1">
        <f>C1401</f>
        <v>3000</v>
      </c>
      <c r="D1400" s="1">
        <f>D1401</f>
        <v>0</v>
      </c>
      <c r="E1400" s="1">
        <f t="shared" si="402"/>
        <v>0</v>
      </c>
      <c r="F1400" s="345"/>
      <c r="G1400" s="345"/>
    </row>
    <row r="1401" spans="1:7" ht="16.2" customHeight="1" x14ac:dyDescent="0.3">
      <c r="A1401" s="140">
        <v>3662</v>
      </c>
      <c r="B1401" s="367" t="s">
        <v>558</v>
      </c>
      <c r="C1401" s="170">
        <v>3000</v>
      </c>
      <c r="D1401" s="170">
        <v>0</v>
      </c>
      <c r="E1401" s="1">
        <f>D1401/C1401*100</f>
        <v>0</v>
      </c>
      <c r="F1401" s="345"/>
      <c r="G1401" s="345"/>
    </row>
    <row r="1402" spans="1:7" x14ac:dyDescent="0.3">
      <c r="A1402" s="140"/>
      <c r="B1402" s="161"/>
      <c r="C1402" s="170"/>
      <c r="D1402" s="170"/>
      <c r="E1402" s="145"/>
      <c r="F1402" s="345"/>
      <c r="G1402" s="345"/>
    </row>
    <row r="1403" spans="1:7" s="119" customFormat="1" ht="28.8" customHeight="1" x14ac:dyDescent="0.3">
      <c r="A1403" s="116"/>
      <c r="B1403" s="121" t="s">
        <v>448</v>
      </c>
      <c r="C1403" s="204">
        <f>C1404</f>
        <v>330000</v>
      </c>
      <c r="D1403" s="204">
        <f>D1404</f>
        <v>0</v>
      </c>
      <c r="E1403" s="118">
        <f t="shared" ref="E1403:E1417" si="403">E1404</f>
        <v>0</v>
      </c>
      <c r="F1403" s="344"/>
      <c r="G1403" s="344"/>
    </row>
    <row r="1404" spans="1:7" s="3" customFormat="1" x14ac:dyDescent="0.3">
      <c r="A1404" s="18"/>
      <c r="B1404" s="69" t="s">
        <v>141</v>
      </c>
      <c r="C1404" s="56">
        <f>C1405+C1410+C1416</f>
        <v>330000</v>
      </c>
      <c r="D1404" s="56">
        <f>D1405+D1410+D1416</f>
        <v>0</v>
      </c>
      <c r="E1404" s="20">
        <f t="shared" si="403"/>
        <v>0</v>
      </c>
      <c r="F1404" s="344"/>
      <c r="G1404" s="344"/>
    </row>
    <row r="1405" spans="1:7" s="3" customFormat="1" x14ac:dyDescent="0.3">
      <c r="A1405" s="18"/>
      <c r="B1405" s="19" t="s">
        <v>51</v>
      </c>
      <c r="C1405" s="56">
        <f t="shared" ref="C1405:D1406" si="404">C1406</f>
        <v>0</v>
      </c>
      <c r="D1405" s="56">
        <f t="shared" si="404"/>
        <v>0</v>
      </c>
      <c r="E1405" s="20">
        <f t="shared" si="403"/>
        <v>0</v>
      </c>
      <c r="F1405" s="344"/>
      <c r="G1405" s="344"/>
    </row>
    <row r="1406" spans="1:7" s="3" customFormat="1" x14ac:dyDescent="0.3">
      <c r="A1406" s="18">
        <v>4</v>
      </c>
      <c r="B1406" s="19" t="s">
        <v>3</v>
      </c>
      <c r="C1406" s="56">
        <f t="shared" si="404"/>
        <v>0</v>
      </c>
      <c r="D1406" s="56">
        <f t="shared" si="404"/>
        <v>0</v>
      </c>
      <c r="E1406" s="20">
        <f t="shared" si="403"/>
        <v>0</v>
      </c>
      <c r="F1406" s="344"/>
      <c r="G1406" s="344"/>
    </row>
    <row r="1407" spans="1:7" s="3" customFormat="1" x14ac:dyDescent="0.3">
      <c r="A1407" s="18">
        <v>42</v>
      </c>
      <c r="B1407" s="19" t="s">
        <v>36</v>
      </c>
      <c r="C1407" s="56">
        <f>C1408</f>
        <v>0</v>
      </c>
      <c r="D1407" s="56">
        <f>D1408</f>
        <v>0</v>
      </c>
      <c r="E1407" s="20">
        <f t="shared" si="403"/>
        <v>0</v>
      </c>
      <c r="F1407" s="344"/>
      <c r="G1407" s="344"/>
    </row>
    <row r="1408" spans="1:7" x14ac:dyDescent="0.3">
      <c r="A1408" s="140">
        <v>421</v>
      </c>
      <c r="B1408" s="366" t="s">
        <v>32</v>
      </c>
      <c r="C1408" s="170">
        <v>0</v>
      </c>
      <c r="D1408" s="170">
        <v>0</v>
      </c>
      <c r="E1408" s="145">
        <f t="shared" si="403"/>
        <v>0</v>
      </c>
      <c r="F1408" s="345"/>
      <c r="G1408" s="345"/>
    </row>
    <row r="1409" spans="1:7" x14ac:dyDescent="0.3">
      <c r="A1409" s="140">
        <v>4212</v>
      </c>
      <c r="B1409" s="366" t="s">
        <v>522</v>
      </c>
      <c r="C1409" s="170">
        <v>0</v>
      </c>
      <c r="D1409" s="170">
        <v>0</v>
      </c>
      <c r="E1409" s="145">
        <f t="shared" si="403"/>
        <v>0</v>
      </c>
      <c r="F1409" s="345"/>
      <c r="G1409" s="345"/>
    </row>
    <row r="1410" spans="1:7" s="3" customFormat="1" x14ac:dyDescent="0.3">
      <c r="A1410" s="18"/>
      <c r="B1410" s="72" t="s">
        <v>50</v>
      </c>
      <c r="C1410" s="56">
        <f t="shared" ref="C1410:D1411" si="405">C1411</f>
        <v>170000</v>
      </c>
      <c r="D1410" s="56">
        <f t="shared" si="405"/>
        <v>0</v>
      </c>
      <c r="E1410" s="20">
        <f t="shared" si="403"/>
        <v>0</v>
      </c>
      <c r="F1410" s="344"/>
      <c r="G1410" s="344"/>
    </row>
    <row r="1411" spans="1:7" s="3" customFormat="1" x14ac:dyDescent="0.3">
      <c r="A1411" s="18">
        <v>4</v>
      </c>
      <c r="B1411" s="19" t="s">
        <v>3</v>
      </c>
      <c r="C1411" s="56">
        <f t="shared" si="405"/>
        <v>170000</v>
      </c>
      <c r="D1411" s="56">
        <f t="shared" si="405"/>
        <v>0</v>
      </c>
      <c r="E1411" s="20">
        <f t="shared" si="403"/>
        <v>0</v>
      </c>
      <c r="F1411" s="344"/>
      <c r="G1411" s="344"/>
    </row>
    <row r="1412" spans="1:7" s="3" customFormat="1" x14ac:dyDescent="0.3">
      <c r="A1412" s="18">
        <v>42</v>
      </c>
      <c r="B1412" s="19" t="s">
        <v>36</v>
      </c>
      <c r="C1412" s="56">
        <f>C1413</f>
        <v>170000</v>
      </c>
      <c r="D1412" s="56">
        <f>D1413</f>
        <v>0</v>
      </c>
      <c r="E1412" s="20">
        <f t="shared" si="403"/>
        <v>0</v>
      </c>
      <c r="F1412" s="344"/>
      <c r="G1412" s="344"/>
    </row>
    <row r="1413" spans="1:7" x14ac:dyDescent="0.3">
      <c r="A1413" s="140">
        <v>421</v>
      </c>
      <c r="B1413" s="366" t="s">
        <v>32</v>
      </c>
      <c r="C1413" s="170">
        <v>170000</v>
      </c>
      <c r="D1413" s="170">
        <v>0</v>
      </c>
      <c r="E1413" s="145">
        <f t="shared" si="403"/>
        <v>0</v>
      </c>
      <c r="F1413" s="345"/>
      <c r="G1413" s="345"/>
    </row>
    <row r="1414" spans="1:7" x14ac:dyDescent="0.3">
      <c r="A1414" s="140">
        <v>4212</v>
      </c>
      <c r="B1414" s="366" t="s">
        <v>522</v>
      </c>
      <c r="C1414" s="170">
        <v>170000</v>
      </c>
      <c r="D1414" s="170">
        <v>0</v>
      </c>
      <c r="E1414" s="145">
        <f t="shared" si="403"/>
        <v>0</v>
      </c>
      <c r="F1414" s="345"/>
      <c r="G1414" s="345"/>
    </row>
    <row r="1415" spans="1:7" x14ac:dyDescent="0.3">
      <c r="A1415" s="18"/>
      <c r="B1415" s="19" t="s">
        <v>174</v>
      </c>
      <c r="C1415" s="52">
        <f t="shared" ref="C1415:D1415" si="406">C1416</f>
        <v>160000</v>
      </c>
      <c r="D1415" s="52">
        <f t="shared" si="406"/>
        <v>0</v>
      </c>
      <c r="E1415" s="20">
        <f t="shared" si="403"/>
        <v>0</v>
      </c>
      <c r="F1415" s="345"/>
      <c r="G1415" s="345"/>
    </row>
    <row r="1416" spans="1:7" x14ac:dyDescent="0.3">
      <c r="A1416" s="18">
        <v>4</v>
      </c>
      <c r="B1416" s="19" t="s">
        <v>3</v>
      </c>
      <c r="C1416" s="56">
        <f t="shared" ref="C1416:D1416" si="407">C1417</f>
        <v>160000</v>
      </c>
      <c r="D1416" s="56">
        <f t="shared" si="407"/>
        <v>0</v>
      </c>
      <c r="E1416" s="20">
        <f t="shared" si="403"/>
        <v>0</v>
      </c>
      <c r="F1416" s="345"/>
      <c r="G1416" s="345"/>
    </row>
    <row r="1417" spans="1:7" x14ac:dyDescent="0.3">
      <c r="A1417" s="18">
        <v>42</v>
      </c>
      <c r="B1417" s="19" t="s">
        <v>36</v>
      </c>
      <c r="C1417" s="56">
        <f>C1418</f>
        <v>160000</v>
      </c>
      <c r="D1417" s="56">
        <f>D1418</f>
        <v>0</v>
      </c>
      <c r="E1417" s="20">
        <f t="shared" si="403"/>
        <v>0</v>
      </c>
      <c r="F1417" s="345"/>
      <c r="G1417" s="345"/>
    </row>
    <row r="1418" spans="1:7" x14ac:dyDescent="0.3">
      <c r="A1418" s="140">
        <v>421</v>
      </c>
      <c r="B1418" s="366" t="s">
        <v>32</v>
      </c>
      <c r="C1418" s="170">
        <v>160000</v>
      </c>
      <c r="D1418" s="170">
        <v>0</v>
      </c>
      <c r="E1418" s="145">
        <f>E1419</f>
        <v>0</v>
      </c>
      <c r="F1418" s="345"/>
      <c r="G1418" s="345"/>
    </row>
    <row r="1419" spans="1:7" x14ac:dyDescent="0.3">
      <c r="A1419" s="140">
        <v>4212</v>
      </c>
      <c r="B1419" s="366" t="s">
        <v>522</v>
      </c>
      <c r="C1419" s="170">
        <v>160000</v>
      </c>
      <c r="D1419" s="170">
        <v>0</v>
      </c>
      <c r="E1419" s="145">
        <f>D1419/C1419*100</f>
        <v>0</v>
      </c>
      <c r="F1419" s="345"/>
      <c r="G1419" s="345"/>
    </row>
    <row r="1420" spans="1:7" x14ac:dyDescent="0.3">
      <c r="A1420" s="140"/>
      <c r="B1420" s="152"/>
      <c r="C1420" s="170"/>
      <c r="D1420" s="170"/>
      <c r="E1420" s="145"/>
      <c r="F1420" s="345"/>
      <c r="G1420" s="345"/>
    </row>
    <row r="1421" spans="1:7" s="96" customFormat="1" ht="15" customHeight="1" x14ac:dyDescent="0.3">
      <c r="A1421" s="93"/>
      <c r="B1421" s="94" t="s">
        <v>148</v>
      </c>
      <c r="C1421" s="205">
        <f>C1422</f>
        <v>13000</v>
      </c>
      <c r="D1421" s="205">
        <f>D1422</f>
        <v>0</v>
      </c>
      <c r="E1421" s="192">
        <f t="shared" ref="C1421:E1426" si="408">E1422</f>
        <v>0</v>
      </c>
      <c r="F1421" s="344"/>
      <c r="G1421" s="344"/>
    </row>
    <row r="1422" spans="1:7" s="96" customFormat="1" x14ac:dyDescent="0.3">
      <c r="A1422" s="93"/>
      <c r="B1422" s="94" t="s">
        <v>399</v>
      </c>
      <c r="C1422" s="205">
        <f t="shared" si="408"/>
        <v>13000</v>
      </c>
      <c r="D1422" s="205">
        <f t="shared" si="408"/>
        <v>0</v>
      </c>
      <c r="E1422" s="192">
        <f t="shared" si="408"/>
        <v>0</v>
      </c>
      <c r="F1422" s="344"/>
      <c r="G1422" s="344"/>
    </row>
    <row r="1423" spans="1:7" s="3" customFormat="1" x14ac:dyDescent="0.3">
      <c r="A1423" s="18"/>
      <c r="B1423" s="19" t="s">
        <v>122</v>
      </c>
      <c r="C1423" s="56">
        <f t="shared" si="408"/>
        <v>13000</v>
      </c>
      <c r="D1423" s="56">
        <f t="shared" si="408"/>
        <v>0</v>
      </c>
      <c r="E1423" s="22">
        <f t="shared" si="408"/>
        <v>0</v>
      </c>
      <c r="F1423" s="344"/>
      <c r="G1423" s="344"/>
    </row>
    <row r="1424" spans="1:7" s="3" customFormat="1" x14ac:dyDescent="0.3">
      <c r="A1424" s="18"/>
      <c r="B1424" s="19" t="s">
        <v>51</v>
      </c>
      <c r="C1424" s="56">
        <f t="shared" si="408"/>
        <v>13000</v>
      </c>
      <c r="D1424" s="56">
        <f t="shared" si="408"/>
        <v>0</v>
      </c>
      <c r="E1424" s="22">
        <f t="shared" si="408"/>
        <v>0</v>
      </c>
      <c r="F1424" s="344"/>
      <c r="G1424" s="344"/>
    </row>
    <row r="1425" spans="1:7" s="3" customFormat="1" x14ac:dyDescent="0.3">
      <c r="A1425" s="18">
        <v>3</v>
      </c>
      <c r="B1425" s="19" t="s">
        <v>2</v>
      </c>
      <c r="C1425" s="56">
        <f t="shared" si="408"/>
        <v>13000</v>
      </c>
      <c r="D1425" s="56">
        <f t="shared" si="408"/>
        <v>0</v>
      </c>
      <c r="E1425" s="22">
        <f t="shared" si="408"/>
        <v>0</v>
      </c>
      <c r="F1425" s="344"/>
      <c r="G1425" s="344"/>
    </row>
    <row r="1426" spans="1:7" s="3" customFormat="1" x14ac:dyDescent="0.3">
      <c r="A1426" s="18">
        <v>35</v>
      </c>
      <c r="B1426" s="19" t="s">
        <v>157</v>
      </c>
      <c r="C1426" s="56">
        <f t="shared" ref="C1426:D1427" si="409">C1427</f>
        <v>13000</v>
      </c>
      <c r="D1426" s="56">
        <f t="shared" si="409"/>
        <v>0</v>
      </c>
      <c r="E1426" s="22">
        <f t="shared" si="408"/>
        <v>0</v>
      </c>
      <c r="F1426" s="344"/>
      <c r="G1426" s="344"/>
    </row>
    <row r="1427" spans="1:7" s="143" customFormat="1" ht="14.4" customHeight="1" x14ac:dyDescent="0.3">
      <c r="A1427" s="206">
        <f t="shared" ref="A1427:B1427" si="410">A1436</f>
        <v>352</v>
      </c>
      <c r="B1427" s="207" t="str">
        <f t="shared" si="410"/>
        <v>Subvencije trgovačkim društvima, zadrugama poljoprivrednicima i obrtnicima izvan javnog sektora</v>
      </c>
      <c r="C1427" s="1">
        <f t="shared" si="409"/>
        <v>13000</v>
      </c>
      <c r="D1427" s="1">
        <f t="shared" si="409"/>
        <v>0</v>
      </c>
      <c r="E1427" s="1">
        <f>E1428</f>
        <v>0</v>
      </c>
      <c r="F1427" s="350"/>
      <c r="G1427" s="350"/>
    </row>
    <row r="1428" spans="1:7" ht="14.4" customHeight="1" x14ac:dyDescent="0.3">
      <c r="A1428" s="140">
        <v>3523</v>
      </c>
      <c r="B1428" s="364" t="s">
        <v>557</v>
      </c>
      <c r="C1428" s="170">
        <v>13000</v>
      </c>
      <c r="D1428" s="170">
        <v>0</v>
      </c>
      <c r="E1428" s="1">
        <f>D1428/C1428*100</f>
        <v>0</v>
      </c>
      <c r="F1428" s="345"/>
      <c r="G1428" s="345"/>
    </row>
    <row r="1429" spans="1:7" x14ac:dyDescent="0.3">
      <c r="A1429" s="143"/>
      <c r="B1429" s="140"/>
      <c r="C1429" s="1"/>
      <c r="D1429" s="1"/>
      <c r="E1429" s="145"/>
      <c r="F1429" s="345"/>
      <c r="G1429" s="345"/>
    </row>
    <row r="1430" spans="1:7" s="124" customFormat="1" x14ac:dyDescent="0.3">
      <c r="A1430" s="122"/>
      <c r="B1430" s="123" t="s">
        <v>155</v>
      </c>
      <c r="C1430" s="208">
        <f t="shared" ref="C1430:E1431" si="411">C1431</f>
        <v>3000</v>
      </c>
      <c r="D1430" s="208">
        <f t="shared" si="411"/>
        <v>0</v>
      </c>
      <c r="E1430" s="208">
        <f t="shared" si="411"/>
        <v>0</v>
      </c>
      <c r="F1430" s="344"/>
      <c r="G1430" s="344"/>
    </row>
    <row r="1431" spans="1:7" s="124" customFormat="1" x14ac:dyDescent="0.3">
      <c r="A1431" s="122"/>
      <c r="B1431" s="123" t="s">
        <v>400</v>
      </c>
      <c r="C1431" s="208">
        <f t="shared" si="411"/>
        <v>3000</v>
      </c>
      <c r="D1431" s="208">
        <f t="shared" si="411"/>
        <v>0</v>
      </c>
      <c r="E1431" s="208">
        <f t="shared" si="411"/>
        <v>0</v>
      </c>
      <c r="F1431" s="344"/>
      <c r="G1431" s="344"/>
    </row>
    <row r="1432" spans="1:7" s="3" customFormat="1" x14ac:dyDescent="0.3">
      <c r="A1432" s="18"/>
      <c r="B1432" s="19" t="s">
        <v>156</v>
      </c>
      <c r="C1432" s="22">
        <f t="shared" ref="C1432:E1434" si="412">C1433</f>
        <v>3000</v>
      </c>
      <c r="D1432" s="22">
        <f t="shared" si="412"/>
        <v>0</v>
      </c>
      <c r="E1432" s="22">
        <f t="shared" si="412"/>
        <v>0</v>
      </c>
      <c r="F1432" s="344"/>
      <c r="G1432" s="344"/>
    </row>
    <row r="1433" spans="1:7" s="3" customFormat="1" x14ac:dyDescent="0.3">
      <c r="A1433" s="18"/>
      <c r="B1433" s="19" t="s">
        <v>51</v>
      </c>
      <c r="C1433" s="22">
        <f t="shared" si="412"/>
        <v>3000</v>
      </c>
      <c r="D1433" s="22">
        <f t="shared" si="412"/>
        <v>0</v>
      </c>
      <c r="E1433" s="22">
        <f t="shared" si="412"/>
        <v>0</v>
      </c>
      <c r="F1433" s="344"/>
      <c r="G1433" s="344"/>
    </row>
    <row r="1434" spans="1:7" s="3" customFormat="1" x14ac:dyDescent="0.3">
      <c r="A1434" s="18">
        <v>3</v>
      </c>
      <c r="B1434" s="19" t="s">
        <v>2</v>
      </c>
      <c r="C1434" s="22">
        <f t="shared" si="412"/>
        <v>3000</v>
      </c>
      <c r="D1434" s="22">
        <f t="shared" si="412"/>
        <v>0</v>
      </c>
      <c r="E1434" s="22">
        <f t="shared" si="412"/>
        <v>0</v>
      </c>
      <c r="F1434" s="344"/>
      <c r="G1434" s="344"/>
    </row>
    <row r="1435" spans="1:7" s="3" customFormat="1" x14ac:dyDescent="0.3">
      <c r="A1435" s="18">
        <v>35</v>
      </c>
      <c r="B1435" s="19" t="s">
        <v>139</v>
      </c>
      <c r="C1435" s="22">
        <f t="shared" ref="C1435:E1436" si="413">C1436</f>
        <v>3000</v>
      </c>
      <c r="D1435" s="22">
        <f t="shared" si="413"/>
        <v>0</v>
      </c>
      <c r="E1435" s="22">
        <f t="shared" si="413"/>
        <v>0</v>
      </c>
      <c r="F1435" s="344"/>
      <c r="G1435" s="344"/>
    </row>
    <row r="1436" spans="1:7" ht="14.4" customHeight="1" x14ac:dyDescent="0.3">
      <c r="A1436" s="209">
        <v>352</v>
      </c>
      <c r="B1436" s="210" t="s">
        <v>158</v>
      </c>
      <c r="C1436" s="1">
        <f t="shared" si="413"/>
        <v>3000</v>
      </c>
      <c r="D1436" s="1">
        <f t="shared" si="413"/>
        <v>0</v>
      </c>
      <c r="E1436" s="1">
        <f t="shared" si="413"/>
        <v>0</v>
      </c>
      <c r="F1436" s="345"/>
      <c r="G1436" s="345"/>
    </row>
    <row r="1437" spans="1:7" ht="14.25" customHeight="1" x14ac:dyDescent="0.3">
      <c r="A1437" s="140">
        <v>3523</v>
      </c>
      <c r="B1437" s="365" t="s">
        <v>532</v>
      </c>
      <c r="C1437" s="1">
        <v>3000</v>
      </c>
      <c r="D1437" s="1">
        <v>0</v>
      </c>
      <c r="E1437" s="1">
        <f>D1437/C1437*100</f>
        <v>0</v>
      </c>
      <c r="F1437" s="345"/>
      <c r="G1437" s="345"/>
    </row>
    <row r="1438" spans="1:7" ht="14.25" customHeight="1" x14ac:dyDescent="0.3">
      <c r="A1438" s="140"/>
      <c r="B1438" s="140"/>
      <c r="C1438" s="1"/>
      <c r="D1438" s="1"/>
      <c r="E1438" s="1"/>
      <c r="F1438" s="345"/>
      <c r="G1438" s="345"/>
    </row>
    <row r="1439" spans="1:7" s="127" customFormat="1" ht="14.25" hidden="1" customHeight="1" x14ac:dyDescent="0.3">
      <c r="A1439" s="125"/>
      <c r="B1439" s="125" t="s">
        <v>205</v>
      </c>
      <c r="C1439" s="126">
        <f t="shared" ref="C1439:E1439" si="414">C1440</f>
        <v>0</v>
      </c>
      <c r="D1439" s="126">
        <f t="shared" si="414"/>
        <v>0</v>
      </c>
      <c r="E1439" s="126">
        <f t="shared" si="414"/>
        <v>0</v>
      </c>
      <c r="F1439" s="344"/>
      <c r="G1439" s="344"/>
    </row>
    <row r="1440" spans="1:7" s="127" customFormat="1" ht="14.25" hidden="1" customHeight="1" x14ac:dyDescent="0.3">
      <c r="A1440" s="125"/>
      <c r="B1440" s="125" t="s">
        <v>401</v>
      </c>
      <c r="C1440" s="211">
        <f t="shared" ref="C1440:E1440" si="415">C1441</f>
        <v>0</v>
      </c>
      <c r="D1440" s="211">
        <f t="shared" si="415"/>
        <v>0</v>
      </c>
      <c r="E1440" s="211">
        <f t="shared" si="415"/>
        <v>0</v>
      </c>
      <c r="F1440" s="344"/>
      <c r="G1440" s="344"/>
    </row>
    <row r="1441" spans="1:7" s="3" customFormat="1" ht="14.25" hidden="1" customHeight="1" x14ac:dyDescent="0.3">
      <c r="A1441" s="18"/>
      <c r="B1441" s="18" t="s">
        <v>226</v>
      </c>
      <c r="C1441" s="22">
        <f t="shared" ref="C1441:E1444" si="416">C1442</f>
        <v>0</v>
      </c>
      <c r="D1441" s="22">
        <f t="shared" si="416"/>
        <v>0</v>
      </c>
      <c r="E1441" s="22">
        <f t="shared" si="416"/>
        <v>0</v>
      </c>
      <c r="F1441" s="344"/>
      <c r="G1441" s="344"/>
    </row>
    <row r="1442" spans="1:7" s="3" customFormat="1" ht="14.25" hidden="1" customHeight="1" x14ac:dyDescent="0.3">
      <c r="A1442" s="18"/>
      <c r="B1442" s="18" t="s">
        <v>50</v>
      </c>
      <c r="C1442" s="22">
        <f t="shared" si="416"/>
        <v>0</v>
      </c>
      <c r="D1442" s="22">
        <f t="shared" si="416"/>
        <v>0</v>
      </c>
      <c r="E1442" s="22">
        <f t="shared" si="416"/>
        <v>0</v>
      </c>
      <c r="F1442" s="344"/>
      <c r="G1442" s="344"/>
    </row>
    <row r="1443" spans="1:7" s="3" customFormat="1" ht="14.25" hidden="1" customHeight="1" x14ac:dyDescent="0.3">
      <c r="A1443" s="18">
        <v>3</v>
      </c>
      <c r="B1443" s="18" t="s">
        <v>202</v>
      </c>
      <c r="C1443" s="22">
        <f t="shared" si="416"/>
        <v>0</v>
      </c>
      <c r="D1443" s="22">
        <f t="shared" si="416"/>
        <v>0</v>
      </c>
      <c r="E1443" s="22">
        <f t="shared" si="416"/>
        <v>0</v>
      </c>
      <c r="F1443" s="344"/>
      <c r="G1443" s="344"/>
    </row>
    <row r="1444" spans="1:7" s="3" customFormat="1" ht="14.25" hidden="1" customHeight="1" x14ac:dyDescent="0.3">
      <c r="A1444" s="18">
        <v>38</v>
      </c>
      <c r="B1444" s="18" t="s">
        <v>200</v>
      </c>
      <c r="C1444" s="22">
        <f t="shared" si="416"/>
        <v>0</v>
      </c>
      <c r="D1444" s="22">
        <f t="shared" si="416"/>
        <v>0</v>
      </c>
      <c r="E1444" s="22">
        <f t="shared" si="416"/>
        <v>0</v>
      </c>
      <c r="F1444" s="344"/>
      <c r="G1444" s="344"/>
    </row>
    <row r="1445" spans="1:7" ht="13.95" hidden="1" customHeight="1" x14ac:dyDescent="0.3">
      <c r="A1445" s="140">
        <v>386</v>
      </c>
      <c r="B1445" s="140" t="s">
        <v>201</v>
      </c>
      <c r="C1445" s="1">
        <v>0</v>
      </c>
      <c r="D1445" s="1">
        <v>0</v>
      </c>
      <c r="E1445" s="1">
        <v>0</v>
      </c>
      <c r="F1445" s="345"/>
      <c r="G1445" s="345"/>
    </row>
    <row r="1446" spans="1:7" ht="13.95" hidden="1" customHeight="1" x14ac:dyDescent="0.3">
      <c r="A1446" s="140"/>
      <c r="B1446" s="152"/>
      <c r="C1446" s="1"/>
      <c r="D1446" s="1"/>
      <c r="E1446" s="145"/>
      <c r="F1446" s="345"/>
      <c r="G1446" s="345"/>
    </row>
    <row r="1447" spans="1:7" s="3" customFormat="1" ht="13.95" customHeight="1" x14ac:dyDescent="0.3">
      <c r="A1447" s="128"/>
      <c r="B1447" s="129" t="s">
        <v>210</v>
      </c>
      <c r="C1447" s="130">
        <f>C1448+C1461+C1469</f>
        <v>16100</v>
      </c>
      <c r="D1447" s="130">
        <f>D1448+D1461+D1469</f>
        <v>12721.93</v>
      </c>
      <c r="E1447" s="130">
        <f t="shared" ref="E1447:E1458" si="417">D1447/C1447*100</f>
        <v>79.018198757763983</v>
      </c>
      <c r="F1447" s="344"/>
      <c r="G1447" s="344"/>
    </row>
    <row r="1448" spans="1:7" ht="15.6" customHeight="1" x14ac:dyDescent="0.3">
      <c r="A1448" s="128"/>
      <c r="B1448" s="129" t="s">
        <v>402</v>
      </c>
      <c r="C1448" s="130">
        <f t="shared" ref="C1448:D1448" si="418">C1449</f>
        <v>6100</v>
      </c>
      <c r="D1448" s="130">
        <f t="shared" si="418"/>
        <v>3366.5</v>
      </c>
      <c r="E1448" s="130">
        <f t="shared" si="417"/>
        <v>55.188524590163937</v>
      </c>
      <c r="F1448" s="345"/>
      <c r="G1448" s="345"/>
    </row>
    <row r="1449" spans="1:7" ht="13.95" customHeight="1" x14ac:dyDescent="0.3">
      <c r="A1449" s="18"/>
      <c r="B1449" s="19" t="s">
        <v>231</v>
      </c>
      <c r="C1449" s="20">
        <f t="shared" ref="C1449" si="419">C1453+C1458</f>
        <v>6100</v>
      </c>
      <c r="D1449" s="20">
        <f t="shared" ref="D1449" si="420">D1453+D1458</f>
        <v>3366.5</v>
      </c>
      <c r="E1449" s="20">
        <f t="shared" si="417"/>
        <v>55.188524590163937</v>
      </c>
      <c r="F1449" s="345"/>
      <c r="G1449" s="345"/>
    </row>
    <row r="1450" spans="1:7" x14ac:dyDescent="0.3">
      <c r="A1450" s="23"/>
      <c r="B1450" s="24" t="s">
        <v>52</v>
      </c>
      <c r="C1450" s="22">
        <f>C1451</f>
        <v>4800</v>
      </c>
      <c r="D1450" s="22">
        <f>D1451</f>
        <v>3366.5</v>
      </c>
      <c r="E1450" s="20">
        <f t="shared" si="417"/>
        <v>70.135416666666657</v>
      </c>
      <c r="F1450" s="345"/>
      <c r="G1450" s="345"/>
    </row>
    <row r="1451" spans="1:7" x14ac:dyDescent="0.3">
      <c r="A1451" s="23">
        <v>3</v>
      </c>
      <c r="B1451" s="24" t="s">
        <v>2</v>
      </c>
      <c r="C1451" s="22">
        <f t="shared" ref="C1451:D1452" si="421">C1452</f>
        <v>4800</v>
      </c>
      <c r="D1451" s="22">
        <f t="shared" si="421"/>
        <v>3366.5</v>
      </c>
      <c r="E1451" s="20">
        <f t="shared" si="417"/>
        <v>70.135416666666657</v>
      </c>
      <c r="F1451" s="345"/>
      <c r="G1451" s="345"/>
    </row>
    <row r="1452" spans="1:7" x14ac:dyDescent="0.3">
      <c r="A1452" s="23">
        <v>32</v>
      </c>
      <c r="B1452" s="24" t="s">
        <v>21</v>
      </c>
      <c r="C1452" s="22">
        <f t="shared" si="421"/>
        <v>4800</v>
      </c>
      <c r="D1452" s="22">
        <f t="shared" si="421"/>
        <v>3366.5</v>
      </c>
      <c r="E1452" s="20">
        <f t="shared" si="417"/>
        <v>70.135416666666657</v>
      </c>
      <c r="F1452" s="345"/>
      <c r="G1452" s="345"/>
    </row>
    <row r="1453" spans="1:7" x14ac:dyDescent="0.3">
      <c r="A1453" s="157">
        <v>323</v>
      </c>
      <c r="B1453" s="158" t="s">
        <v>310</v>
      </c>
      <c r="C1453" s="1">
        <v>4800</v>
      </c>
      <c r="D1453" s="1">
        <f>D1454</f>
        <v>3366.5</v>
      </c>
      <c r="E1453" s="1">
        <f t="shared" si="417"/>
        <v>70.135416666666657</v>
      </c>
      <c r="F1453" s="345"/>
      <c r="G1453" s="345"/>
    </row>
    <row r="1454" spans="1:7" x14ac:dyDescent="0.3">
      <c r="A1454" s="157">
        <v>3234</v>
      </c>
      <c r="B1454" s="158" t="s">
        <v>541</v>
      </c>
      <c r="C1454" s="1">
        <v>4800</v>
      </c>
      <c r="D1454" s="1">
        <v>3366.5</v>
      </c>
      <c r="E1454" s="1">
        <f t="shared" si="417"/>
        <v>70.135416666666657</v>
      </c>
      <c r="F1454" s="345"/>
      <c r="G1454" s="345"/>
    </row>
    <row r="1455" spans="1:7" x14ac:dyDescent="0.3">
      <c r="A1455" s="23"/>
      <c r="B1455" s="24" t="s">
        <v>50</v>
      </c>
      <c r="C1455" s="22">
        <f t="shared" ref="C1455:D1457" si="422">C1456</f>
        <v>1300</v>
      </c>
      <c r="D1455" s="22">
        <f t="shared" si="422"/>
        <v>0</v>
      </c>
      <c r="E1455" s="20">
        <f t="shared" si="417"/>
        <v>0</v>
      </c>
      <c r="F1455" s="345"/>
      <c r="G1455" s="345"/>
    </row>
    <row r="1456" spans="1:7" x14ac:dyDescent="0.3">
      <c r="A1456" s="23">
        <v>3</v>
      </c>
      <c r="B1456" s="24" t="s">
        <v>2</v>
      </c>
      <c r="C1456" s="22">
        <f t="shared" si="422"/>
        <v>1300</v>
      </c>
      <c r="D1456" s="22">
        <f t="shared" si="422"/>
        <v>0</v>
      </c>
      <c r="E1456" s="20">
        <f t="shared" si="417"/>
        <v>0</v>
      </c>
      <c r="F1456" s="345"/>
      <c r="G1456" s="345"/>
    </row>
    <row r="1457" spans="1:7" x14ac:dyDescent="0.3">
      <c r="A1457" s="23">
        <v>32</v>
      </c>
      <c r="B1457" s="24" t="s">
        <v>21</v>
      </c>
      <c r="C1457" s="22">
        <f t="shared" si="422"/>
        <v>1300</v>
      </c>
      <c r="D1457" s="22">
        <f t="shared" si="422"/>
        <v>0</v>
      </c>
      <c r="E1457" s="20">
        <f t="shared" si="417"/>
        <v>0</v>
      </c>
      <c r="F1457" s="345"/>
      <c r="G1457" s="345"/>
    </row>
    <row r="1458" spans="1:7" ht="15" customHeight="1" x14ac:dyDescent="0.3">
      <c r="A1458" s="157">
        <v>323</v>
      </c>
      <c r="B1458" s="158" t="s">
        <v>311</v>
      </c>
      <c r="C1458" s="1">
        <v>1300</v>
      </c>
      <c r="D1458" s="1">
        <f>D1459</f>
        <v>0</v>
      </c>
      <c r="E1458" s="1">
        <f t="shared" si="417"/>
        <v>0</v>
      </c>
      <c r="F1458" s="345"/>
      <c r="G1458" s="345"/>
    </row>
    <row r="1459" spans="1:7" ht="15" customHeight="1" x14ac:dyDescent="0.3">
      <c r="A1459" s="157">
        <v>3234</v>
      </c>
      <c r="B1459" s="158" t="s">
        <v>541</v>
      </c>
      <c r="C1459" s="1">
        <v>1300</v>
      </c>
      <c r="D1459" s="170">
        <v>0</v>
      </c>
      <c r="E1459" s="1">
        <f>D1459/C1459*100</f>
        <v>0</v>
      </c>
      <c r="F1459" s="345"/>
      <c r="G1459" s="345"/>
    </row>
    <row r="1460" spans="1:7" ht="15" customHeight="1" x14ac:dyDescent="0.3">
      <c r="A1460" s="18"/>
      <c r="B1460" s="19"/>
      <c r="C1460" s="56"/>
      <c r="D1460" s="56"/>
      <c r="E1460" s="20"/>
      <c r="F1460" s="345"/>
      <c r="G1460" s="345"/>
    </row>
    <row r="1461" spans="1:7" x14ac:dyDescent="0.3">
      <c r="A1461" s="128"/>
      <c r="B1461" s="129" t="s">
        <v>403</v>
      </c>
      <c r="C1461" s="212">
        <f t="shared" ref="C1461:E1465" si="423">C1462</f>
        <v>10000</v>
      </c>
      <c r="D1461" s="212">
        <f t="shared" si="423"/>
        <v>9355.43</v>
      </c>
      <c r="E1461" s="130">
        <f t="shared" si="423"/>
        <v>93.554299999999998</v>
      </c>
      <c r="F1461" s="345"/>
      <c r="G1461" s="345"/>
    </row>
    <row r="1462" spans="1:7" x14ac:dyDescent="0.3">
      <c r="A1462" s="18"/>
      <c r="B1462" s="19" t="s">
        <v>231</v>
      </c>
      <c r="C1462" s="22">
        <f t="shared" si="423"/>
        <v>10000</v>
      </c>
      <c r="D1462" s="22">
        <f t="shared" si="423"/>
        <v>9355.43</v>
      </c>
      <c r="E1462" s="20">
        <f t="shared" si="423"/>
        <v>93.554299999999998</v>
      </c>
      <c r="F1462" s="345"/>
      <c r="G1462" s="345"/>
    </row>
    <row r="1463" spans="1:7" x14ac:dyDescent="0.3">
      <c r="A1463" s="23"/>
      <c r="B1463" s="24" t="s">
        <v>52</v>
      </c>
      <c r="C1463" s="22">
        <f t="shared" si="423"/>
        <v>10000</v>
      </c>
      <c r="D1463" s="22">
        <f t="shared" si="423"/>
        <v>9355.43</v>
      </c>
      <c r="E1463" s="22">
        <f t="shared" si="423"/>
        <v>93.554299999999998</v>
      </c>
      <c r="F1463" s="345"/>
      <c r="G1463" s="345"/>
    </row>
    <row r="1464" spans="1:7" x14ac:dyDescent="0.3">
      <c r="A1464" s="23">
        <v>3</v>
      </c>
      <c r="B1464" s="24" t="s">
        <v>2</v>
      </c>
      <c r="C1464" s="22">
        <f t="shared" si="423"/>
        <v>10000</v>
      </c>
      <c r="D1464" s="22">
        <f t="shared" si="423"/>
        <v>9355.43</v>
      </c>
      <c r="E1464" s="22">
        <f t="shared" si="423"/>
        <v>93.554299999999998</v>
      </c>
      <c r="F1464" s="345"/>
      <c r="G1464" s="345"/>
    </row>
    <row r="1465" spans="1:7" x14ac:dyDescent="0.3">
      <c r="A1465" s="23">
        <v>32</v>
      </c>
      <c r="B1465" s="24" t="s">
        <v>21</v>
      </c>
      <c r="C1465" s="22">
        <f t="shared" si="423"/>
        <v>10000</v>
      </c>
      <c r="D1465" s="22">
        <f t="shared" si="423"/>
        <v>9355.43</v>
      </c>
      <c r="E1465" s="22">
        <f t="shared" si="423"/>
        <v>93.554299999999998</v>
      </c>
      <c r="F1465" s="345"/>
      <c r="G1465" s="345"/>
    </row>
    <row r="1466" spans="1:7" x14ac:dyDescent="0.3">
      <c r="A1466" s="157">
        <v>323</v>
      </c>
      <c r="B1466" s="158" t="s">
        <v>76</v>
      </c>
      <c r="C1466" s="1">
        <v>10000</v>
      </c>
      <c r="D1466" s="1">
        <f>D1467</f>
        <v>9355.43</v>
      </c>
      <c r="E1466" s="1">
        <f>E1467</f>
        <v>93.554299999999998</v>
      </c>
      <c r="F1466" s="345"/>
      <c r="G1466" s="345"/>
    </row>
    <row r="1467" spans="1:7" x14ac:dyDescent="0.3">
      <c r="A1467" s="157">
        <v>3236</v>
      </c>
      <c r="B1467" s="158" t="s">
        <v>542</v>
      </c>
      <c r="C1467" s="1">
        <v>10000</v>
      </c>
      <c r="D1467" s="170">
        <v>9355.43</v>
      </c>
      <c r="E1467" s="1">
        <f>D1467/C1467*100</f>
        <v>93.554299999999998</v>
      </c>
      <c r="F1467" s="345"/>
      <c r="G1467" s="345"/>
    </row>
    <row r="1468" spans="1:7" x14ac:dyDescent="0.3">
      <c r="A1468" s="157"/>
      <c r="B1468" s="158"/>
      <c r="C1468" s="170"/>
      <c r="D1468" s="170"/>
      <c r="E1468" s="1"/>
      <c r="F1468" s="345"/>
      <c r="G1468" s="345"/>
    </row>
    <row r="1469" spans="1:7" hidden="1" x14ac:dyDescent="0.3">
      <c r="A1469" s="128"/>
      <c r="B1469" s="129" t="s">
        <v>455</v>
      </c>
      <c r="C1469" s="212">
        <f t="shared" ref="C1469:E1473" si="424">C1470</f>
        <v>0</v>
      </c>
      <c r="D1469" s="212">
        <f t="shared" si="424"/>
        <v>0</v>
      </c>
      <c r="E1469" s="130">
        <f t="shared" si="424"/>
        <v>0</v>
      </c>
      <c r="F1469" s="345"/>
      <c r="G1469" s="345"/>
    </row>
    <row r="1470" spans="1:7" hidden="1" x14ac:dyDescent="0.3">
      <c r="A1470" s="18"/>
      <c r="B1470" s="19" t="s">
        <v>228</v>
      </c>
      <c r="C1470" s="22">
        <f t="shared" si="424"/>
        <v>0</v>
      </c>
      <c r="D1470" s="22">
        <f t="shared" si="424"/>
        <v>0</v>
      </c>
      <c r="E1470" s="20">
        <f t="shared" si="424"/>
        <v>0</v>
      </c>
      <c r="F1470" s="345"/>
      <c r="G1470" s="345"/>
    </row>
    <row r="1471" spans="1:7" hidden="1" x14ac:dyDescent="0.3">
      <c r="A1471" s="18"/>
      <c r="B1471" s="19" t="s">
        <v>52</v>
      </c>
      <c r="C1471" s="22">
        <f t="shared" si="424"/>
        <v>0</v>
      </c>
      <c r="D1471" s="22">
        <f t="shared" si="424"/>
        <v>0</v>
      </c>
      <c r="E1471" s="20">
        <f t="shared" si="424"/>
        <v>0</v>
      </c>
      <c r="F1471" s="345"/>
      <c r="G1471" s="345"/>
    </row>
    <row r="1472" spans="1:7" hidden="1" x14ac:dyDescent="0.3">
      <c r="A1472" s="18">
        <v>3</v>
      </c>
      <c r="B1472" s="19" t="s">
        <v>2</v>
      </c>
      <c r="C1472" s="22">
        <f t="shared" si="424"/>
        <v>0</v>
      </c>
      <c r="D1472" s="22">
        <f t="shared" si="424"/>
        <v>0</v>
      </c>
      <c r="E1472" s="20">
        <f t="shared" si="424"/>
        <v>0</v>
      </c>
      <c r="F1472" s="345"/>
      <c r="G1472" s="345"/>
    </row>
    <row r="1473" spans="1:7" hidden="1" x14ac:dyDescent="0.3">
      <c r="A1473" s="18">
        <v>37</v>
      </c>
      <c r="B1473" s="19" t="s">
        <v>30</v>
      </c>
      <c r="C1473" s="22">
        <f t="shared" si="424"/>
        <v>0</v>
      </c>
      <c r="D1473" s="22">
        <f t="shared" si="424"/>
        <v>0</v>
      </c>
      <c r="E1473" s="20">
        <f t="shared" si="424"/>
        <v>0</v>
      </c>
      <c r="F1473" s="345"/>
      <c r="G1473" s="345"/>
    </row>
    <row r="1474" spans="1:7" hidden="1" x14ac:dyDescent="0.3">
      <c r="A1474" s="312">
        <v>372</v>
      </c>
      <c r="B1474" s="313" t="s">
        <v>37</v>
      </c>
      <c r="C1474" s="1">
        <v>0</v>
      </c>
      <c r="D1474" s="1">
        <v>0</v>
      </c>
      <c r="E1474" s="1">
        <v>0</v>
      </c>
      <c r="F1474" s="345"/>
      <c r="G1474" s="345"/>
    </row>
    <row r="1475" spans="1:7" hidden="1" x14ac:dyDescent="0.3">
      <c r="A1475" s="312"/>
      <c r="B1475" s="313"/>
      <c r="C1475" s="170"/>
      <c r="D1475" s="170"/>
      <c r="E1475" s="1"/>
      <c r="F1475" s="345"/>
      <c r="G1475" s="345"/>
    </row>
    <row r="1476" spans="1:7" hidden="1" x14ac:dyDescent="0.3">
      <c r="A1476" s="18"/>
      <c r="B1476" s="19"/>
      <c r="C1476" s="56"/>
      <c r="D1476" s="56"/>
      <c r="E1476" s="20"/>
      <c r="F1476" s="345"/>
      <c r="G1476" s="345"/>
    </row>
    <row r="1477" spans="1:7" s="281" customFormat="1" x14ac:dyDescent="0.3">
      <c r="A1477" s="280"/>
      <c r="B1477" s="280" t="s">
        <v>437</v>
      </c>
      <c r="C1477" s="225">
        <f>C1478</f>
        <v>40000</v>
      </c>
      <c r="D1477" s="225">
        <f>D1478</f>
        <v>0</v>
      </c>
      <c r="E1477" s="225">
        <f t="shared" ref="E1477" si="425">E1478</f>
        <v>0</v>
      </c>
      <c r="F1477" s="355"/>
      <c r="G1477" s="355"/>
    </row>
    <row r="1478" spans="1:7" s="281" customFormat="1" x14ac:dyDescent="0.3">
      <c r="A1478" s="280"/>
      <c r="B1478" s="280" t="s">
        <v>429</v>
      </c>
      <c r="C1478" s="225">
        <f t="shared" ref="C1478:E1482" si="426">C1479</f>
        <v>40000</v>
      </c>
      <c r="D1478" s="225">
        <f t="shared" si="426"/>
        <v>0</v>
      </c>
      <c r="E1478" s="225">
        <f t="shared" si="426"/>
        <v>0</v>
      </c>
      <c r="F1478" s="355"/>
      <c r="G1478" s="355"/>
    </row>
    <row r="1479" spans="1:7" x14ac:dyDescent="0.3">
      <c r="A1479" s="18"/>
      <c r="B1479" s="18" t="s">
        <v>226</v>
      </c>
      <c r="C1479" s="22">
        <f t="shared" si="426"/>
        <v>40000</v>
      </c>
      <c r="D1479" s="22">
        <f t="shared" si="426"/>
        <v>0</v>
      </c>
      <c r="E1479" s="22">
        <f t="shared" si="426"/>
        <v>0</v>
      </c>
      <c r="F1479" s="345"/>
      <c r="G1479" s="345"/>
    </row>
    <row r="1480" spans="1:7" x14ac:dyDescent="0.3">
      <c r="A1480" s="18"/>
      <c r="B1480" s="18" t="s">
        <v>50</v>
      </c>
      <c r="C1480" s="22">
        <f t="shared" si="426"/>
        <v>40000</v>
      </c>
      <c r="D1480" s="22">
        <f t="shared" si="426"/>
        <v>0</v>
      </c>
      <c r="E1480" s="22">
        <f t="shared" si="426"/>
        <v>0</v>
      </c>
      <c r="F1480" s="345"/>
      <c r="G1480" s="345"/>
    </row>
    <row r="1481" spans="1:7" x14ac:dyDescent="0.3">
      <c r="A1481" s="18">
        <v>3</v>
      </c>
      <c r="B1481" s="18" t="s">
        <v>431</v>
      </c>
      <c r="C1481" s="22">
        <f t="shared" si="426"/>
        <v>40000</v>
      </c>
      <c r="D1481" s="22">
        <f t="shared" si="426"/>
        <v>0</v>
      </c>
      <c r="E1481" s="22">
        <f t="shared" si="426"/>
        <v>0</v>
      </c>
      <c r="F1481" s="345"/>
      <c r="G1481" s="345"/>
    </row>
    <row r="1482" spans="1:7" x14ac:dyDescent="0.3">
      <c r="A1482" s="18">
        <v>38</v>
      </c>
      <c r="B1482" s="18" t="s">
        <v>430</v>
      </c>
      <c r="C1482" s="22">
        <f t="shared" si="426"/>
        <v>40000</v>
      </c>
      <c r="D1482" s="22">
        <f t="shared" si="426"/>
        <v>0</v>
      </c>
      <c r="E1482" s="22">
        <f>E1483</f>
        <v>0</v>
      </c>
      <c r="F1482" s="345"/>
      <c r="G1482" s="345"/>
    </row>
    <row r="1483" spans="1:7" x14ac:dyDescent="0.3">
      <c r="A1483" s="140">
        <v>386</v>
      </c>
      <c r="B1483" s="282" t="s">
        <v>432</v>
      </c>
      <c r="C1483" s="1">
        <v>40000</v>
      </c>
      <c r="D1483" s="1">
        <v>0</v>
      </c>
      <c r="E1483" s="1">
        <f>D1483/C1483*100</f>
        <v>0</v>
      </c>
      <c r="F1483" s="345"/>
      <c r="G1483" s="345"/>
    </row>
    <row r="1484" spans="1:7" x14ac:dyDescent="0.3">
      <c r="A1484" s="140">
        <v>3864</v>
      </c>
      <c r="B1484" s="365" t="s">
        <v>523</v>
      </c>
      <c r="C1484" s="1">
        <v>40000</v>
      </c>
      <c r="D1484" s="1">
        <v>0</v>
      </c>
      <c r="E1484" s="1">
        <f>D1484/C1484*100</f>
        <v>0</v>
      </c>
      <c r="F1484" s="345"/>
      <c r="G1484" s="345"/>
    </row>
    <row r="1485" spans="1:7" ht="16.5" customHeight="1" x14ac:dyDescent="0.3"/>
    <row r="1486" spans="1:7" ht="16.5" customHeight="1" x14ac:dyDescent="0.3">
      <c r="B1486" s="3" t="s">
        <v>590</v>
      </c>
      <c r="D1486"/>
      <c r="E1486"/>
      <c r="F1486"/>
      <c r="G1486"/>
    </row>
    <row r="1487" spans="1:7" ht="16.5" customHeight="1" x14ac:dyDescent="0.3">
      <c r="A1487" s="394" t="s">
        <v>426</v>
      </c>
      <c r="B1487" s="394"/>
      <c r="C1487" s="394"/>
      <c r="D1487" s="394"/>
      <c r="E1487" s="394"/>
      <c r="F1487" s="394"/>
      <c r="G1487" s="394"/>
    </row>
    <row r="1488" spans="1:7" ht="16.5" customHeight="1" x14ac:dyDescent="0.3">
      <c r="A1488" s="370"/>
      <c r="B1488" s="370"/>
      <c r="C1488" s="370"/>
      <c r="D1488" s="370"/>
      <c r="E1488" s="370"/>
      <c r="F1488" s="370"/>
      <c r="G1488" s="153"/>
    </row>
    <row r="1489" spans="1:7" ht="16.5" customHeight="1" x14ac:dyDescent="0.3">
      <c r="A1489" s="397" t="s">
        <v>604</v>
      </c>
      <c r="B1489" s="397"/>
      <c r="C1489" s="397"/>
      <c r="D1489" s="397"/>
      <c r="E1489" s="397"/>
      <c r="F1489" s="397"/>
      <c r="G1489" s="397"/>
    </row>
    <row r="1490" spans="1:7" ht="16.5" customHeight="1" x14ac:dyDescent="0.3">
      <c r="D1490"/>
      <c r="E1490"/>
      <c r="F1490"/>
      <c r="G1490" s="153"/>
    </row>
    <row r="1491" spans="1:7" ht="16.5" customHeight="1" x14ac:dyDescent="0.3">
      <c r="B1491" s="3" t="s">
        <v>591</v>
      </c>
      <c r="D1491"/>
      <c r="E1491"/>
      <c r="F1491"/>
      <c r="G1491" s="153"/>
    </row>
    <row r="1492" spans="1:7" ht="16.5" customHeight="1" x14ac:dyDescent="0.3">
      <c r="A1492" s="394" t="s">
        <v>592</v>
      </c>
      <c r="B1492" s="394"/>
      <c r="C1492" s="394"/>
      <c r="D1492" s="394"/>
      <c r="E1492" s="394"/>
      <c r="F1492" s="394"/>
      <c r="G1492" s="394"/>
    </row>
    <row r="1493" spans="1:7" ht="16.5" customHeight="1" x14ac:dyDescent="0.3">
      <c r="A1493" s="370"/>
      <c r="B1493" s="370"/>
      <c r="C1493" s="370"/>
      <c r="D1493" s="370"/>
      <c r="E1493" s="370"/>
      <c r="F1493" s="370"/>
      <c r="G1493" s="153"/>
    </row>
    <row r="1494" spans="1:7" ht="30" customHeight="1" x14ac:dyDescent="0.3">
      <c r="A1494" s="395" t="s">
        <v>605</v>
      </c>
      <c r="B1494" s="395"/>
      <c r="C1494" s="395"/>
      <c r="D1494" s="395"/>
      <c r="E1494" s="395"/>
      <c r="F1494" s="395"/>
      <c r="G1494" s="395"/>
    </row>
    <row r="1495" spans="1:7" ht="16.5" customHeight="1" x14ac:dyDescent="0.3">
      <c r="D1495"/>
      <c r="E1495"/>
      <c r="F1495"/>
      <c r="G1495" s="153"/>
    </row>
    <row r="1496" spans="1:7" ht="16.5" customHeight="1" x14ac:dyDescent="0.3">
      <c r="B1496" s="3" t="s">
        <v>593</v>
      </c>
      <c r="D1496"/>
      <c r="E1496"/>
      <c r="F1496"/>
      <c r="G1496" s="153"/>
    </row>
    <row r="1497" spans="1:7" ht="16.5" customHeight="1" x14ac:dyDescent="0.3">
      <c r="A1497" s="394" t="s">
        <v>594</v>
      </c>
      <c r="B1497" s="394"/>
      <c r="C1497" s="394"/>
      <c r="D1497" s="394"/>
      <c r="E1497" s="394"/>
      <c r="F1497" s="394"/>
      <c r="G1497" s="394"/>
    </row>
    <row r="1498" spans="1:7" ht="16.5" customHeight="1" x14ac:dyDescent="0.3">
      <c r="A1498" s="370"/>
      <c r="B1498" s="370"/>
      <c r="C1498" s="370"/>
      <c r="D1498" s="370"/>
      <c r="E1498" s="370"/>
      <c r="F1498" s="370"/>
      <c r="G1498" s="370"/>
    </row>
    <row r="1499" spans="1:7" ht="16.5" customHeight="1" x14ac:dyDescent="0.3">
      <c r="A1499" s="396" t="s">
        <v>606</v>
      </c>
      <c r="B1499" s="396"/>
      <c r="C1499" s="396"/>
      <c r="D1499" s="396"/>
      <c r="E1499" s="396"/>
      <c r="F1499" s="396"/>
      <c r="G1499" s="396"/>
    </row>
    <row r="1500" spans="1:7" ht="16.5" customHeight="1" x14ac:dyDescent="0.3">
      <c r="D1500"/>
      <c r="E1500" s="370"/>
      <c r="F1500" s="370"/>
      <c r="G1500" s="370"/>
    </row>
    <row r="1501" spans="1:7" ht="16.5" customHeight="1" x14ac:dyDescent="0.3">
      <c r="A1501" s="370"/>
      <c r="B1501" s="255" t="s">
        <v>595</v>
      </c>
      <c r="C1501" s="370"/>
      <c r="D1501" s="370"/>
      <c r="E1501" s="370"/>
      <c r="F1501" s="370"/>
      <c r="G1501"/>
    </row>
    <row r="1502" spans="1:7" ht="16.5" customHeight="1" x14ac:dyDescent="0.3">
      <c r="A1502" s="394" t="s">
        <v>596</v>
      </c>
      <c r="B1502" s="394"/>
      <c r="C1502" s="394"/>
      <c r="D1502" s="394"/>
      <c r="E1502" s="394"/>
      <c r="F1502" s="394"/>
      <c r="G1502" s="394"/>
    </row>
    <row r="1503" spans="1:7" ht="16.5" customHeight="1" x14ac:dyDescent="0.3">
      <c r="A1503" s="370"/>
      <c r="B1503" s="370"/>
      <c r="C1503" s="370"/>
      <c r="D1503" s="370"/>
      <c r="E1503" s="149"/>
      <c r="F1503" s="149"/>
      <c r="G1503" s="149"/>
    </row>
    <row r="1504" spans="1:7" ht="16.5" customHeight="1" x14ac:dyDescent="0.3">
      <c r="A1504" s="149" t="s">
        <v>597</v>
      </c>
      <c r="B1504" s="149"/>
      <c r="C1504" s="149"/>
      <c r="D1504" s="149"/>
      <c r="E1504"/>
      <c r="F1504"/>
      <c r="G1504"/>
    </row>
    <row r="1505" spans="1:7" ht="16.5" customHeight="1" x14ac:dyDescent="0.3">
      <c r="D1505"/>
      <c r="E1505"/>
      <c r="F1505"/>
      <c r="G1505" s="370"/>
    </row>
    <row r="1506" spans="1:7" ht="16.5" hidden="1" customHeight="1" x14ac:dyDescent="0.3">
      <c r="D1506"/>
      <c r="E1506"/>
      <c r="F1506"/>
      <c r="G1506" s="370"/>
    </row>
    <row r="1507" spans="1:7" x14ac:dyDescent="0.3">
      <c r="A1507" s="394" t="s">
        <v>598</v>
      </c>
      <c r="B1507" s="394"/>
      <c r="C1507" s="394"/>
      <c r="D1507" s="394"/>
      <c r="E1507" s="394"/>
      <c r="F1507" s="394"/>
      <c r="G1507" s="394"/>
    </row>
    <row r="1508" spans="1:7" x14ac:dyDescent="0.3">
      <c r="A1508" s="370"/>
      <c r="B1508" s="370"/>
      <c r="C1508" s="370"/>
      <c r="D1508" s="370"/>
      <c r="E1508" s="370"/>
      <c r="F1508" s="370"/>
      <c r="G1508"/>
    </row>
    <row r="1509" spans="1:7" x14ac:dyDescent="0.3">
      <c r="A1509" s="149" t="s">
        <v>612</v>
      </c>
      <c r="B1509" s="149"/>
      <c r="C1509" s="149"/>
      <c r="D1509" s="149"/>
      <c r="E1509" s="382"/>
      <c r="F1509" s="382"/>
      <c r="G1509" s="382"/>
    </row>
    <row r="1510" spans="1:7" s="3" customFormat="1" x14ac:dyDescent="0.3">
      <c r="A1510" s="393" t="s">
        <v>610</v>
      </c>
      <c r="B1510" s="149"/>
      <c r="C1510" s="149"/>
      <c r="D1510" s="149"/>
      <c r="E1510"/>
      <c r="F1510"/>
      <c r="G1510" s="370"/>
    </row>
    <row r="1511" spans="1:7" x14ac:dyDescent="0.3">
      <c r="A1511" s="149" t="s">
        <v>611</v>
      </c>
      <c r="B1511" s="149"/>
      <c r="C1511" s="149"/>
      <c r="D1511" s="149"/>
      <c r="E1511"/>
      <c r="F1511"/>
      <c r="G1511" s="370"/>
    </row>
    <row r="1512" spans="1:7" x14ac:dyDescent="0.3">
      <c r="D1512"/>
      <c r="E1512"/>
      <c r="F1512"/>
      <c r="G1512"/>
    </row>
    <row r="1513" spans="1:7" x14ac:dyDescent="0.3">
      <c r="D1513"/>
      <c r="E1513" s="370"/>
      <c r="F1513" s="370"/>
      <c r="G1513" s="370"/>
    </row>
    <row r="1514" spans="1:7" x14ac:dyDescent="0.3">
      <c r="B1514" s="3" t="s">
        <v>599</v>
      </c>
      <c r="D1514"/>
      <c r="E1514" s="370"/>
      <c r="F1514" s="370"/>
      <c r="G1514" s="383"/>
    </row>
    <row r="1515" spans="1:7" hidden="1" x14ac:dyDescent="0.3">
      <c r="B1515" s="3"/>
      <c r="D1515"/>
      <c r="E1515" s="370"/>
      <c r="F1515" s="370"/>
      <c r="G1515" s="383"/>
    </row>
    <row r="1516" spans="1:7" x14ac:dyDescent="0.3">
      <c r="A1516" s="394" t="s">
        <v>600</v>
      </c>
      <c r="B1516" s="394"/>
      <c r="C1516" s="394"/>
      <c r="D1516" s="394"/>
      <c r="E1516" s="394"/>
      <c r="F1516" s="394"/>
      <c r="G1516" s="394"/>
    </row>
    <row r="1517" spans="1:7" x14ac:dyDescent="0.3">
      <c r="A1517" s="370"/>
      <c r="B1517" s="370"/>
      <c r="C1517" s="370"/>
      <c r="D1517" s="370"/>
      <c r="E1517" s="370"/>
      <c r="F1517" s="370"/>
      <c r="G1517" s="383"/>
    </row>
    <row r="1518" spans="1:7" x14ac:dyDescent="0.3">
      <c r="A1518" s="384" t="s">
        <v>601</v>
      </c>
      <c r="B1518" s="384"/>
      <c r="C1518" s="384"/>
      <c r="D1518" s="384"/>
      <c r="E1518" s="370"/>
      <c r="F1518" s="370"/>
      <c r="G1518" s="383"/>
    </row>
    <row r="1519" spans="1:7" x14ac:dyDescent="0.3">
      <c r="A1519" s="384"/>
      <c r="B1519" s="384"/>
      <c r="C1519" s="384"/>
      <c r="D1519" s="384"/>
      <c r="E1519" s="370"/>
      <c r="F1519" s="370"/>
      <c r="G1519" s="383"/>
    </row>
    <row r="1520" spans="1:7" x14ac:dyDescent="0.3">
      <c r="A1520" s="394" t="s">
        <v>602</v>
      </c>
      <c r="B1520" s="394"/>
      <c r="C1520" s="394"/>
      <c r="D1520" s="394"/>
      <c r="E1520" s="394"/>
      <c r="F1520" s="394"/>
      <c r="G1520" s="394"/>
    </row>
    <row r="1521" spans="1:7" x14ac:dyDescent="0.3">
      <c r="A1521" s="394" t="s">
        <v>603</v>
      </c>
      <c r="B1521" s="394"/>
      <c r="C1521" s="394"/>
      <c r="D1521" s="394"/>
      <c r="E1521" s="394"/>
      <c r="F1521" s="394"/>
      <c r="G1521" s="394"/>
    </row>
    <row r="1524" spans="1:7" x14ac:dyDescent="0.3">
      <c r="A1524" s="301" t="s">
        <v>614</v>
      </c>
    </row>
    <row r="1525" spans="1:7" x14ac:dyDescent="0.3">
      <c r="A1525" t="s">
        <v>617</v>
      </c>
    </row>
    <row r="1526" spans="1:7" x14ac:dyDescent="0.3">
      <c r="A1526" t="s">
        <v>616</v>
      </c>
    </row>
    <row r="1527" spans="1:7" x14ac:dyDescent="0.3">
      <c r="E1527" s="385" t="s">
        <v>607</v>
      </c>
    </row>
    <row r="1528" spans="1:7" x14ac:dyDescent="0.3">
      <c r="E1528" s="153" t="s">
        <v>618</v>
      </c>
    </row>
  </sheetData>
  <mergeCells count="39">
    <mergeCell ref="A1:G1"/>
    <mergeCell ref="A5:G5"/>
    <mergeCell ref="A6:G6"/>
    <mergeCell ref="B329:G329"/>
    <mergeCell ref="A10:G10"/>
    <mergeCell ref="A47:G47"/>
    <mergeCell ref="B287:G287"/>
    <mergeCell ref="B253:G253"/>
    <mergeCell ref="A285:G285"/>
    <mergeCell ref="A250:G250"/>
    <mergeCell ref="A46:G46"/>
    <mergeCell ref="B9:G9"/>
    <mergeCell ref="A327:G327"/>
    <mergeCell ref="A2:G2"/>
    <mergeCell ref="A48:G48"/>
    <mergeCell ref="A357:B357"/>
    <mergeCell ref="B345:G345"/>
    <mergeCell ref="A361:G361"/>
    <mergeCell ref="A352:B352"/>
    <mergeCell ref="A353:B353"/>
    <mergeCell ref="A354:B354"/>
    <mergeCell ref="A355:B355"/>
    <mergeCell ref="A356:B356"/>
    <mergeCell ref="A347:B347"/>
    <mergeCell ref="A348:B348"/>
    <mergeCell ref="A349:B349"/>
    <mergeCell ref="A350:B350"/>
    <mergeCell ref="A351:B351"/>
    <mergeCell ref="A1487:G1487"/>
    <mergeCell ref="A1492:G1492"/>
    <mergeCell ref="A1494:G1494"/>
    <mergeCell ref="A1497:G1497"/>
    <mergeCell ref="A1499:G1499"/>
    <mergeCell ref="A1489:G1489"/>
    <mergeCell ref="A1502:G1502"/>
    <mergeCell ref="A1507:G1507"/>
    <mergeCell ref="A1516:G1516"/>
    <mergeCell ref="A1520:G1520"/>
    <mergeCell ref="A1521:G1521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&amp;CStranica &amp;P</oddFooter>
  </headerFooter>
  <rowBreaks count="27" manualBreakCount="27">
    <brk id="29" max="6" man="1"/>
    <brk id="44" max="6" man="1"/>
    <brk id="305" max="6" man="1"/>
    <brk id="340" max="6" man="1"/>
    <brk id="372" max="6" man="1"/>
    <brk id="543" max="6" man="1"/>
    <brk id="602" max="6" man="1"/>
    <brk id="689" max="6" man="1"/>
    <brk id="735" max="6" man="1"/>
    <brk id="774" max="6" man="1"/>
    <brk id="811" max="6" man="1"/>
    <brk id="874" max="6" man="1"/>
    <brk id="934" max="6" man="1"/>
    <brk id="966" max="6" man="1"/>
    <brk id="1007" max="6" man="1"/>
    <brk id="1082" max="6" man="1"/>
    <brk id="1128" max="6" man="1"/>
    <brk id="1167" max="6" man="1"/>
    <brk id="1206" max="6" man="1"/>
    <brk id="1237" max="6" man="1"/>
    <brk id="1268" max="6" man="1"/>
    <brk id="1307" max="6" man="1"/>
    <brk id="1347" max="6" man="1"/>
    <brk id="1384" max="6" man="1"/>
    <brk id="1421" max="6" man="1"/>
    <brk id="1467" max="6" man="1"/>
    <brk id="151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"/>
  <sheetViews>
    <sheetView workbookViewId="0">
      <selection activeCell="L34" sqref="L34"/>
    </sheetView>
  </sheetViews>
  <sheetFormatPr defaultColWidth="8.88671875" defaultRowHeight="14.4" x14ac:dyDescent="0.3"/>
  <cols>
    <col min="1" max="2" width="8.88671875" style="2"/>
    <col min="3" max="3" width="10.44140625" style="2" bestFit="1" customWidth="1"/>
    <col min="4" max="4" width="8.88671875" style="2"/>
    <col min="5" max="5" width="9.44140625" style="2" bestFit="1" customWidth="1"/>
    <col min="6" max="6" width="8.88671875" style="2"/>
    <col min="7" max="8" width="9.44140625" style="2" bestFit="1" customWidth="1"/>
    <col min="9" max="15" width="8.88671875" style="2"/>
    <col min="16" max="16" width="10.44140625" style="2" bestFit="1" customWidth="1"/>
    <col min="17" max="19" width="8.88671875" style="2"/>
    <col min="20" max="20" width="16.109375" style="2" customWidth="1"/>
    <col min="21" max="16384" width="8.88671875" style="2"/>
  </cols>
  <sheetData>
    <row r="3" spans="13:13" x14ac:dyDescent="0.3">
      <c r="M3" s="1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2025-09-29T12:42:59Z</dcterms:modified>
</cp:coreProperties>
</file>