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BD3B610E-7B60-4889-BA82-334355935E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List1!$A$1:$E$1379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5" i="1" l="1"/>
  <c r="D296" i="1"/>
  <c r="C1243" i="1"/>
  <c r="D552" i="1" l="1"/>
  <c r="D558" i="1"/>
  <c r="D562" i="1"/>
  <c r="D563" i="1"/>
  <c r="D569" i="1"/>
  <c r="D573" i="1"/>
  <c r="D577" i="1"/>
  <c r="D578" i="1"/>
  <c r="D584" i="1"/>
  <c r="D588" i="1"/>
  <c r="D589" i="1"/>
  <c r="D595" i="1"/>
  <c r="D599" i="1"/>
  <c r="E550" i="1"/>
  <c r="E549" i="1" s="1"/>
  <c r="E548" i="1" s="1"/>
  <c r="E551" i="1"/>
  <c r="C551" i="1"/>
  <c r="D551" i="1" s="1"/>
  <c r="C550" i="1" l="1"/>
  <c r="C549" i="1" s="1"/>
  <c r="C548" i="1" s="1"/>
  <c r="D548" i="1" s="1"/>
  <c r="D550" i="1"/>
  <c r="E66" i="1"/>
  <c r="E69" i="1"/>
  <c r="E60" i="1"/>
  <c r="D61" i="1"/>
  <c r="D62" i="1"/>
  <c r="D63" i="1"/>
  <c r="D64" i="1"/>
  <c r="D65" i="1"/>
  <c r="D67" i="1"/>
  <c r="D68" i="1"/>
  <c r="D70" i="1"/>
  <c r="D71" i="1"/>
  <c r="E74" i="1"/>
  <c r="D75" i="1"/>
  <c r="D76" i="1"/>
  <c r="D77" i="1"/>
  <c r="D78" i="1"/>
  <c r="D79" i="1"/>
  <c r="E80" i="1"/>
  <c r="D81" i="1"/>
  <c r="D82" i="1"/>
  <c r="D83" i="1"/>
  <c r="D217" i="1"/>
  <c r="D216" i="1" s="1"/>
  <c r="E217" i="1"/>
  <c r="E216" i="1" s="1"/>
  <c r="E91" i="1"/>
  <c r="D98" i="1"/>
  <c r="E115" i="1"/>
  <c r="E109" i="1"/>
  <c r="E156" i="1"/>
  <c r="E158" i="1"/>
  <c r="E169" i="1"/>
  <c r="E171" i="1"/>
  <c r="E172" i="1"/>
  <c r="D291" i="1"/>
  <c r="D928" i="1"/>
  <c r="E444" i="1"/>
  <c r="C444" i="1"/>
  <c r="D445" i="1"/>
  <c r="D446" i="1"/>
  <c r="D873" i="1"/>
  <c r="D877" i="1"/>
  <c r="E872" i="1"/>
  <c r="E876" i="1"/>
  <c r="E875" i="1" s="1"/>
  <c r="E874" i="1" s="1"/>
  <c r="C872" i="1"/>
  <c r="C871" i="1" s="1"/>
  <c r="C870" i="1" s="1"/>
  <c r="C876" i="1"/>
  <c r="C875" i="1" s="1"/>
  <c r="C874" i="1" s="1"/>
  <c r="E657" i="1"/>
  <c r="E656" i="1" s="1"/>
  <c r="E655" i="1" s="1"/>
  <c r="C657" i="1"/>
  <c r="C656" i="1" s="1"/>
  <c r="C655" i="1" s="1"/>
  <c r="D658" i="1"/>
  <c r="D657" i="1" s="1"/>
  <c r="D656" i="1" s="1"/>
  <c r="D655" i="1" s="1"/>
  <c r="E837" i="1"/>
  <c r="C837" i="1"/>
  <c r="C836" i="1" s="1"/>
  <c r="C835" i="1" s="1"/>
  <c r="D838" i="1"/>
  <c r="D834" i="1"/>
  <c r="D549" i="1" l="1"/>
  <c r="D80" i="1"/>
  <c r="E73" i="1"/>
  <c r="E72" i="1" s="1"/>
  <c r="D60" i="1"/>
  <c r="D69" i="1"/>
  <c r="D872" i="1"/>
  <c r="D66" i="1"/>
  <c r="D74" i="1"/>
  <c r="E59" i="1"/>
  <c r="C869" i="1"/>
  <c r="C868" i="1" s="1"/>
  <c r="E871" i="1"/>
  <c r="E870" i="1" s="1"/>
  <c r="D870" i="1" s="1"/>
  <c r="D874" i="1"/>
  <c r="D876" i="1"/>
  <c r="D875" i="1"/>
  <c r="D837" i="1"/>
  <c r="E836" i="1"/>
  <c r="E835" i="1" s="1"/>
  <c r="D866" i="1"/>
  <c r="E1116" i="1"/>
  <c r="D73" i="1" l="1"/>
  <c r="D72" i="1" s="1"/>
  <c r="D869" i="1"/>
  <c r="D868" i="1" s="1"/>
  <c r="E869" i="1"/>
  <c r="E868" i="1" s="1"/>
  <c r="D871" i="1"/>
  <c r="D59" i="1"/>
  <c r="D835" i="1"/>
  <c r="D836" i="1"/>
  <c r="E352" i="1"/>
  <c r="C352" i="1"/>
  <c r="D353" i="1"/>
  <c r="D352" i="1" s="1"/>
  <c r="D273" i="1" l="1"/>
  <c r="D87" i="1"/>
  <c r="D90" i="1"/>
  <c r="D92" i="1"/>
  <c r="D93" i="1"/>
  <c r="D95" i="1"/>
  <c r="D96" i="1"/>
  <c r="D97" i="1"/>
  <c r="D102" i="1"/>
  <c r="D106" i="1"/>
  <c r="D107" i="1"/>
  <c r="D108" i="1"/>
  <c r="D110" i="1"/>
  <c r="D111" i="1"/>
  <c r="D112" i="1"/>
  <c r="D113" i="1"/>
  <c r="D114" i="1"/>
  <c r="D116" i="1"/>
  <c r="D117" i="1"/>
  <c r="D119" i="1"/>
  <c r="D120" i="1"/>
  <c r="D124" i="1"/>
  <c r="D126" i="1"/>
  <c r="D325" i="1"/>
  <c r="D327" i="1"/>
  <c r="D329" i="1"/>
  <c r="D328" i="1" s="1"/>
  <c r="D332" i="1"/>
  <c r="D333" i="1"/>
  <c r="D335" i="1"/>
  <c r="D336" i="1"/>
  <c r="D337" i="1"/>
  <c r="D338" i="1"/>
  <c r="D339" i="1"/>
  <c r="D340" i="1"/>
  <c r="D341" i="1"/>
  <c r="D342" i="1"/>
  <c r="D343" i="1"/>
  <c r="D345" i="1"/>
  <c r="D346" i="1"/>
  <c r="D347" i="1"/>
  <c r="D348" i="1"/>
  <c r="D349" i="1"/>
  <c r="D350" i="1"/>
  <c r="D351" i="1"/>
  <c r="D358" i="1"/>
  <c r="D375" i="1"/>
  <c r="D383" i="1"/>
  <c r="D385" i="1"/>
  <c r="D386" i="1"/>
  <c r="D387" i="1"/>
  <c r="D394" i="1"/>
  <c r="D402" i="1"/>
  <c r="D409" i="1"/>
  <c r="D413" i="1"/>
  <c r="D420" i="1"/>
  <c r="D424" i="1"/>
  <c r="D432" i="1"/>
  <c r="D443" i="1"/>
  <c r="D447" i="1"/>
  <c r="D448" i="1"/>
  <c r="D449" i="1"/>
  <c r="D451" i="1"/>
  <c r="D454" i="1"/>
  <c r="D455" i="1"/>
  <c r="D456" i="1"/>
  <c r="D457" i="1"/>
  <c r="D458" i="1"/>
  <c r="D460" i="1"/>
  <c r="D461" i="1"/>
  <c r="D462" i="1"/>
  <c r="D463" i="1"/>
  <c r="D464" i="1"/>
  <c r="D465" i="1"/>
  <c r="D466" i="1"/>
  <c r="D468" i="1"/>
  <c r="D469" i="1"/>
  <c r="D470" i="1"/>
  <c r="D471" i="1"/>
  <c r="D472" i="1"/>
  <c r="D473" i="1"/>
  <c r="D474" i="1"/>
  <c r="D475" i="1"/>
  <c r="D476" i="1"/>
  <c r="D477" i="1"/>
  <c r="D478" i="1"/>
  <c r="D480" i="1"/>
  <c r="D481" i="1"/>
  <c r="D482" i="1"/>
  <c r="D483" i="1"/>
  <c r="D484" i="1"/>
  <c r="D485" i="1"/>
  <c r="D486" i="1"/>
  <c r="D489" i="1"/>
  <c r="D490" i="1"/>
  <c r="D494" i="1"/>
  <c r="D499" i="1"/>
  <c r="D500" i="1"/>
  <c r="D501" i="1"/>
  <c r="D502" i="1"/>
  <c r="D504" i="1"/>
  <c r="D505" i="1"/>
  <c r="D512" i="1"/>
  <c r="D513" i="1"/>
  <c r="D515" i="1"/>
  <c r="D523" i="1"/>
  <c r="D530" i="1"/>
  <c r="D534" i="1"/>
  <c r="D542" i="1"/>
  <c r="D547" i="1"/>
  <c r="D606" i="1"/>
  <c r="D610" i="1"/>
  <c r="D617" i="1"/>
  <c r="D621" i="1"/>
  <c r="D628" i="1"/>
  <c r="D632" i="1"/>
  <c r="D639" i="1"/>
  <c r="D643" i="1"/>
  <c r="D650" i="1"/>
  <c r="D654" i="1"/>
  <c r="D665" i="1"/>
  <c r="D669" i="1"/>
  <c r="D677" i="1"/>
  <c r="D682" i="1"/>
  <c r="D696" i="1"/>
  <c r="D691" i="1"/>
  <c r="D700" i="1"/>
  <c r="D707" i="1"/>
  <c r="D711" i="1"/>
  <c r="D718" i="1"/>
  <c r="D722" i="1"/>
  <c r="D755" i="1"/>
  <c r="D759" i="1"/>
  <c r="D767" i="1"/>
  <c r="D782" i="1"/>
  <c r="D774" i="1"/>
  <c r="D778" i="1"/>
  <c r="D789" i="1"/>
  <c r="D793" i="1"/>
  <c r="D797" i="1"/>
  <c r="D804" i="1"/>
  <c r="D808" i="1"/>
  <c r="D815" i="1"/>
  <c r="D819" i="1"/>
  <c r="D826" i="1"/>
  <c r="D830" i="1"/>
  <c r="D845" i="1"/>
  <c r="D849" i="1"/>
  <c r="D853" i="1"/>
  <c r="D861" i="1"/>
  <c r="D886" i="1"/>
  <c r="D888" i="1"/>
  <c r="D896" i="1"/>
  <c r="D898" i="1"/>
  <c r="D906" i="1"/>
  <c r="D914" i="1"/>
  <c r="D915" i="1"/>
  <c r="D923" i="1"/>
  <c r="D924" i="1"/>
  <c r="D925" i="1"/>
  <c r="D927" i="1"/>
  <c r="D929" i="1"/>
  <c r="D930" i="1"/>
  <c r="D937" i="1"/>
  <c r="D945" i="1"/>
  <c r="D952" i="1"/>
  <c r="D959" i="1"/>
  <c r="D963" i="1"/>
  <c r="D970" i="1"/>
  <c r="D974" i="1"/>
  <c r="D990" i="1"/>
  <c r="D997" i="1"/>
  <c r="D1001" i="1"/>
  <c r="D1008" i="1"/>
  <c r="D1012" i="1"/>
  <c r="D1028" i="1"/>
  <c r="D1035" i="1"/>
  <c r="D1043" i="1"/>
  <c r="D1050" i="1"/>
  <c r="D1057" i="1"/>
  <c r="D1064" i="1"/>
  <c r="D1072" i="1"/>
  <c r="D1079" i="1"/>
  <c r="D1087" i="1"/>
  <c r="D1094" i="1"/>
  <c r="D1102" i="1"/>
  <c r="D1110" i="1"/>
  <c r="D1117" i="1"/>
  <c r="D1124" i="1"/>
  <c r="D1128" i="1"/>
  <c r="D1129" i="1"/>
  <c r="D1130" i="1"/>
  <c r="D1132" i="1"/>
  <c r="D1139" i="1"/>
  <c r="D1143" i="1"/>
  <c r="D1144" i="1"/>
  <c r="D1145" i="1"/>
  <c r="D1147" i="1"/>
  <c r="D1154" i="1"/>
  <c r="D1161" i="1"/>
  <c r="D1168" i="1"/>
  <c r="D1175" i="1"/>
  <c r="D1182" i="1"/>
  <c r="D1235" i="1"/>
  <c r="D1190" i="1"/>
  <c r="D1197" i="1"/>
  <c r="D1204" i="1"/>
  <c r="D1211" i="1"/>
  <c r="D1218" i="1"/>
  <c r="D1225" i="1"/>
  <c r="D1229" i="1"/>
  <c r="D1237" i="1"/>
  <c r="D156" i="1" s="1"/>
  <c r="D1244" i="1"/>
  <c r="D1251" i="1"/>
  <c r="D1259" i="1"/>
  <c r="D1266" i="1"/>
  <c r="D1274" i="1"/>
  <c r="D1278" i="1"/>
  <c r="D1286" i="1"/>
  <c r="D1293" i="1"/>
  <c r="D1297" i="1"/>
  <c r="D1301" i="1"/>
  <c r="D1310" i="1"/>
  <c r="D1319" i="1"/>
  <c r="D1327" i="1"/>
  <c r="D1335" i="1"/>
  <c r="D1339" i="1"/>
  <c r="D1353" i="1"/>
  <c r="D158" i="1" s="1"/>
  <c r="D1361" i="1"/>
  <c r="D1360" i="1" s="1"/>
  <c r="D1359" i="1" s="1"/>
  <c r="D1358" i="1" s="1"/>
  <c r="D1357" i="1" s="1"/>
  <c r="E1360" i="1"/>
  <c r="E1359" i="1" s="1"/>
  <c r="E1358" i="1" s="1"/>
  <c r="E1357" i="1" s="1"/>
  <c r="E105" i="1"/>
  <c r="D172" i="1" l="1"/>
  <c r="D1356" i="1"/>
  <c r="D1355" i="1" s="1"/>
  <c r="D169" i="1"/>
  <c r="E1356" i="1"/>
  <c r="E1355" i="1" s="1"/>
  <c r="D115" i="1"/>
  <c r="D91" i="1"/>
  <c r="D444" i="1"/>
  <c r="D171" i="1"/>
  <c r="D1142" i="1"/>
  <c r="D109" i="1"/>
  <c r="D105" i="1" s="1"/>
  <c r="E1300" i="1"/>
  <c r="E1299" i="1" s="1"/>
  <c r="E1298" i="1" s="1"/>
  <c r="D1300" i="1"/>
  <c r="D1299" i="1" s="1"/>
  <c r="D1298" i="1" s="1"/>
  <c r="C1300" i="1"/>
  <c r="C1299" i="1" s="1"/>
  <c r="C1298" i="1" s="1"/>
  <c r="E833" i="1"/>
  <c r="E832" i="1" s="1"/>
  <c r="E831" i="1" s="1"/>
  <c r="D833" i="1"/>
  <c r="D832" i="1" s="1"/>
  <c r="D831" i="1" s="1"/>
  <c r="C833" i="1"/>
  <c r="C832" i="1" s="1"/>
  <c r="C831" i="1" s="1"/>
  <c r="E852" i="1"/>
  <c r="E851" i="1" s="1"/>
  <c r="E850" i="1" s="1"/>
  <c r="D852" i="1"/>
  <c r="D851" i="1" s="1"/>
  <c r="D850" i="1" s="1"/>
  <c r="C852" i="1"/>
  <c r="C851" i="1" s="1"/>
  <c r="C850" i="1" s="1"/>
  <c r="E1027" i="1"/>
  <c r="E1026" i="1" s="1"/>
  <c r="E1025" i="1" s="1"/>
  <c r="D1027" i="1"/>
  <c r="D1026" i="1" s="1"/>
  <c r="D1025" i="1" s="1"/>
  <c r="C1027" i="1"/>
  <c r="C1026" i="1" s="1"/>
  <c r="C1025" i="1" s="1"/>
  <c r="C101" i="1"/>
  <c r="D101" i="1"/>
  <c r="E101" i="1"/>
  <c r="E104" i="1"/>
  <c r="E103" i="1" s="1"/>
  <c r="C94" i="1"/>
  <c r="D94" i="1"/>
  <c r="E94" i="1"/>
  <c r="C344" i="1"/>
  <c r="C171" i="1"/>
  <c r="E865" i="1"/>
  <c r="D865" i="1"/>
  <c r="D864" i="1" s="1"/>
  <c r="D863" i="1" s="1"/>
  <c r="D862" i="1" s="1"/>
  <c r="C865" i="1"/>
  <c r="E860" i="1"/>
  <c r="E859" i="1" s="1"/>
  <c r="E858" i="1" s="1"/>
  <c r="E857" i="1" s="1"/>
  <c r="D860" i="1"/>
  <c r="D859" i="1" s="1"/>
  <c r="D858" i="1" s="1"/>
  <c r="D857" i="1" s="1"/>
  <c r="C860" i="1"/>
  <c r="C859" i="1" s="1"/>
  <c r="C858" i="1" s="1"/>
  <c r="C857" i="1" s="1"/>
  <c r="D856" i="1" l="1"/>
  <c r="D855" i="1" s="1"/>
  <c r="C864" i="1"/>
  <c r="C863" i="1" s="1"/>
  <c r="C862" i="1" s="1"/>
  <c r="E864" i="1"/>
  <c r="E863" i="1" s="1"/>
  <c r="E862" i="1" s="1"/>
  <c r="D103" i="1"/>
  <c r="D104" i="1"/>
  <c r="E848" i="1"/>
  <c r="E847" i="1" s="1"/>
  <c r="E846" i="1" s="1"/>
  <c r="D848" i="1"/>
  <c r="D847" i="1" s="1"/>
  <c r="D846" i="1" s="1"/>
  <c r="C848" i="1"/>
  <c r="C847" i="1" s="1"/>
  <c r="C846" i="1" s="1"/>
  <c r="E844" i="1"/>
  <c r="E843" i="1" s="1"/>
  <c r="E842" i="1" s="1"/>
  <c r="D844" i="1"/>
  <c r="D843" i="1" s="1"/>
  <c r="D842" i="1" s="1"/>
  <c r="C844" i="1"/>
  <c r="C843" i="1" s="1"/>
  <c r="C842" i="1" s="1"/>
  <c r="C1265" i="1"/>
  <c r="C1264" i="1" s="1"/>
  <c r="E1265" i="1"/>
  <c r="E1264" i="1" s="1"/>
  <c r="E1263" i="1" s="1"/>
  <c r="D1265" i="1"/>
  <c r="D1264" i="1" s="1"/>
  <c r="D1263" i="1" s="1"/>
  <c r="D1236" i="1"/>
  <c r="D1234" i="1" s="1"/>
  <c r="D1233" i="1" s="1"/>
  <c r="D1232" i="1" s="1"/>
  <c r="D1231" i="1" s="1"/>
  <c r="E1236" i="1"/>
  <c r="E1234" i="1" s="1"/>
  <c r="E1233" i="1" s="1"/>
  <c r="E1232" i="1" s="1"/>
  <c r="E1231" i="1" s="1"/>
  <c r="E1049" i="1"/>
  <c r="E1048" i="1" s="1"/>
  <c r="E1047" i="1" s="1"/>
  <c r="E1046" i="1" s="1"/>
  <c r="E1045" i="1" s="1"/>
  <c r="D1049" i="1"/>
  <c r="D1048" i="1" s="1"/>
  <c r="D1047" i="1" s="1"/>
  <c r="D1046" i="1" s="1"/>
  <c r="D1045" i="1" s="1"/>
  <c r="C1049" i="1"/>
  <c r="C1048" i="1" s="1"/>
  <c r="C1047" i="1" s="1"/>
  <c r="C1046" i="1" s="1"/>
  <c r="C1045" i="1" s="1"/>
  <c r="E829" i="1"/>
  <c r="E828" i="1" s="1"/>
  <c r="E827" i="1" s="1"/>
  <c r="D829" i="1"/>
  <c r="D828" i="1" s="1"/>
  <c r="D827" i="1" s="1"/>
  <c r="C829" i="1"/>
  <c r="C828" i="1" s="1"/>
  <c r="C827" i="1" s="1"/>
  <c r="E825" i="1"/>
  <c r="E824" i="1" s="1"/>
  <c r="E823" i="1" s="1"/>
  <c r="D825" i="1"/>
  <c r="D824" i="1" s="1"/>
  <c r="D823" i="1" s="1"/>
  <c r="C825" i="1"/>
  <c r="C824" i="1" s="1"/>
  <c r="C823" i="1" s="1"/>
  <c r="E681" i="1"/>
  <c r="E680" i="1" s="1"/>
  <c r="E679" i="1" s="1"/>
  <c r="E678" i="1" s="1"/>
  <c r="D681" i="1"/>
  <c r="D680" i="1" s="1"/>
  <c r="D679" i="1" s="1"/>
  <c r="D678" i="1" s="1"/>
  <c r="C681" i="1"/>
  <c r="C680" i="1" s="1"/>
  <c r="C679" i="1" s="1"/>
  <c r="C678" i="1" s="1"/>
  <c r="E676" i="1"/>
  <c r="E675" i="1" s="1"/>
  <c r="E674" i="1" s="1"/>
  <c r="E673" i="1" s="1"/>
  <c r="E179" i="1" s="1"/>
  <c r="D676" i="1"/>
  <c r="D675" i="1" s="1"/>
  <c r="D674" i="1" s="1"/>
  <c r="D673" i="1" s="1"/>
  <c r="D179" i="1" s="1"/>
  <c r="C676" i="1"/>
  <c r="C675" i="1" s="1"/>
  <c r="C674" i="1" s="1"/>
  <c r="C673" i="1" s="1"/>
  <c r="C179" i="1" s="1"/>
  <c r="E668" i="1"/>
  <c r="E667" i="1" s="1"/>
  <c r="E666" i="1" s="1"/>
  <c r="D668" i="1"/>
  <c r="D667" i="1" s="1"/>
  <c r="D666" i="1" s="1"/>
  <c r="C668" i="1"/>
  <c r="C667" i="1" s="1"/>
  <c r="C666" i="1" s="1"/>
  <c r="E664" i="1"/>
  <c r="E663" i="1" s="1"/>
  <c r="E662" i="1" s="1"/>
  <c r="D664" i="1"/>
  <c r="D663" i="1" s="1"/>
  <c r="D662" i="1" s="1"/>
  <c r="C664" i="1"/>
  <c r="C663" i="1" s="1"/>
  <c r="C662" i="1" s="1"/>
  <c r="C822" i="1" l="1"/>
  <c r="C821" i="1" s="1"/>
  <c r="D822" i="1"/>
  <c r="D821" i="1" s="1"/>
  <c r="C856" i="1"/>
  <c r="C855" i="1" s="1"/>
  <c r="E856" i="1"/>
  <c r="E855" i="1" s="1"/>
  <c r="E841" i="1"/>
  <c r="E822" i="1"/>
  <c r="D841" i="1"/>
  <c r="C841" i="1"/>
  <c r="C840" i="1" s="1"/>
  <c r="E1261" i="1"/>
  <c r="E1262" i="1" s="1"/>
  <c r="C1263" i="1"/>
  <c r="C1261" i="1"/>
  <c r="C1262" i="1" s="1"/>
  <c r="D1261" i="1"/>
  <c r="D1262" i="1" s="1"/>
  <c r="E672" i="1"/>
  <c r="E671" i="1" s="1"/>
  <c r="D672" i="1"/>
  <c r="D671" i="1" s="1"/>
  <c r="E661" i="1"/>
  <c r="E660" i="1" s="1"/>
  <c r="D661" i="1"/>
  <c r="D660" i="1" s="1"/>
  <c r="C672" i="1"/>
  <c r="C671" i="1" s="1"/>
  <c r="C661" i="1"/>
  <c r="C660" i="1" s="1"/>
  <c r="D1042" i="1"/>
  <c r="D1041" i="1" s="1"/>
  <c r="D1040" i="1" s="1"/>
  <c r="D1039" i="1" s="1"/>
  <c r="E1042" i="1"/>
  <c r="E1041" i="1" s="1"/>
  <c r="E1040" i="1" s="1"/>
  <c r="E1039" i="1" s="1"/>
  <c r="D1056" i="1"/>
  <c r="D1055" i="1" s="1"/>
  <c r="D1054" i="1" s="1"/>
  <c r="D1053" i="1" s="1"/>
  <c r="D1052" i="1" s="1"/>
  <c r="E1056" i="1"/>
  <c r="E1055" i="1" s="1"/>
  <c r="E1054" i="1" s="1"/>
  <c r="E1053" i="1" s="1"/>
  <c r="E1052" i="1" s="1"/>
  <c r="D951" i="1"/>
  <c r="D950" i="1" s="1"/>
  <c r="D949" i="1" s="1"/>
  <c r="D948" i="1" s="1"/>
  <c r="D947" i="1" s="1"/>
  <c r="E951" i="1"/>
  <c r="E950" i="1" s="1"/>
  <c r="E949" i="1" s="1"/>
  <c r="E948" i="1" s="1"/>
  <c r="E947" i="1" s="1"/>
  <c r="D944" i="1"/>
  <c r="D943" i="1" s="1"/>
  <c r="D942" i="1" s="1"/>
  <c r="D941" i="1" s="1"/>
  <c r="D940" i="1" s="1"/>
  <c r="D939" i="1" s="1"/>
  <c r="E944" i="1"/>
  <c r="E943" i="1" s="1"/>
  <c r="E942" i="1" s="1"/>
  <c r="E941" i="1" s="1"/>
  <c r="E940" i="1" s="1"/>
  <c r="E939" i="1" s="1"/>
  <c r="D922" i="1"/>
  <c r="E922" i="1"/>
  <c r="D926" i="1"/>
  <c r="E926" i="1"/>
  <c r="D913" i="1"/>
  <c r="D912" i="1" s="1"/>
  <c r="D911" i="1" s="1"/>
  <c r="D910" i="1" s="1"/>
  <c r="D909" i="1" s="1"/>
  <c r="D908" i="1" s="1"/>
  <c r="E913" i="1"/>
  <c r="E912" i="1" s="1"/>
  <c r="E911" i="1" s="1"/>
  <c r="E910" i="1" s="1"/>
  <c r="E909" i="1" s="1"/>
  <c r="E908" i="1" s="1"/>
  <c r="D905" i="1"/>
  <c r="D904" i="1" s="1"/>
  <c r="D903" i="1" s="1"/>
  <c r="D902" i="1" s="1"/>
  <c r="D901" i="1" s="1"/>
  <c r="D900" i="1" s="1"/>
  <c r="E905" i="1"/>
  <c r="E904" i="1" s="1"/>
  <c r="E903" i="1" s="1"/>
  <c r="E902" i="1" s="1"/>
  <c r="E901" i="1" s="1"/>
  <c r="E900" i="1" s="1"/>
  <c r="D895" i="1"/>
  <c r="E895" i="1"/>
  <c r="D897" i="1"/>
  <c r="E897" i="1"/>
  <c r="D885" i="1"/>
  <c r="E885" i="1"/>
  <c r="D887" i="1"/>
  <c r="E887" i="1"/>
  <c r="D754" i="1"/>
  <c r="D753" i="1" s="1"/>
  <c r="D752" i="1" s="1"/>
  <c r="E754" i="1"/>
  <c r="E753" i="1" s="1"/>
  <c r="E752" i="1" s="1"/>
  <c r="E758" i="1"/>
  <c r="D529" i="1"/>
  <c r="D528" i="1" s="1"/>
  <c r="D527" i="1" s="1"/>
  <c r="E529" i="1"/>
  <c r="E528" i="1" s="1"/>
  <c r="E527" i="1" s="1"/>
  <c r="D533" i="1"/>
  <c r="D532" i="1" s="1"/>
  <c r="D531" i="1" s="1"/>
  <c r="E533" i="1"/>
  <c r="E532" i="1" s="1"/>
  <c r="E531" i="1" s="1"/>
  <c r="D511" i="1"/>
  <c r="D134" i="1" s="1"/>
  <c r="E511" i="1"/>
  <c r="E134" i="1" s="1"/>
  <c r="D514" i="1"/>
  <c r="E514" i="1"/>
  <c r="D442" i="1"/>
  <c r="D136" i="1" s="1"/>
  <c r="E442" i="1"/>
  <c r="E136" i="1" s="1"/>
  <c r="E450" i="1"/>
  <c r="D488" i="1"/>
  <c r="D149" i="1" s="1"/>
  <c r="D148" i="1" s="1"/>
  <c r="D147" i="1" s="1"/>
  <c r="E488" i="1"/>
  <c r="E149" i="1" s="1"/>
  <c r="E148" i="1" s="1"/>
  <c r="E147" i="1" s="1"/>
  <c r="E498" i="1"/>
  <c r="D503" i="1"/>
  <c r="D187" i="1" s="1"/>
  <c r="E503" i="1"/>
  <c r="E187" i="1" s="1"/>
  <c r="D382" i="1"/>
  <c r="E382" i="1"/>
  <c r="D384" i="1"/>
  <c r="E384" i="1"/>
  <c r="D331" i="1"/>
  <c r="E331" i="1"/>
  <c r="D326" i="1"/>
  <c r="D137" i="1" s="1"/>
  <c r="E326" i="1"/>
  <c r="E137" i="1" s="1"/>
  <c r="E328" i="1"/>
  <c r="D100" i="1"/>
  <c r="E100" i="1"/>
  <c r="C80" i="1"/>
  <c r="E138" i="1" l="1"/>
  <c r="E135" i="1" s="1"/>
  <c r="E1038" i="1"/>
  <c r="E235" i="1"/>
  <c r="E234" i="1" s="1"/>
  <c r="D1038" i="1"/>
  <c r="D235" i="1"/>
  <c r="D234" i="1" s="1"/>
  <c r="E821" i="1"/>
  <c r="E840" i="1"/>
  <c r="D840" i="1"/>
  <c r="E497" i="1"/>
  <c r="E186" i="1" s="1"/>
  <c r="E487" i="1"/>
  <c r="E757" i="1"/>
  <c r="E756" i="1" s="1"/>
  <c r="E751" i="1" s="1"/>
  <c r="E750" i="1" s="1"/>
  <c r="D487" i="1"/>
  <c r="D510" i="1"/>
  <c r="D509" i="1" s="1"/>
  <c r="D508" i="1" s="1"/>
  <c r="D507" i="1" s="1"/>
  <c r="E510" i="1"/>
  <c r="E509" i="1" s="1"/>
  <c r="E508" i="1" s="1"/>
  <c r="E507" i="1" s="1"/>
  <c r="E884" i="1"/>
  <c r="E894" i="1"/>
  <c r="E893" i="1" s="1"/>
  <c r="E892" i="1" s="1"/>
  <c r="E891" i="1" s="1"/>
  <c r="E890" i="1" s="1"/>
  <c r="E921" i="1"/>
  <c r="E920" i="1" s="1"/>
  <c r="E919" i="1" s="1"/>
  <c r="E918" i="1" s="1"/>
  <c r="D884" i="1"/>
  <c r="D894" i="1"/>
  <c r="D893" i="1" s="1"/>
  <c r="D892" i="1" s="1"/>
  <c r="D891" i="1" s="1"/>
  <c r="D890" i="1" s="1"/>
  <c r="D921" i="1"/>
  <c r="D920" i="1" s="1"/>
  <c r="D919" i="1" s="1"/>
  <c r="D918" i="1" s="1"/>
  <c r="D883" i="1"/>
  <c r="D882" i="1" s="1"/>
  <c r="E883" i="1"/>
  <c r="E882" i="1" s="1"/>
  <c r="D526" i="1"/>
  <c r="D525" i="1" s="1"/>
  <c r="E526" i="1"/>
  <c r="E525" i="1" s="1"/>
  <c r="C638" i="1"/>
  <c r="C637" i="1" s="1"/>
  <c r="C636" i="1" s="1"/>
  <c r="D638" i="1"/>
  <c r="D637" i="1" s="1"/>
  <c r="D636" i="1" s="1"/>
  <c r="E638" i="1"/>
  <c r="E637" i="1" s="1"/>
  <c r="E636" i="1" s="1"/>
  <c r="C642" i="1"/>
  <c r="C641" i="1" s="1"/>
  <c r="C640" i="1" s="1"/>
  <c r="D642" i="1"/>
  <c r="D641" i="1" s="1"/>
  <c r="D640" i="1" s="1"/>
  <c r="E642" i="1"/>
  <c r="E641" i="1" s="1"/>
  <c r="E640" i="1" s="1"/>
  <c r="C649" i="1"/>
  <c r="C648" i="1" s="1"/>
  <c r="C647" i="1" s="1"/>
  <c r="D649" i="1"/>
  <c r="D648" i="1" s="1"/>
  <c r="D647" i="1" s="1"/>
  <c r="E649" i="1"/>
  <c r="E648" i="1" s="1"/>
  <c r="E647" i="1" s="1"/>
  <c r="C653" i="1"/>
  <c r="C652" i="1" s="1"/>
  <c r="C651" i="1" s="1"/>
  <c r="D653" i="1"/>
  <c r="D652" i="1" s="1"/>
  <c r="D651" i="1" s="1"/>
  <c r="E653" i="1"/>
  <c r="E652" i="1" s="1"/>
  <c r="E651" i="1" s="1"/>
  <c r="C646" i="1" l="1"/>
  <c r="C645" i="1" s="1"/>
  <c r="D646" i="1"/>
  <c r="E646" i="1"/>
  <c r="E645" i="1" s="1"/>
  <c r="D645" i="1"/>
  <c r="E495" i="1"/>
  <c r="E881" i="1"/>
  <c r="D881" i="1"/>
  <c r="D245" i="1" s="1"/>
  <c r="D917" i="1"/>
  <c r="E917" i="1"/>
  <c r="E635" i="1"/>
  <c r="D635" i="1"/>
  <c r="C635" i="1"/>
  <c r="C634" i="1" s="1"/>
  <c r="C498" i="1"/>
  <c r="D498" i="1" s="1"/>
  <c r="D497" i="1" s="1"/>
  <c r="D186" i="1" s="1"/>
  <c r="C503" i="1"/>
  <c r="C187" i="1" s="1"/>
  <c r="C926" i="1"/>
  <c r="C944" i="1"/>
  <c r="C943" i="1" s="1"/>
  <c r="D880" i="1" l="1"/>
  <c r="E880" i="1"/>
  <c r="E245" i="1"/>
  <c r="E634" i="1"/>
  <c r="D634" i="1"/>
  <c r="D495" i="1"/>
  <c r="C1309" i="1"/>
  <c r="D1309" i="1" s="1"/>
  <c r="C331" i="1"/>
  <c r="C384" i="1"/>
  <c r="C115" i="1" l="1"/>
  <c r="C109" i="1"/>
  <c r="C105" i="1" s="1"/>
  <c r="C104" i="1" s="1"/>
  <c r="C100" i="1"/>
  <c r="C91" i="1"/>
  <c r="C89" i="1" s="1"/>
  <c r="C99" i="1" l="1"/>
  <c r="C103" i="1"/>
  <c r="C69" i="1"/>
  <c r="C66" i="1"/>
  <c r="C60" i="1"/>
  <c r="C169" i="1"/>
  <c r="C172" i="1"/>
  <c r="C431" i="1"/>
  <c r="D431" i="1"/>
  <c r="D188" i="1" s="1"/>
  <c r="E431" i="1"/>
  <c r="E188" i="1" s="1"/>
  <c r="C576" i="1"/>
  <c r="C575" i="1" s="1"/>
  <c r="C574" i="1" s="1"/>
  <c r="E576" i="1"/>
  <c r="C781" i="1"/>
  <c r="C780" i="1" s="1"/>
  <c r="C779" i="1" s="1"/>
  <c r="D781" i="1"/>
  <c r="D780" i="1" s="1"/>
  <c r="D779" i="1" s="1"/>
  <c r="E781" i="1"/>
  <c r="E780" i="1" s="1"/>
  <c r="E779" i="1" s="1"/>
  <c r="C796" i="1"/>
  <c r="C795" i="1" s="1"/>
  <c r="C794" i="1" s="1"/>
  <c r="D796" i="1"/>
  <c r="D795" i="1" s="1"/>
  <c r="D794" i="1" s="1"/>
  <c r="E796" i="1"/>
  <c r="E795" i="1" s="1"/>
  <c r="E794" i="1" s="1"/>
  <c r="E575" i="1" l="1"/>
  <c r="D576" i="1"/>
  <c r="E430" i="1"/>
  <c r="E429" i="1" s="1"/>
  <c r="E428" i="1" s="1"/>
  <c r="E427" i="1" s="1"/>
  <c r="E426" i="1" s="1"/>
  <c r="D430" i="1"/>
  <c r="D429" i="1" s="1"/>
  <c r="D428" i="1" s="1"/>
  <c r="C59" i="1"/>
  <c r="C430" i="1"/>
  <c r="C429" i="1" s="1"/>
  <c r="C428" i="1" s="1"/>
  <c r="C427" i="1" s="1"/>
  <c r="C426" i="1" s="1"/>
  <c r="C188" i="1"/>
  <c r="C951" i="1"/>
  <c r="C950" i="1" s="1"/>
  <c r="C949" i="1" s="1"/>
  <c r="C948" i="1" s="1"/>
  <c r="C947" i="1" s="1"/>
  <c r="C958" i="1"/>
  <c r="C957" i="1" s="1"/>
  <c r="C956" i="1" s="1"/>
  <c r="D958" i="1"/>
  <c r="D957" i="1" s="1"/>
  <c r="D956" i="1" s="1"/>
  <c r="E958" i="1"/>
  <c r="E957" i="1" s="1"/>
  <c r="E956" i="1" s="1"/>
  <c r="C962" i="1"/>
  <c r="C961" i="1" s="1"/>
  <c r="C960" i="1" s="1"/>
  <c r="D962" i="1"/>
  <c r="D961" i="1" s="1"/>
  <c r="D960" i="1" s="1"/>
  <c r="E962" i="1"/>
  <c r="E961" i="1" s="1"/>
  <c r="E960" i="1" s="1"/>
  <c r="C1331" i="1"/>
  <c r="C1330" i="1" s="1"/>
  <c r="D1331" i="1"/>
  <c r="D1330" i="1" s="1"/>
  <c r="E1331" i="1"/>
  <c r="E1330" i="1" s="1"/>
  <c r="E574" i="1" l="1"/>
  <c r="D574" i="1" s="1"/>
  <c r="D575" i="1"/>
  <c r="D427" i="1"/>
  <c r="D426" i="1" s="1"/>
  <c r="E955" i="1"/>
  <c r="E954" i="1" s="1"/>
  <c r="C955" i="1"/>
  <c r="C954" i="1" s="1"/>
  <c r="D955" i="1"/>
  <c r="D954" i="1" s="1"/>
  <c r="C118" i="1"/>
  <c r="D118" i="1"/>
  <c r="E118" i="1"/>
  <c r="C125" i="1"/>
  <c r="D125" i="1"/>
  <c r="E125" i="1"/>
  <c r="C217" i="1"/>
  <c r="C156" i="1"/>
  <c r="D58" i="1" l="1"/>
  <c r="E58" i="1"/>
  <c r="C58" i="1"/>
  <c r="C158" i="1" l="1"/>
  <c r="C281" i="1" l="1"/>
  <c r="D281" i="1"/>
  <c r="E281" i="1"/>
  <c r="C497" i="1"/>
  <c r="C514" i="1"/>
  <c r="C969" i="1"/>
  <c r="D969" i="1"/>
  <c r="E969" i="1"/>
  <c r="C973" i="1"/>
  <c r="D973" i="1"/>
  <c r="E973" i="1"/>
  <c r="E1352" i="1"/>
  <c r="E1351" i="1" s="1"/>
  <c r="E1350" i="1" s="1"/>
  <c r="E1349" i="1" s="1"/>
  <c r="D1352" i="1"/>
  <c r="D1351" i="1" s="1"/>
  <c r="D1350" i="1" s="1"/>
  <c r="D1349" i="1" s="1"/>
  <c r="C1352" i="1"/>
  <c r="C1351" i="1" s="1"/>
  <c r="C1350" i="1" s="1"/>
  <c r="C1349" i="1" s="1"/>
  <c r="C186" i="1" l="1"/>
  <c r="C495" i="1"/>
  <c r="E1348" i="1"/>
  <c r="C1348" i="1"/>
  <c r="D1348" i="1"/>
  <c r="D467" i="1"/>
  <c r="C1326" i="1" l="1"/>
  <c r="C1325" i="1" s="1"/>
  <c r="C1324" i="1" s="1"/>
  <c r="C1323" i="1" s="1"/>
  <c r="C1322" i="1" s="1"/>
  <c r="C1321" i="1" s="1"/>
  <c r="D1326" i="1"/>
  <c r="E1326" i="1"/>
  <c r="E1325" i="1" s="1"/>
  <c r="E1324" i="1" s="1"/>
  <c r="E1323" i="1" s="1"/>
  <c r="D1325" i="1" l="1"/>
  <c r="D1324" i="1" s="1"/>
  <c r="D1323" i="1" s="1"/>
  <c r="E1322" i="1"/>
  <c r="E1321" i="1" s="1"/>
  <c r="D1322" i="1" l="1"/>
  <c r="D1321" i="1" s="1"/>
  <c r="E295" i="1"/>
  <c r="E294" i="1" s="1"/>
  <c r="E293" i="1" s="1"/>
  <c r="E292" i="1" s="1"/>
  <c r="D295" i="1"/>
  <c r="D294" i="1" s="1"/>
  <c r="D293" i="1" s="1"/>
  <c r="D292" i="1" s="1"/>
  <c r="C295" i="1"/>
  <c r="C294" i="1" s="1"/>
  <c r="C293" i="1" s="1"/>
  <c r="C292" i="1" s="1"/>
  <c r="E290" i="1"/>
  <c r="E288" i="1" s="1"/>
  <c r="E287" i="1" s="1"/>
  <c r="D290" i="1"/>
  <c r="C290" i="1"/>
  <c r="C74" i="1"/>
  <c r="E493" i="1"/>
  <c r="C493" i="1"/>
  <c r="C177" i="1" s="1"/>
  <c r="C488" i="1"/>
  <c r="C149" i="1" s="1"/>
  <c r="C148" i="1" s="1"/>
  <c r="E818" i="1"/>
  <c r="E817" i="1" s="1"/>
  <c r="E816" i="1" s="1"/>
  <c r="D818" i="1"/>
  <c r="D817" i="1" s="1"/>
  <c r="D816" i="1" s="1"/>
  <c r="C818" i="1"/>
  <c r="C817" i="1" s="1"/>
  <c r="C816" i="1" s="1"/>
  <c r="E814" i="1"/>
  <c r="E813" i="1" s="1"/>
  <c r="E812" i="1" s="1"/>
  <c r="D814" i="1"/>
  <c r="D813" i="1" s="1"/>
  <c r="D812" i="1" s="1"/>
  <c r="C814" i="1"/>
  <c r="C813" i="1" s="1"/>
  <c r="C812" i="1" s="1"/>
  <c r="E807" i="1"/>
  <c r="E806" i="1" s="1"/>
  <c r="D807" i="1"/>
  <c r="C807" i="1"/>
  <c r="C806" i="1" s="1"/>
  <c r="C805" i="1" s="1"/>
  <c r="E805" i="1"/>
  <c r="E803" i="1"/>
  <c r="E802" i="1" s="1"/>
  <c r="E801" i="1" s="1"/>
  <c r="D803" i="1"/>
  <c r="D802" i="1" s="1"/>
  <c r="D801" i="1" s="1"/>
  <c r="C803" i="1"/>
  <c r="C802" i="1" s="1"/>
  <c r="C801" i="1" s="1"/>
  <c r="E1011" i="1"/>
  <c r="E1010" i="1" s="1"/>
  <c r="E1009" i="1" s="1"/>
  <c r="D1011" i="1"/>
  <c r="D1010" i="1" s="1"/>
  <c r="D1009" i="1" s="1"/>
  <c r="C1011" i="1"/>
  <c r="C1010" i="1" s="1"/>
  <c r="E1007" i="1"/>
  <c r="E1006" i="1" s="1"/>
  <c r="E1005" i="1" s="1"/>
  <c r="D1007" i="1"/>
  <c r="D1006" i="1" s="1"/>
  <c r="D1005" i="1" s="1"/>
  <c r="D1004" i="1" s="1"/>
  <c r="C1007" i="1"/>
  <c r="C1006" i="1" s="1"/>
  <c r="C1005" i="1" s="1"/>
  <c r="C989" i="1"/>
  <c r="D989" i="1"/>
  <c r="D167" i="1" s="1"/>
  <c r="E989" i="1"/>
  <c r="E167" i="1" s="1"/>
  <c r="C1360" i="1"/>
  <c r="C1359" i="1" s="1"/>
  <c r="C1358" i="1" s="1"/>
  <c r="C1357" i="1" s="1"/>
  <c r="E1004" i="1" l="1"/>
  <c r="E1003" i="1" s="1"/>
  <c r="D493" i="1"/>
  <c r="D177" i="1" s="1"/>
  <c r="D176" i="1" s="1"/>
  <c r="D175" i="1" s="1"/>
  <c r="E177" i="1"/>
  <c r="E176" i="1" s="1"/>
  <c r="E175" i="1" s="1"/>
  <c r="C289" i="1"/>
  <c r="C988" i="1"/>
  <c r="C987" i="1" s="1"/>
  <c r="C167" i="1"/>
  <c r="E988" i="1"/>
  <c r="E987" i="1" s="1"/>
  <c r="D988" i="1"/>
  <c r="D987" i="1" s="1"/>
  <c r="C1356" i="1"/>
  <c r="C1355" i="1" s="1"/>
  <c r="D811" i="1"/>
  <c r="D810" i="1" s="1"/>
  <c r="D806" i="1"/>
  <c r="D805" i="1" s="1"/>
  <c r="C811" i="1"/>
  <c r="C810" i="1" s="1"/>
  <c r="E811" i="1"/>
  <c r="E810" i="1" s="1"/>
  <c r="E800" i="1"/>
  <c r="E799" i="1" s="1"/>
  <c r="C800" i="1"/>
  <c r="C799" i="1" s="1"/>
  <c r="C1009" i="1"/>
  <c r="C1004" i="1"/>
  <c r="C1003" i="1" s="1"/>
  <c r="D1003" i="1"/>
  <c r="E279" i="1"/>
  <c r="E278" i="1" s="1"/>
  <c r="D279" i="1"/>
  <c r="D278" i="1" s="1"/>
  <c r="C279" i="1"/>
  <c r="C278" i="1" s="1"/>
  <c r="C274" i="1"/>
  <c r="E272" i="1"/>
  <c r="D272" i="1"/>
  <c r="C272" i="1"/>
  <c r="E35" i="1"/>
  <c r="D35" i="1"/>
  <c r="C35" i="1"/>
  <c r="C216" i="1"/>
  <c r="E202" i="1"/>
  <c r="D202" i="1"/>
  <c r="C202" i="1"/>
  <c r="C334" i="1"/>
  <c r="C176" i="1"/>
  <c r="C175" i="1" s="1"/>
  <c r="E1142" i="1"/>
  <c r="C1142" i="1"/>
  <c r="C73" i="1"/>
  <c r="C511" i="1"/>
  <c r="C492" i="1"/>
  <c r="C479" i="1"/>
  <c r="C467" i="1"/>
  <c r="C459" i="1"/>
  <c r="C453" i="1"/>
  <c r="C143" i="1" s="1"/>
  <c r="C288" i="1" l="1"/>
  <c r="C287" i="1" s="1"/>
  <c r="D289" i="1"/>
  <c r="D288" i="1" s="1"/>
  <c r="D287" i="1" s="1"/>
  <c r="D800" i="1"/>
  <c r="D799" i="1" s="1"/>
  <c r="C134" i="1"/>
  <c r="C510" i="1"/>
  <c r="C146" i="1"/>
  <c r="D277" i="1"/>
  <c r="D27" i="1"/>
  <c r="C277" i="1"/>
  <c r="C27" i="1"/>
  <c r="E277" i="1"/>
  <c r="E27" i="1"/>
  <c r="C452" i="1"/>
  <c r="D324" i="1"/>
  <c r="E324" i="1"/>
  <c r="C271" i="1"/>
  <c r="D381" i="1"/>
  <c r="E381" i="1"/>
  <c r="C330" i="1"/>
  <c r="E631" i="1"/>
  <c r="E630" i="1" s="1"/>
  <c r="E629" i="1" s="1"/>
  <c r="D631" i="1"/>
  <c r="D630" i="1" s="1"/>
  <c r="D629" i="1" s="1"/>
  <c r="E627" i="1"/>
  <c r="E626" i="1" s="1"/>
  <c r="E625" i="1" s="1"/>
  <c r="D627" i="1"/>
  <c r="D626" i="1" s="1"/>
  <c r="D625" i="1" s="1"/>
  <c r="C631" i="1"/>
  <c r="C630" i="1" s="1"/>
  <c r="C629" i="1" s="1"/>
  <c r="C627" i="1"/>
  <c r="C626" i="1" s="1"/>
  <c r="C625" i="1" s="1"/>
  <c r="E721" i="1"/>
  <c r="E720" i="1" s="1"/>
  <c r="E719" i="1" s="1"/>
  <c r="D721" i="1"/>
  <c r="D720" i="1" s="1"/>
  <c r="D719" i="1" s="1"/>
  <c r="C721" i="1"/>
  <c r="C720" i="1" s="1"/>
  <c r="C719" i="1" s="1"/>
  <c r="E717" i="1"/>
  <c r="E716" i="1" s="1"/>
  <c r="E715" i="1" s="1"/>
  <c r="D717" i="1"/>
  <c r="D716" i="1" s="1"/>
  <c r="D715" i="1" s="1"/>
  <c r="C717" i="1"/>
  <c r="C716" i="1" s="1"/>
  <c r="C715" i="1" s="1"/>
  <c r="E710" i="1"/>
  <c r="E709" i="1" s="1"/>
  <c r="E708" i="1" s="1"/>
  <c r="D710" i="1"/>
  <c r="D709" i="1" s="1"/>
  <c r="D708" i="1" s="1"/>
  <c r="C710" i="1"/>
  <c r="C709" i="1" s="1"/>
  <c r="C708" i="1" s="1"/>
  <c r="E706" i="1"/>
  <c r="E705" i="1" s="1"/>
  <c r="E704" i="1" s="1"/>
  <c r="D706" i="1"/>
  <c r="D705" i="1" s="1"/>
  <c r="D704" i="1" s="1"/>
  <c r="C706" i="1"/>
  <c r="C705" i="1" s="1"/>
  <c r="C704" i="1" s="1"/>
  <c r="E699" i="1"/>
  <c r="E698" i="1" s="1"/>
  <c r="E697" i="1" s="1"/>
  <c r="D699" i="1"/>
  <c r="D698" i="1" s="1"/>
  <c r="D697" i="1" s="1"/>
  <c r="C699" i="1"/>
  <c r="C698" i="1" s="1"/>
  <c r="C697" i="1" s="1"/>
  <c r="E1146" i="1"/>
  <c r="E1141" i="1" s="1"/>
  <c r="E1140" i="1" s="1"/>
  <c r="D1146" i="1"/>
  <c r="D1141" i="1" s="1"/>
  <c r="D1140" i="1" s="1"/>
  <c r="E1138" i="1"/>
  <c r="E1137" i="1" s="1"/>
  <c r="E1136" i="1" s="1"/>
  <c r="D1138" i="1"/>
  <c r="D1137" i="1" s="1"/>
  <c r="D1136" i="1" s="1"/>
  <c r="C1146" i="1"/>
  <c r="C1141" i="1" s="1"/>
  <c r="C1138" i="1"/>
  <c r="C1137" i="1" s="1"/>
  <c r="C1136" i="1" s="1"/>
  <c r="E1135" i="1" l="1"/>
  <c r="E380" i="1"/>
  <c r="E379" i="1" s="1"/>
  <c r="E378" i="1" s="1"/>
  <c r="E377" i="1" s="1"/>
  <c r="D380" i="1"/>
  <c r="D379" i="1" s="1"/>
  <c r="D378" i="1" s="1"/>
  <c r="C26" i="1"/>
  <c r="D26" i="1" s="1"/>
  <c r="C207" i="1"/>
  <c r="D624" i="1"/>
  <c r="D623" i="1" s="1"/>
  <c r="E624" i="1"/>
  <c r="E623" i="1" s="1"/>
  <c r="C624" i="1"/>
  <c r="C623" i="1" s="1"/>
  <c r="E714" i="1"/>
  <c r="E713" i="1" s="1"/>
  <c r="C703" i="1"/>
  <c r="C702" i="1" s="1"/>
  <c r="D714" i="1"/>
  <c r="D713" i="1" s="1"/>
  <c r="C714" i="1"/>
  <c r="C713" i="1" s="1"/>
  <c r="E703" i="1"/>
  <c r="E702" i="1" s="1"/>
  <c r="D703" i="1"/>
  <c r="D702" i="1" s="1"/>
  <c r="E423" i="1"/>
  <c r="E422" i="1" s="1"/>
  <c r="E421" i="1" s="1"/>
  <c r="D423" i="1"/>
  <c r="D422" i="1" s="1"/>
  <c r="D421" i="1" s="1"/>
  <c r="C423" i="1"/>
  <c r="C422" i="1" s="1"/>
  <c r="C421" i="1" s="1"/>
  <c r="E419" i="1"/>
  <c r="E418" i="1" s="1"/>
  <c r="E417" i="1" s="1"/>
  <c r="D419" i="1"/>
  <c r="D418" i="1" s="1"/>
  <c r="D417" i="1" s="1"/>
  <c r="C419" i="1"/>
  <c r="C418" i="1" s="1"/>
  <c r="C417" i="1" s="1"/>
  <c r="E609" i="1"/>
  <c r="E608" i="1" s="1"/>
  <c r="D609" i="1"/>
  <c r="D608" i="1" s="1"/>
  <c r="D607" i="1" s="1"/>
  <c r="C609" i="1"/>
  <c r="C608" i="1" s="1"/>
  <c r="C607" i="1" s="1"/>
  <c r="E607" i="1"/>
  <c r="E605" i="1"/>
  <c r="E604" i="1" s="1"/>
  <c r="E603" i="1" s="1"/>
  <c r="D605" i="1"/>
  <c r="D604" i="1" s="1"/>
  <c r="D603" i="1" s="1"/>
  <c r="C605" i="1"/>
  <c r="C604" i="1" s="1"/>
  <c r="C603" i="1" s="1"/>
  <c r="E596" i="1"/>
  <c r="E777" i="1"/>
  <c r="E776" i="1" s="1"/>
  <c r="E775" i="1" s="1"/>
  <c r="D777" i="1"/>
  <c r="D776" i="1" s="1"/>
  <c r="D775" i="1" s="1"/>
  <c r="C777" i="1"/>
  <c r="C776" i="1" s="1"/>
  <c r="C775" i="1" s="1"/>
  <c r="E792" i="1"/>
  <c r="E791" i="1" s="1"/>
  <c r="E790" i="1" s="1"/>
  <c r="D792" i="1"/>
  <c r="D791" i="1" s="1"/>
  <c r="D790" i="1" s="1"/>
  <c r="C792" i="1"/>
  <c r="C791" i="1" s="1"/>
  <c r="C790" i="1" s="1"/>
  <c r="E1189" i="1"/>
  <c r="E1188" i="1" s="1"/>
  <c r="E1187" i="1" s="1"/>
  <c r="E1186" i="1" s="1"/>
  <c r="D1189" i="1"/>
  <c r="D1188" i="1" s="1"/>
  <c r="D1187" i="1" s="1"/>
  <c r="D1186" i="1" s="1"/>
  <c r="E1196" i="1"/>
  <c r="E1195" i="1" s="1"/>
  <c r="E1194" i="1" s="1"/>
  <c r="E1193" i="1" s="1"/>
  <c r="E1192" i="1" s="1"/>
  <c r="D1196" i="1"/>
  <c r="D1195" i="1" s="1"/>
  <c r="D1194" i="1" s="1"/>
  <c r="D1193" i="1" s="1"/>
  <c r="D1192" i="1" s="1"/>
  <c r="E1203" i="1"/>
  <c r="E1202" i="1" s="1"/>
  <c r="E1201" i="1" s="1"/>
  <c r="E1200" i="1" s="1"/>
  <c r="E1199" i="1" s="1"/>
  <c r="D1203" i="1"/>
  <c r="D1202" i="1" s="1"/>
  <c r="D1201" i="1" s="1"/>
  <c r="D1200" i="1" s="1"/>
  <c r="D1199" i="1" s="1"/>
  <c r="E1228" i="1"/>
  <c r="E1227" i="1" s="1"/>
  <c r="E1226" i="1" s="1"/>
  <c r="E160" i="1" s="1"/>
  <c r="D1228" i="1"/>
  <c r="D1227" i="1" s="1"/>
  <c r="D1226" i="1" s="1"/>
  <c r="D160" i="1" s="1"/>
  <c r="E1224" i="1"/>
  <c r="E1223" i="1" s="1"/>
  <c r="E1222" i="1" s="1"/>
  <c r="D1224" i="1"/>
  <c r="D1223" i="1" s="1"/>
  <c r="D1222" i="1" s="1"/>
  <c r="E1243" i="1"/>
  <c r="D1243" i="1"/>
  <c r="E1277" i="1"/>
  <c r="E1276" i="1" s="1"/>
  <c r="E1275" i="1" s="1"/>
  <c r="D1277" i="1"/>
  <c r="D1276" i="1" s="1"/>
  <c r="D1275" i="1" s="1"/>
  <c r="E1273" i="1"/>
  <c r="E1272" i="1" s="1"/>
  <c r="E1271" i="1" s="1"/>
  <c r="D1273" i="1"/>
  <c r="D1272" i="1" s="1"/>
  <c r="D1271" i="1" s="1"/>
  <c r="E1269" i="1"/>
  <c r="D1269" i="1"/>
  <c r="E1258" i="1"/>
  <c r="E162" i="1" s="1"/>
  <c r="E161" i="1" s="1"/>
  <c r="D1258" i="1"/>
  <c r="D162" i="1" s="1"/>
  <c r="D161" i="1" s="1"/>
  <c r="E1285" i="1"/>
  <c r="E155" i="1" s="1"/>
  <c r="D1285" i="1"/>
  <c r="D155" i="1" s="1"/>
  <c r="E1308" i="1"/>
  <c r="D1308" i="1"/>
  <c r="E1318" i="1"/>
  <c r="E152" i="1" s="1"/>
  <c r="D1318" i="1"/>
  <c r="D152" i="1" s="1"/>
  <c r="E1338" i="1"/>
  <c r="E1337" i="1" s="1"/>
  <c r="E1336" i="1" s="1"/>
  <c r="D1338" i="1"/>
  <c r="D1337" i="1" s="1"/>
  <c r="D1336" i="1" s="1"/>
  <c r="E1334" i="1"/>
  <c r="E1333" i="1" s="1"/>
  <c r="E1332" i="1" s="1"/>
  <c r="D1334" i="1"/>
  <c r="D1333" i="1" s="1"/>
  <c r="E492" i="1"/>
  <c r="D492" i="1"/>
  <c r="E479" i="1"/>
  <c r="D479" i="1"/>
  <c r="E467" i="1"/>
  <c r="E459" i="1"/>
  <c r="E144" i="1" s="1"/>
  <c r="D459" i="1"/>
  <c r="D144" i="1" s="1"/>
  <c r="E453" i="1"/>
  <c r="E143" i="1" s="1"/>
  <c r="D453" i="1"/>
  <c r="D143" i="1" s="1"/>
  <c r="E344" i="1"/>
  <c r="D344" i="1"/>
  <c r="E334" i="1"/>
  <c r="D334" i="1"/>
  <c r="D145" i="1" s="1"/>
  <c r="C328" i="1"/>
  <c r="E1023" i="1"/>
  <c r="E1022" i="1" s="1"/>
  <c r="E1021" i="1" s="1"/>
  <c r="D1023" i="1"/>
  <c r="D1022" i="1" s="1"/>
  <c r="D1021" i="1" s="1"/>
  <c r="C1023" i="1"/>
  <c r="C1022" i="1" s="1"/>
  <c r="C1021" i="1" s="1"/>
  <c r="E1019" i="1"/>
  <c r="E1018" i="1" s="1"/>
  <c r="D1019" i="1"/>
  <c r="D1018" i="1" s="1"/>
  <c r="C1019" i="1"/>
  <c r="C1018" i="1" s="1"/>
  <c r="C594" i="1"/>
  <c r="C593" i="1" s="1"/>
  <c r="C592" i="1" s="1"/>
  <c r="E594" i="1"/>
  <c r="C598" i="1"/>
  <c r="C597" i="1" s="1"/>
  <c r="C596" i="1" s="1"/>
  <c r="E598" i="1"/>
  <c r="C583" i="1"/>
  <c r="C582" i="1" s="1"/>
  <c r="C581" i="1" s="1"/>
  <c r="E583" i="1"/>
  <c r="C587" i="1"/>
  <c r="C586" i="1" s="1"/>
  <c r="C585" i="1" s="1"/>
  <c r="E587" i="1"/>
  <c r="C568" i="1"/>
  <c r="C567" i="1" s="1"/>
  <c r="C566" i="1" s="1"/>
  <c r="E568" i="1"/>
  <c r="C572" i="1"/>
  <c r="C571" i="1" s="1"/>
  <c r="C570" i="1" s="1"/>
  <c r="E572" i="1"/>
  <c r="C529" i="1"/>
  <c r="C528" i="1" s="1"/>
  <c r="C527" i="1" s="1"/>
  <c r="C533" i="1"/>
  <c r="C360" i="1"/>
  <c r="C359" i="1" s="1"/>
  <c r="D360" i="1"/>
  <c r="D359" i="1" s="1"/>
  <c r="E360" i="1"/>
  <c r="E359" i="1" s="1"/>
  <c r="C354" i="1"/>
  <c r="D354" i="1"/>
  <c r="E354" i="1"/>
  <c r="E1345" i="1"/>
  <c r="E1344" i="1" s="1"/>
  <c r="E1343" i="1" s="1"/>
  <c r="E1342" i="1" s="1"/>
  <c r="E248" i="1" s="1"/>
  <c r="E247" i="1" s="1"/>
  <c r="E1296" i="1"/>
  <c r="E1295" i="1" s="1"/>
  <c r="E1294" i="1" s="1"/>
  <c r="E1292" i="1"/>
  <c r="E1291" i="1" s="1"/>
  <c r="E1290" i="1" s="1"/>
  <c r="E1250" i="1"/>
  <c r="E1249" i="1" s="1"/>
  <c r="E1248" i="1" s="1"/>
  <c r="E1247" i="1" s="1"/>
  <c r="E1217" i="1"/>
  <c r="E1216" i="1" s="1"/>
  <c r="E1215" i="1" s="1"/>
  <c r="E1214" i="1" s="1"/>
  <c r="E1213" i="1" s="1"/>
  <c r="E1210" i="1"/>
  <c r="E1209" i="1" s="1"/>
  <c r="E1208" i="1" s="1"/>
  <c r="E1207" i="1" s="1"/>
  <c r="E1206" i="1" s="1"/>
  <c r="E1181" i="1"/>
  <c r="E1180" i="1" s="1"/>
  <c r="E1179" i="1" s="1"/>
  <c r="E1178" i="1" s="1"/>
  <c r="E1177" i="1" s="1"/>
  <c r="E1174" i="1"/>
  <c r="E1173" i="1" s="1"/>
  <c r="E1172" i="1" s="1"/>
  <c r="E1171" i="1" s="1"/>
  <c r="E1170" i="1" s="1"/>
  <c r="E1167" i="1"/>
  <c r="E1166" i="1" s="1"/>
  <c r="E1165" i="1" s="1"/>
  <c r="E1164" i="1" s="1"/>
  <c r="E1160" i="1"/>
  <c r="E1159" i="1" s="1"/>
  <c r="E1158" i="1" s="1"/>
  <c r="E1157" i="1" s="1"/>
  <c r="E1153" i="1"/>
  <c r="E159" i="1" s="1"/>
  <c r="E1131" i="1"/>
  <c r="E1127" i="1"/>
  <c r="E1126" i="1" s="1"/>
  <c r="E1125" i="1" s="1"/>
  <c r="E1120" i="1" s="1"/>
  <c r="E1119" i="1" s="1"/>
  <c r="E1123" i="1"/>
  <c r="E1122" i="1" s="1"/>
  <c r="E1121" i="1" s="1"/>
  <c r="E1109" i="1"/>
  <c r="E1108" i="1" s="1"/>
  <c r="E1107" i="1" s="1"/>
  <c r="E1106" i="1" s="1"/>
  <c r="E1101" i="1"/>
  <c r="E1093" i="1"/>
  <c r="E1092" i="1" s="1"/>
  <c r="E1091" i="1" s="1"/>
  <c r="E1090" i="1" s="1"/>
  <c r="E253" i="1" s="1"/>
  <c r="E1086" i="1"/>
  <c r="E1085" i="1" s="1"/>
  <c r="E1084" i="1" s="1"/>
  <c r="E1083" i="1" s="1"/>
  <c r="E251" i="1" s="1"/>
  <c r="E1078" i="1"/>
  <c r="E1077" i="1" s="1"/>
  <c r="E1076" i="1" s="1"/>
  <c r="E1075" i="1" s="1"/>
  <c r="E1071" i="1"/>
  <c r="E1070" i="1" s="1"/>
  <c r="E1069" i="1" s="1"/>
  <c r="E1068" i="1" s="1"/>
  <c r="E1067" i="1" s="1"/>
  <c r="E1063" i="1"/>
  <c r="E1062" i="1" s="1"/>
  <c r="E1061" i="1" s="1"/>
  <c r="E1060" i="1" s="1"/>
  <c r="E233" i="1" s="1"/>
  <c r="E232" i="1" s="1"/>
  <c r="E1034" i="1"/>
  <c r="E1033" i="1" s="1"/>
  <c r="E1032" i="1" s="1"/>
  <c r="E1000" i="1"/>
  <c r="E999" i="1" s="1"/>
  <c r="E998" i="1" s="1"/>
  <c r="E996" i="1"/>
  <c r="E995" i="1" s="1"/>
  <c r="E994" i="1" s="1"/>
  <c r="E985" i="1"/>
  <c r="E981" i="1"/>
  <c r="E980" i="1" s="1"/>
  <c r="E979" i="1" s="1"/>
  <c r="E972" i="1"/>
  <c r="E971" i="1" s="1"/>
  <c r="E936" i="1"/>
  <c r="E935" i="1" s="1"/>
  <c r="E934" i="1" s="1"/>
  <c r="E140" i="1" s="1"/>
  <c r="E788" i="1"/>
  <c r="E787" i="1" s="1"/>
  <c r="E786" i="1" s="1"/>
  <c r="E773" i="1"/>
  <c r="E772" i="1" s="1"/>
  <c r="E771" i="1" s="1"/>
  <c r="E766" i="1"/>
  <c r="E765" i="1" s="1"/>
  <c r="E747" i="1"/>
  <c r="E743" i="1"/>
  <c r="E742" i="1" s="1"/>
  <c r="E741" i="1" s="1"/>
  <c r="E736" i="1"/>
  <c r="E735" i="1" s="1"/>
  <c r="E734" i="1" s="1"/>
  <c r="E182" i="1" s="1"/>
  <c r="E219" i="1" s="1"/>
  <c r="E218" i="1" s="1"/>
  <c r="E732" i="1"/>
  <c r="E731" i="1" s="1"/>
  <c r="E730" i="1" s="1"/>
  <c r="E728" i="1"/>
  <c r="E727" i="1" s="1"/>
  <c r="E726" i="1" s="1"/>
  <c r="E695" i="1"/>
  <c r="E690" i="1"/>
  <c r="E620" i="1"/>
  <c r="E619" i="1" s="1"/>
  <c r="E618" i="1" s="1"/>
  <c r="E616" i="1"/>
  <c r="E615" i="1" s="1"/>
  <c r="E614" i="1" s="1"/>
  <c r="E561" i="1"/>
  <c r="E557" i="1"/>
  <c r="E546" i="1"/>
  <c r="E545" i="1" s="1"/>
  <c r="E544" i="1" s="1"/>
  <c r="E541" i="1"/>
  <c r="E522" i="1"/>
  <c r="E521" i="1" s="1"/>
  <c r="E520" i="1" s="1"/>
  <c r="E519" i="1" s="1"/>
  <c r="E412" i="1"/>
  <c r="E408" i="1"/>
  <c r="E407" i="1" s="1"/>
  <c r="E406" i="1" s="1"/>
  <c r="E400" i="1"/>
  <c r="E399" i="1" s="1"/>
  <c r="E398" i="1" s="1"/>
  <c r="E397" i="1" s="1"/>
  <c r="E396" i="1" s="1"/>
  <c r="E393" i="1"/>
  <c r="E392" i="1" s="1"/>
  <c r="E391" i="1" s="1"/>
  <c r="E390" i="1" s="1"/>
  <c r="E389" i="1" s="1"/>
  <c r="E374" i="1"/>
  <c r="E373" i="1" s="1"/>
  <c r="E372" i="1" s="1"/>
  <c r="E371" i="1" s="1"/>
  <c r="E370" i="1" s="1"/>
  <c r="E364" i="1"/>
  <c r="E170" i="1" s="1"/>
  <c r="E168" i="1" s="1"/>
  <c r="E357" i="1"/>
  <c r="E356" i="1" s="1"/>
  <c r="E123" i="1"/>
  <c r="E122" i="1" s="1"/>
  <c r="E99" i="1"/>
  <c r="E89" i="1"/>
  <c r="E88" i="1" s="1"/>
  <c r="E86" i="1"/>
  <c r="E197" i="1" s="1"/>
  <c r="D1345" i="1"/>
  <c r="D1344" i="1" s="1"/>
  <c r="D1343" i="1" s="1"/>
  <c r="D1342" i="1" s="1"/>
  <c r="D248" i="1" s="1"/>
  <c r="D247" i="1" s="1"/>
  <c r="D1296" i="1"/>
  <c r="D1295" i="1" s="1"/>
  <c r="D1294" i="1" s="1"/>
  <c r="D1292" i="1"/>
  <c r="D1291" i="1" s="1"/>
  <c r="D1290" i="1" s="1"/>
  <c r="D1250" i="1"/>
  <c r="D1249" i="1" s="1"/>
  <c r="D1248" i="1" s="1"/>
  <c r="D1247" i="1" s="1"/>
  <c r="D1217" i="1"/>
  <c r="D1216" i="1" s="1"/>
  <c r="D1215" i="1" s="1"/>
  <c r="D1214" i="1" s="1"/>
  <c r="D1213" i="1" s="1"/>
  <c r="D1210" i="1"/>
  <c r="D1209" i="1" s="1"/>
  <c r="D1208" i="1" s="1"/>
  <c r="D1207" i="1" s="1"/>
  <c r="D1206" i="1" s="1"/>
  <c r="D1181" i="1"/>
  <c r="D1180" i="1" s="1"/>
  <c r="D1179" i="1" s="1"/>
  <c r="D1178" i="1" s="1"/>
  <c r="D1177" i="1" s="1"/>
  <c r="D1174" i="1"/>
  <c r="D1173" i="1" s="1"/>
  <c r="D1172" i="1" s="1"/>
  <c r="D1171" i="1" s="1"/>
  <c r="D1170" i="1" s="1"/>
  <c r="D1167" i="1"/>
  <c r="D1166" i="1" s="1"/>
  <c r="D1165" i="1" s="1"/>
  <c r="D1164" i="1" s="1"/>
  <c r="D1160" i="1"/>
  <c r="D1159" i="1" s="1"/>
  <c r="D1158" i="1" s="1"/>
  <c r="D1157" i="1" s="1"/>
  <c r="D1153" i="1"/>
  <c r="D1131" i="1"/>
  <c r="D1127" i="1"/>
  <c r="D1126" i="1" s="1"/>
  <c r="D1125" i="1" s="1"/>
  <c r="D1120" i="1" s="1"/>
  <c r="D1119" i="1" s="1"/>
  <c r="D1123" i="1"/>
  <c r="D1122" i="1" s="1"/>
  <c r="D1121" i="1" s="1"/>
  <c r="D1116" i="1"/>
  <c r="D1109" i="1"/>
  <c r="D1108" i="1" s="1"/>
  <c r="D1107" i="1" s="1"/>
  <c r="D1106" i="1" s="1"/>
  <c r="D1101" i="1"/>
  <c r="D1093" i="1"/>
  <c r="D1092" i="1" s="1"/>
  <c r="D1091" i="1" s="1"/>
  <c r="D1090" i="1" s="1"/>
  <c r="D253" i="1" s="1"/>
  <c r="D1086" i="1"/>
  <c r="D1085" i="1" s="1"/>
  <c r="D1084" i="1" s="1"/>
  <c r="D1083" i="1" s="1"/>
  <c r="D251" i="1" s="1"/>
  <c r="D1078" i="1"/>
  <c r="D1077" i="1" s="1"/>
  <c r="D1076" i="1" s="1"/>
  <c r="D1075" i="1" s="1"/>
  <c r="D1071" i="1"/>
  <c r="D1070" i="1" s="1"/>
  <c r="D1069" i="1" s="1"/>
  <c r="D1068" i="1" s="1"/>
  <c r="D1063" i="1"/>
  <c r="D1062" i="1" s="1"/>
  <c r="D1061" i="1" s="1"/>
  <c r="D1060" i="1" s="1"/>
  <c r="D233" i="1" s="1"/>
  <c r="D232" i="1" s="1"/>
  <c r="D1034" i="1"/>
  <c r="D1033" i="1" s="1"/>
  <c r="D1032" i="1" s="1"/>
  <c r="D1000" i="1"/>
  <c r="D999" i="1" s="1"/>
  <c r="D998" i="1" s="1"/>
  <c r="D996" i="1"/>
  <c r="D995" i="1" s="1"/>
  <c r="D994" i="1" s="1"/>
  <c r="D985" i="1"/>
  <c r="D981" i="1"/>
  <c r="D980" i="1" s="1"/>
  <c r="D979" i="1" s="1"/>
  <c r="D972" i="1"/>
  <c r="D971" i="1" s="1"/>
  <c r="D968" i="1"/>
  <c r="D967" i="1" s="1"/>
  <c r="D936" i="1"/>
  <c r="D935" i="1" s="1"/>
  <c r="D934" i="1" s="1"/>
  <c r="D788" i="1"/>
  <c r="D787" i="1" s="1"/>
  <c r="D786" i="1" s="1"/>
  <c r="D773" i="1"/>
  <c r="D772" i="1" s="1"/>
  <c r="D771" i="1" s="1"/>
  <c r="D766" i="1"/>
  <c r="D765" i="1" s="1"/>
  <c r="D743" i="1"/>
  <c r="D742" i="1" s="1"/>
  <c r="D741" i="1" s="1"/>
  <c r="D736" i="1"/>
  <c r="D735" i="1" s="1"/>
  <c r="D734" i="1" s="1"/>
  <c r="D182" i="1" s="1"/>
  <c r="D219" i="1" s="1"/>
  <c r="D218" i="1" s="1"/>
  <c r="D732" i="1"/>
  <c r="D731" i="1" s="1"/>
  <c r="D730" i="1" s="1"/>
  <c r="D728" i="1"/>
  <c r="D727" i="1" s="1"/>
  <c r="D726" i="1" s="1"/>
  <c r="D695" i="1"/>
  <c r="D690" i="1"/>
  <c r="D620" i="1"/>
  <c r="D619" i="1" s="1"/>
  <c r="D618" i="1" s="1"/>
  <c r="D616" i="1"/>
  <c r="D615" i="1" s="1"/>
  <c r="D614" i="1" s="1"/>
  <c r="D546" i="1"/>
  <c r="D545" i="1" s="1"/>
  <c r="D544" i="1" s="1"/>
  <c r="D541" i="1"/>
  <c r="D522" i="1"/>
  <c r="D521" i="1" s="1"/>
  <c r="D520" i="1" s="1"/>
  <c r="D519" i="1" s="1"/>
  <c r="D412" i="1"/>
  <c r="D408" i="1"/>
  <c r="D407" i="1" s="1"/>
  <c r="D406" i="1" s="1"/>
  <c r="D400" i="1"/>
  <c r="D399" i="1" s="1"/>
  <c r="D398" i="1" s="1"/>
  <c r="D397" i="1" s="1"/>
  <c r="D396" i="1" s="1"/>
  <c r="D393" i="1"/>
  <c r="D374" i="1"/>
  <c r="D373" i="1" s="1"/>
  <c r="D372" i="1" s="1"/>
  <c r="D371" i="1" s="1"/>
  <c r="D370" i="1" s="1"/>
  <c r="D364" i="1"/>
  <c r="D170" i="1" s="1"/>
  <c r="D168" i="1" s="1"/>
  <c r="D357" i="1"/>
  <c r="D356" i="1" s="1"/>
  <c r="D123" i="1"/>
  <c r="D122" i="1" s="1"/>
  <c r="D99" i="1"/>
  <c r="D89" i="1"/>
  <c r="D88" i="1" s="1"/>
  <c r="D86" i="1"/>
  <c r="D197" i="1" s="1"/>
  <c r="C1345" i="1"/>
  <c r="C1344" i="1" s="1"/>
  <c r="C1343" i="1" s="1"/>
  <c r="C1342" i="1" s="1"/>
  <c r="C1338" i="1"/>
  <c r="C1337" i="1" s="1"/>
  <c r="C1336" i="1" s="1"/>
  <c r="C1334" i="1"/>
  <c r="C1333" i="1" s="1"/>
  <c r="C1332" i="1" s="1"/>
  <c r="C1318" i="1"/>
  <c r="C152" i="1" s="1"/>
  <c r="C1308" i="1"/>
  <c r="C1307" i="1" s="1"/>
  <c r="C1306" i="1" s="1"/>
  <c r="C1305" i="1" s="1"/>
  <c r="C1296" i="1"/>
  <c r="C1295" i="1" s="1"/>
  <c r="C1294" i="1" s="1"/>
  <c r="C1292" i="1"/>
  <c r="C1291" i="1" s="1"/>
  <c r="C1290" i="1" s="1"/>
  <c r="C1285" i="1"/>
  <c r="C155" i="1" s="1"/>
  <c r="C1277" i="1"/>
  <c r="C1276" i="1" s="1"/>
  <c r="C1275" i="1" s="1"/>
  <c r="C1273" i="1"/>
  <c r="C1272" i="1" s="1"/>
  <c r="C1271" i="1" s="1"/>
  <c r="C1269" i="1"/>
  <c r="C1258" i="1"/>
  <c r="C162" i="1" s="1"/>
  <c r="C1250" i="1"/>
  <c r="C1249" i="1" s="1"/>
  <c r="C1248" i="1" s="1"/>
  <c r="C1247" i="1" s="1"/>
  <c r="C1242" i="1"/>
  <c r="C1241" i="1" s="1"/>
  <c r="C1240" i="1" s="1"/>
  <c r="C1239" i="1" s="1"/>
  <c r="C1236" i="1"/>
  <c r="C1228" i="1"/>
  <c r="C1227" i="1" s="1"/>
  <c r="C1226" i="1" s="1"/>
  <c r="C160" i="1" s="1"/>
  <c r="C1224" i="1"/>
  <c r="C1223" i="1" s="1"/>
  <c r="C1222" i="1" s="1"/>
  <c r="C1217" i="1"/>
  <c r="C1216" i="1" s="1"/>
  <c r="C1215" i="1" s="1"/>
  <c r="C1214" i="1" s="1"/>
  <c r="C1213" i="1" s="1"/>
  <c r="C1210" i="1"/>
  <c r="C1209" i="1" s="1"/>
  <c r="C1208" i="1" s="1"/>
  <c r="C1207" i="1" s="1"/>
  <c r="C1206" i="1" s="1"/>
  <c r="C1203" i="1"/>
  <c r="C1196" i="1"/>
  <c r="C1195" i="1" s="1"/>
  <c r="C1194" i="1" s="1"/>
  <c r="C1193" i="1" s="1"/>
  <c r="C1192" i="1" s="1"/>
  <c r="C1189" i="1"/>
  <c r="C1188" i="1" s="1"/>
  <c r="C1187" i="1" s="1"/>
  <c r="C1186" i="1" s="1"/>
  <c r="C1181" i="1"/>
  <c r="C1180" i="1" s="1"/>
  <c r="C1179" i="1" s="1"/>
  <c r="C1178" i="1" s="1"/>
  <c r="C1177" i="1" s="1"/>
  <c r="C1174" i="1"/>
  <c r="C1173" i="1" s="1"/>
  <c r="C1172" i="1" s="1"/>
  <c r="C1171" i="1" s="1"/>
  <c r="C1170" i="1" s="1"/>
  <c r="C1167" i="1"/>
  <c r="C1166" i="1" s="1"/>
  <c r="C1165" i="1" s="1"/>
  <c r="C1164" i="1" s="1"/>
  <c r="C1160" i="1"/>
  <c r="C1159" i="1" s="1"/>
  <c r="C1158" i="1" s="1"/>
  <c r="C1157" i="1" s="1"/>
  <c r="C1153" i="1"/>
  <c r="C1131" i="1"/>
  <c r="C1127" i="1"/>
  <c r="C1123" i="1"/>
  <c r="C1122" i="1" s="1"/>
  <c r="C1121" i="1" s="1"/>
  <c r="C1116" i="1"/>
  <c r="C1109" i="1"/>
  <c r="C1108" i="1" s="1"/>
  <c r="C1107" i="1" s="1"/>
  <c r="C1106" i="1" s="1"/>
  <c r="C1101" i="1"/>
  <c r="C1100" i="1" s="1"/>
  <c r="C1099" i="1" s="1"/>
  <c r="C1098" i="1" s="1"/>
  <c r="C252" i="1" s="1"/>
  <c r="C1093" i="1"/>
  <c r="C1092" i="1" s="1"/>
  <c r="C1091" i="1" s="1"/>
  <c r="C1090" i="1" s="1"/>
  <c r="C253" i="1" s="1"/>
  <c r="C1086" i="1"/>
  <c r="C1085" i="1" s="1"/>
  <c r="C1084" i="1" s="1"/>
  <c r="C1083" i="1" s="1"/>
  <c r="C251" i="1" s="1"/>
  <c r="C1078" i="1"/>
  <c r="C1077" i="1" s="1"/>
  <c r="C1076" i="1" s="1"/>
  <c r="C1075" i="1" s="1"/>
  <c r="C1071" i="1"/>
  <c r="C1070" i="1" s="1"/>
  <c r="C1069" i="1" s="1"/>
  <c r="C1068" i="1" s="1"/>
  <c r="C1063" i="1"/>
  <c r="C1062" i="1" s="1"/>
  <c r="C1061" i="1" s="1"/>
  <c r="C1060" i="1" s="1"/>
  <c r="C1056" i="1"/>
  <c r="C1055" i="1" s="1"/>
  <c r="C1042" i="1"/>
  <c r="C1041" i="1" s="1"/>
  <c r="C1040" i="1" s="1"/>
  <c r="C1039" i="1" s="1"/>
  <c r="C235" i="1" s="1"/>
  <c r="C234" i="1" s="1"/>
  <c r="C1034" i="1"/>
  <c r="C1033" i="1" s="1"/>
  <c r="C1000" i="1"/>
  <c r="C999" i="1" s="1"/>
  <c r="C998" i="1" s="1"/>
  <c r="C996" i="1"/>
  <c r="C995" i="1" s="1"/>
  <c r="C994" i="1" s="1"/>
  <c r="C985" i="1"/>
  <c r="C981" i="1"/>
  <c r="C980" i="1" s="1"/>
  <c r="C979" i="1" s="1"/>
  <c r="C972" i="1"/>
  <c r="C971" i="1" s="1"/>
  <c r="C968" i="1"/>
  <c r="C967" i="1" s="1"/>
  <c r="C942" i="1"/>
  <c r="C941" i="1" s="1"/>
  <c r="C940" i="1" s="1"/>
  <c r="C936" i="1"/>
  <c r="C935" i="1" s="1"/>
  <c r="C934" i="1" s="1"/>
  <c r="C933" i="1" s="1"/>
  <c r="C932" i="1" s="1"/>
  <c r="C922" i="1"/>
  <c r="C921" i="1" s="1"/>
  <c r="C913" i="1"/>
  <c r="C912" i="1" s="1"/>
  <c r="C911" i="1" s="1"/>
  <c r="C910" i="1" s="1"/>
  <c r="C909" i="1" s="1"/>
  <c r="C908" i="1" s="1"/>
  <c r="C905" i="1"/>
  <c r="C904" i="1" s="1"/>
  <c r="C903" i="1" s="1"/>
  <c r="C902" i="1" s="1"/>
  <c r="C901" i="1" s="1"/>
  <c r="C900" i="1" s="1"/>
  <c r="C897" i="1"/>
  <c r="C895" i="1"/>
  <c r="C887" i="1"/>
  <c r="C885" i="1"/>
  <c r="C788" i="1"/>
  <c r="C787" i="1" s="1"/>
  <c r="C786" i="1" s="1"/>
  <c r="C773" i="1"/>
  <c r="C772" i="1" s="1"/>
  <c r="C771" i="1" s="1"/>
  <c r="C766" i="1"/>
  <c r="C765" i="1" s="1"/>
  <c r="C758" i="1"/>
  <c r="C754" i="1"/>
  <c r="C753" i="1" s="1"/>
  <c r="C752" i="1" s="1"/>
  <c r="C747" i="1"/>
  <c r="C746" i="1" s="1"/>
  <c r="C745" i="1" s="1"/>
  <c r="C743" i="1"/>
  <c r="C742" i="1" s="1"/>
  <c r="C741" i="1" s="1"/>
  <c r="C736" i="1"/>
  <c r="C735" i="1" s="1"/>
  <c r="C734" i="1" s="1"/>
  <c r="C182" i="1" s="1"/>
  <c r="C732" i="1"/>
  <c r="C731" i="1" s="1"/>
  <c r="C730" i="1" s="1"/>
  <c r="C728" i="1"/>
  <c r="C727" i="1" s="1"/>
  <c r="C726" i="1" s="1"/>
  <c r="C695" i="1"/>
  <c r="C690" i="1"/>
  <c r="C620" i="1"/>
  <c r="C619" i="1" s="1"/>
  <c r="C618" i="1" s="1"/>
  <c r="C616" i="1"/>
  <c r="C615" i="1" s="1"/>
  <c r="C614" i="1" s="1"/>
  <c r="C561" i="1"/>
  <c r="C557" i="1"/>
  <c r="C556" i="1" s="1"/>
  <c r="C555" i="1" s="1"/>
  <c r="C546" i="1"/>
  <c r="C545" i="1" s="1"/>
  <c r="C544" i="1" s="1"/>
  <c r="C543" i="1" s="1"/>
  <c r="C183" i="1" s="1"/>
  <c r="C221" i="1" s="1"/>
  <c r="C541" i="1"/>
  <c r="C522" i="1"/>
  <c r="C521" i="1" s="1"/>
  <c r="C520" i="1" s="1"/>
  <c r="C519" i="1" s="1"/>
  <c r="C509" i="1"/>
  <c r="C508" i="1" s="1"/>
  <c r="C507" i="1" s="1"/>
  <c r="C487" i="1"/>
  <c r="C450" i="1"/>
  <c r="D450" i="1" s="1"/>
  <c r="D138" i="1" s="1"/>
  <c r="D135" i="1" s="1"/>
  <c r="C442" i="1"/>
  <c r="C136" i="1" s="1"/>
  <c r="C412" i="1"/>
  <c r="C408" i="1"/>
  <c r="C400" i="1"/>
  <c r="C399" i="1" s="1"/>
  <c r="C398" i="1" s="1"/>
  <c r="C397" i="1" s="1"/>
  <c r="C396" i="1" s="1"/>
  <c r="C393" i="1"/>
  <c r="C392" i="1" s="1"/>
  <c r="C391" i="1" s="1"/>
  <c r="C390" i="1" s="1"/>
  <c r="C389" i="1" s="1"/>
  <c r="C382" i="1"/>
  <c r="C374" i="1"/>
  <c r="C364" i="1"/>
  <c r="C170" i="1" s="1"/>
  <c r="C168" i="1" s="1"/>
  <c r="C357" i="1"/>
  <c r="C356" i="1" s="1"/>
  <c r="C326" i="1"/>
  <c r="C123" i="1"/>
  <c r="C122" i="1" s="1"/>
  <c r="C88" i="1"/>
  <c r="C199" i="1" s="1"/>
  <c r="C86" i="1"/>
  <c r="C197" i="1" s="1"/>
  <c r="C72" i="1"/>
  <c r="C201" i="1" s="1"/>
  <c r="C200" i="1" s="1"/>
  <c r="E571" i="1" l="1"/>
  <c r="D572" i="1"/>
  <c r="E567" i="1"/>
  <c r="D568" i="1"/>
  <c r="E593" i="1"/>
  <c r="D594" i="1"/>
  <c r="D250" i="1"/>
  <c r="E185" i="1"/>
  <c r="E184" i="1" s="1"/>
  <c r="E174" i="1" s="1"/>
  <c r="E586" i="1"/>
  <c r="D587" i="1"/>
  <c r="D596" i="1"/>
  <c r="E597" i="1"/>
  <c r="D597" i="1" s="1"/>
  <c r="D598" i="1"/>
  <c r="E556" i="1"/>
  <c r="D557" i="1"/>
  <c r="E582" i="1"/>
  <c r="D583" i="1"/>
  <c r="E146" i="1"/>
  <c r="E560" i="1"/>
  <c r="D561" i="1"/>
  <c r="E166" i="1"/>
  <c r="E259" i="1"/>
  <c r="D159" i="1"/>
  <c r="D259" i="1"/>
  <c r="C185" i="1"/>
  <c r="E250" i="1"/>
  <c r="E145" i="1"/>
  <c r="E142" i="1" s="1"/>
  <c r="E1134" i="1"/>
  <c r="D166" i="1"/>
  <c r="D185" i="1"/>
  <c r="D184" i="1" s="1"/>
  <c r="D174" i="1" s="1"/>
  <c r="E213" i="1"/>
  <c r="E212" i="1" s="1"/>
  <c r="D146" i="1"/>
  <c r="D142" i="1" s="1"/>
  <c r="D141" i="1"/>
  <c r="E141" i="1"/>
  <c r="D1100" i="1"/>
  <c r="D1099" i="1" s="1"/>
  <c r="D1098" i="1" s="1"/>
  <c r="D252" i="1" s="1"/>
  <c r="D165" i="1"/>
  <c r="E1100" i="1"/>
  <c r="E1099" i="1" s="1"/>
  <c r="E1098" i="1" s="1"/>
  <c r="E252" i="1" s="1"/>
  <c r="E165" i="1"/>
  <c r="D1242" i="1"/>
  <c r="D1241" i="1" s="1"/>
  <c r="D1240" i="1" s="1"/>
  <c r="E1242" i="1"/>
  <c r="E1241" i="1" s="1"/>
  <c r="E1240" i="1" s="1"/>
  <c r="E1289" i="1"/>
  <c r="E785" i="1"/>
  <c r="D769" i="1"/>
  <c r="D784" i="1"/>
  <c r="D785" i="1"/>
  <c r="D1289" i="1"/>
  <c r="C757" i="1"/>
  <c r="C756" i="1" s="1"/>
  <c r="C751" i="1" s="1"/>
  <c r="C750" i="1" s="1"/>
  <c r="D758" i="1"/>
  <c r="D757" i="1" s="1"/>
  <c r="D756" i="1" s="1"/>
  <c r="D751" i="1" s="1"/>
  <c r="D750" i="1" s="1"/>
  <c r="E746" i="1"/>
  <c r="E745" i="1" s="1"/>
  <c r="E740" i="1" s="1"/>
  <c r="D747" i="1"/>
  <c r="D746" i="1" s="1"/>
  <c r="D745" i="1" s="1"/>
  <c r="D392" i="1"/>
  <c r="D391" i="1" s="1"/>
  <c r="D390" i="1" s="1"/>
  <c r="D389" i="1" s="1"/>
  <c r="C1289" i="1"/>
  <c r="D199" i="1"/>
  <c r="D198" i="1" s="1"/>
  <c r="E199" i="1"/>
  <c r="E198" i="1" s="1"/>
  <c r="E933" i="1"/>
  <c r="E932" i="1" s="1"/>
  <c r="D689" i="1"/>
  <c r="D688" i="1" s="1"/>
  <c r="D687" i="1" s="1"/>
  <c r="D933" i="1"/>
  <c r="D932" i="1" s="1"/>
  <c r="E689" i="1"/>
  <c r="E688" i="1" s="1"/>
  <c r="E687" i="1" s="1"/>
  <c r="C784" i="1"/>
  <c r="C785" i="1"/>
  <c r="C138" i="1"/>
  <c r="C165" i="1"/>
  <c r="C689" i="1"/>
  <c r="C688" i="1" s="1"/>
  <c r="C687" i="1" s="1"/>
  <c r="C166" i="1"/>
  <c r="C145" i="1"/>
  <c r="C1234" i="1"/>
  <c r="C1233" i="1" s="1"/>
  <c r="C1232" i="1" s="1"/>
  <c r="C1231" i="1" s="1"/>
  <c r="C144" i="1"/>
  <c r="C141" i="1"/>
  <c r="C407" i="1"/>
  <c r="C406" i="1" s="1"/>
  <c r="C137" i="1"/>
  <c r="C373" i="1"/>
  <c r="C372" i="1" s="1"/>
  <c r="C371" i="1" s="1"/>
  <c r="C370" i="1" s="1"/>
  <c r="E1031" i="1"/>
  <c r="E1030" i="1" s="1"/>
  <c r="E694" i="1"/>
  <c r="E693" i="1" s="1"/>
  <c r="E692" i="1" s="1"/>
  <c r="C694" i="1"/>
  <c r="C693" i="1" s="1"/>
  <c r="C692" i="1" s="1"/>
  <c r="D694" i="1"/>
  <c r="D693" i="1" s="1"/>
  <c r="D692" i="1" s="1"/>
  <c r="D1031" i="1"/>
  <c r="D1030" i="1" s="1"/>
  <c r="C1163" i="1"/>
  <c r="C259" i="1"/>
  <c r="C1246" i="1"/>
  <c r="E1074" i="1"/>
  <c r="E1246" i="1"/>
  <c r="D1246" i="1"/>
  <c r="E1163" i="1"/>
  <c r="C1074" i="1"/>
  <c r="C250" i="1"/>
  <c r="D1059" i="1"/>
  <c r="D1037" i="1" s="1"/>
  <c r="C363" i="1"/>
  <c r="C362" i="1" s="1"/>
  <c r="C1059" i="1"/>
  <c r="D1074" i="1"/>
  <c r="E1341" i="1"/>
  <c r="E1329" i="1" s="1"/>
  <c r="C1152" i="1"/>
  <c r="C1151" i="1" s="1"/>
  <c r="C1150" i="1" s="1"/>
  <c r="C262" i="1" s="1"/>
  <c r="C159" i="1"/>
  <c r="D1163" i="1"/>
  <c r="D1341" i="1"/>
  <c r="D1329" i="1" s="1"/>
  <c r="E1059" i="1"/>
  <c r="E1037" i="1" s="1"/>
  <c r="C220" i="1"/>
  <c r="E1270" i="1"/>
  <c r="C993" i="1"/>
  <c r="C244" i="1" s="1"/>
  <c r="C441" i="1"/>
  <c r="C440" i="1" s="1"/>
  <c r="C1270" i="1"/>
  <c r="D1270" i="1"/>
  <c r="C219" i="1"/>
  <c r="C218" i="1" s="1"/>
  <c r="D518" i="1"/>
  <c r="E518" i="1"/>
  <c r="D1185" i="1"/>
  <c r="C1257" i="1"/>
  <c r="C1256" i="1" s="1"/>
  <c r="C1253" i="1" s="1"/>
  <c r="C1254" i="1" s="1"/>
  <c r="C161" i="1"/>
  <c r="C1284" i="1"/>
  <c r="E1185" i="1"/>
  <c r="C518" i="1"/>
  <c r="C1156" i="1"/>
  <c r="C1185" i="1"/>
  <c r="D1156" i="1"/>
  <c r="E1156" i="1"/>
  <c r="C770" i="1"/>
  <c r="C992" i="1"/>
  <c r="D992" i="1"/>
  <c r="E993" i="1"/>
  <c r="E244" i="1" s="1"/>
  <c r="E992" i="1"/>
  <c r="D377" i="1"/>
  <c r="D274" i="1"/>
  <c r="D271" i="1" s="1"/>
  <c r="E274" i="1"/>
  <c r="E271" i="1" s="1"/>
  <c r="E196" i="1"/>
  <c r="D1105" i="1"/>
  <c r="D1082" i="1"/>
  <c r="E1105" i="1"/>
  <c r="D1089" i="1"/>
  <c r="E1082" i="1"/>
  <c r="D1067" i="1"/>
  <c r="D1097" i="1"/>
  <c r="D1096" i="1" s="1"/>
  <c r="E1089" i="1"/>
  <c r="C1089" i="1"/>
  <c r="C1067" i="1"/>
  <c r="C1097" i="1"/>
  <c r="C1096" i="1" s="1"/>
  <c r="C939" i="1"/>
  <c r="C1105" i="1"/>
  <c r="D770" i="1"/>
  <c r="C1082" i="1"/>
  <c r="E770" i="1"/>
  <c r="E769" i="1" s="1"/>
  <c r="C196" i="1"/>
  <c r="C198" i="1"/>
  <c r="E363" i="1"/>
  <c r="E362" i="1" s="1"/>
  <c r="C532" i="1"/>
  <c r="C531" i="1" s="1"/>
  <c r="C526" i="1" s="1"/>
  <c r="E1307" i="1"/>
  <c r="E1306" i="1" s="1"/>
  <c r="E1305" i="1" s="1"/>
  <c r="E1257" i="1"/>
  <c r="E1256" i="1" s="1"/>
  <c r="E1253" i="1" s="1"/>
  <c r="E1254" i="1" s="1"/>
  <c r="E263" i="1" s="1"/>
  <c r="E1115" i="1"/>
  <c r="E1114" i="1" s="1"/>
  <c r="E1113" i="1" s="1"/>
  <c r="E260" i="1" s="1"/>
  <c r="C411" i="1"/>
  <c r="C410" i="1" s="1"/>
  <c r="C322" i="1" s="1"/>
  <c r="E1152" i="1"/>
  <c r="E1151" i="1" s="1"/>
  <c r="E1150" i="1" s="1"/>
  <c r="D363" i="1"/>
  <c r="D362" i="1" s="1"/>
  <c r="D411" i="1"/>
  <c r="D410" i="1" s="1"/>
  <c r="D322" i="1" s="1"/>
  <c r="D1152" i="1"/>
  <c r="D1151" i="1" s="1"/>
  <c r="D1150" i="1" s="1"/>
  <c r="D1317" i="1"/>
  <c r="D1316" i="1" s="1"/>
  <c r="D1315" i="1" s="1"/>
  <c r="D1314" i="1" s="1"/>
  <c r="D237" i="1" s="1"/>
  <c r="D236" i="1" s="1"/>
  <c r="D1284" i="1"/>
  <c r="D154" i="1" s="1"/>
  <c r="D153" i="1" s="1"/>
  <c r="E1317" i="1"/>
  <c r="E1316" i="1" s="1"/>
  <c r="E1315" i="1" s="1"/>
  <c r="E1314" i="1" s="1"/>
  <c r="E237" i="1" s="1"/>
  <c r="E236" i="1" s="1"/>
  <c r="E1284" i="1"/>
  <c r="E154" i="1" s="1"/>
  <c r="E153" i="1" s="1"/>
  <c r="C1115" i="1"/>
  <c r="C1114" i="1" s="1"/>
  <c r="C1113" i="1" s="1"/>
  <c r="C1126" i="1"/>
  <c r="C1125" i="1" s="1"/>
  <c r="C1120" i="1" s="1"/>
  <c r="C1119" i="1" s="1"/>
  <c r="D984" i="1"/>
  <c r="D983" i="1" s="1"/>
  <c r="D978" i="1" s="1"/>
  <c r="D240" i="1" s="1"/>
  <c r="D1115" i="1"/>
  <c r="D1114" i="1" s="1"/>
  <c r="D1113" i="1" s="1"/>
  <c r="D1307" i="1"/>
  <c r="D1306" i="1" s="1"/>
  <c r="D1305" i="1" s="1"/>
  <c r="D1257" i="1"/>
  <c r="D1256" i="1" s="1"/>
  <c r="D1253" i="1" s="1"/>
  <c r="D1254" i="1" s="1"/>
  <c r="D263" i="1" s="1"/>
  <c r="C381" i="1"/>
  <c r="C139" i="1" s="1"/>
  <c r="C540" i="1"/>
  <c r="C324" i="1"/>
  <c r="D540" i="1"/>
  <c r="D539" i="1" s="1"/>
  <c r="D538" i="1" s="1"/>
  <c r="C1032" i="1"/>
  <c r="E540" i="1"/>
  <c r="E539" i="1" s="1"/>
  <c r="E538" i="1" s="1"/>
  <c r="C560" i="1"/>
  <c r="C559" i="1" s="1"/>
  <c r="C554" i="1" s="1"/>
  <c r="C553" i="1" s="1"/>
  <c r="E764" i="1"/>
  <c r="E763" i="1" s="1"/>
  <c r="E762" i="1" s="1"/>
  <c r="C764" i="1"/>
  <c r="C763" i="1" s="1"/>
  <c r="D764" i="1"/>
  <c r="D763" i="1" s="1"/>
  <c r="D762" i="1" s="1"/>
  <c r="C740" i="1"/>
  <c r="C1304" i="1"/>
  <c r="C1341" i="1"/>
  <c r="C1329" i="1" s="1"/>
  <c r="D330" i="1"/>
  <c r="D323" i="1" s="1"/>
  <c r="E330" i="1"/>
  <c r="E323" i="1" s="1"/>
  <c r="C769" i="1"/>
  <c r="D416" i="1"/>
  <c r="D415" i="1" s="1"/>
  <c r="C416" i="1"/>
  <c r="C415" i="1" s="1"/>
  <c r="E416" i="1"/>
  <c r="E415" i="1" s="1"/>
  <c r="D602" i="1"/>
  <c r="D601" i="1" s="1"/>
  <c r="E602" i="1"/>
  <c r="E601" i="1" s="1"/>
  <c r="C602" i="1"/>
  <c r="C601" i="1" s="1"/>
  <c r="D452" i="1"/>
  <c r="E452" i="1"/>
  <c r="E139" i="1" s="1"/>
  <c r="C248" i="1"/>
  <c r="D1221" i="1"/>
  <c r="D261" i="1" s="1"/>
  <c r="E1221" i="1"/>
  <c r="E261" i="1" s="1"/>
  <c r="D1332" i="1"/>
  <c r="D140" i="1" s="1"/>
  <c r="D1017" i="1"/>
  <c r="D1016" i="1" s="1"/>
  <c r="C1017" i="1"/>
  <c r="C1016" i="1" s="1"/>
  <c r="C1015" i="1" s="1"/>
  <c r="E1017" i="1"/>
  <c r="E1016" i="1" s="1"/>
  <c r="C591" i="1"/>
  <c r="C590" i="1" s="1"/>
  <c r="C580" i="1"/>
  <c r="C579" i="1"/>
  <c r="C565" i="1"/>
  <c r="C564" i="1" s="1"/>
  <c r="E85" i="1"/>
  <c r="E57" i="1" s="1"/>
  <c r="C1054" i="1"/>
  <c r="C1053" i="1" s="1"/>
  <c r="C233" i="1" s="1"/>
  <c r="E613" i="1"/>
  <c r="C883" i="1"/>
  <c r="C882" i="1" s="1"/>
  <c r="C920" i="1"/>
  <c r="C919" i="1" s="1"/>
  <c r="C918" i="1" s="1"/>
  <c r="D725" i="1"/>
  <c r="D724" i="1" s="1"/>
  <c r="E543" i="1"/>
  <c r="E183" i="1" s="1"/>
  <c r="E221" i="1" s="1"/>
  <c r="E220" i="1" s="1"/>
  <c r="C894" i="1"/>
  <c r="C893" i="1" s="1"/>
  <c r="C892" i="1" s="1"/>
  <c r="C891" i="1" s="1"/>
  <c r="C890" i="1" s="1"/>
  <c r="D441" i="1"/>
  <c r="D133" i="1" s="1"/>
  <c r="E411" i="1"/>
  <c r="E410" i="1" s="1"/>
  <c r="E322" i="1" s="1"/>
  <c r="C725" i="1"/>
  <c r="C724" i="1" s="1"/>
  <c r="D121" i="1"/>
  <c r="D16" i="1"/>
  <c r="C613" i="1"/>
  <c r="C612" i="1" s="1"/>
  <c r="D613" i="1"/>
  <c r="E984" i="1"/>
  <c r="E983" i="1" s="1"/>
  <c r="E978" i="1" s="1"/>
  <c r="E240" i="1" s="1"/>
  <c r="C884" i="1"/>
  <c r="D85" i="1"/>
  <c r="D57" i="1" s="1"/>
  <c r="E968" i="1"/>
  <c r="E967" i="1" s="1"/>
  <c r="E966" i="1" s="1"/>
  <c r="E441" i="1"/>
  <c r="E133" i="1" s="1"/>
  <c r="E725" i="1"/>
  <c r="E724" i="1" s="1"/>
  <c r="E121" i="1"/>
  <c r="E205" i="1" s="1"/>
  <c r="E204" i="1" s="1"/>
  <c r="E16" i="1"/>
  <c r="D543" i="1"/>
  <c r="D183" i="1" s="1"/>
  <c r="D221" i="1" s="1"/>
  <c r="D220" i="1" s="1"/>
  <c r="D196" i="1"/>
  <c r="D993" i="1"/>
  <c r="D244" i="1" s="1"/>
  <c r="D966" i="1"/>
  <c r="D246" i="1" s="1"/>
  <c r="C121" i="1"/>
  <c r="C16" i="1"/>
  <c r="C1221" i="1"/>
  <c r="C147" i="1"/>
  <c r="C1202" i="1"/>
  <c r="C1201" i="1" s="1"/>
  <c r="C1200" i="1" s="1"/>
  <c r="C1199" i="1" s="1"/>
  <c r="C1317" i="1"/>
  <c r="C1316" i="1" s="1"/>
  <c r="C1315" i="1" s="1"/>
  <c r="C1314" i="1" s="1"/>
  <c r="C237" i="1" s="1"/>
  <c r="C739" i="1"/>
  <c r="C85" i="1"/>
  <c r="C57" i="1" s="1"/>
  <c r="C984" i="1"/>
  <c r="C983" i="1" s="1"/>
  <c r="C978" i="1" s="1"/>
  <c r="C240" i="1" s="1"/>
  <c r="C966" i="1"/>
  <c r="E581" i="1" l="1"/>
  <c r="D582" i="1"/>
  <c r="E555" i="1"/>
  <c r="D556" i="1"/>
  <c r="E592" i="1"/>
  <c r="D593" i="1"/>
  <c r="D249" i="1"/>
  <c r="E559" i="1"/>
  <c r="D559" i="1" s="1"/>
  <c r="D560" i="1"/>
  <c r="E566" i="1"/>
  <c r="D567" i="1"/>
  <c r="E585" i="1"/>
  <c r="D586" i="1"/>
  <c r="E570" i="1"/>
  <c r="D570" i="1" s="1"/>
  <c r="D571" i="1"/>
  <c r="E180" i="1"/>
  <c r="E215" i="1" s="1"/>
  <c r="E214" i="1" s="1"/>
  <c r="E249" i="1"/>
  <c r="E239" i="1"/>
  <c r="E238" i="1" s="1"/>
  <c r="E1015" i="1"/>
  <c r="E1014" i="1" s="1"/>
  <c r="E784" i="1"/>
  <c r="D157" i="1"/>
  <c r="E246" i="1"/>
  <c r="D151" i="1"/>
  <c r="D150" i="1" s="1"/>
  <c r="D132" i="1"/>
  <c r="D131" i="1" s="1"/>
  <c r="E151" i="1"/>
  <c r="D1015" i="1"/>
  <c r="D239" i="1"/>
  <c r="D238" i="1" s="1"/>
  <c r="E1097" i="1"/>
  <c r="E1096" i="1" s="1"/>
  <c r="E157" i="1"/>
  <c r="D213" i="1"/>
  <c r="D212" i="1" s="1"/>
  <c r="D139" i="1"/>
  <c r="D612" i="1"/>
  <c r="E612" i="1"/>
  <c r="E1239" i="1"/>
  <c r="E262" i="1"/>
  <c r="E258" i="1" s="1"/>
  <c r="D1239" i="1"/>
  <c r="D262" i="1"/>
  <c r="C56" i="1"/>
  <c r="C323" i="1"/>
  <c r="C321" i="1" s="1"/>
  <c r="E739" i="1"/>
  <c r="D739" i="1"/>
  <c r="D740" i="1"/>
  <c r="D1014" i="1"/>
  <c r="D20" i="1"/>
  <c r="D205" i="1"/>
  <c r="D204" i="1" s="1"/>
  <c r="D56" i="1"/>
  <c r="C263" i="1"/>
  <c r="D686" i="1"/>
  <c r="D685" i="1" s="1"/>
  <c r="D201" i="1"/>
  <c r="D200" i="1" s="1"/>
  <c r="E201" i="1"/>
  <c r="E200" i="1" s="1"/>
  <c r="C178" i="1"/>
  <c r="C1283" i="1"/>
  <c r="C1282" i="1" s="1"/>
  <c r="C1281" i="1" s="1"/>
  <c r="C1280" i="1" s="1"/>
  <c r="C154" i="1"/>
  <c r="C153" i="1" s="1"/>
  <c r="C686" i="1"/>
  <c r="C242" i="1" s="1"/>
  <c r="C184" i="1"/>
  <c r="C174" i="1" s="1"/>
  <c r="C20" i="1" s="1"/>
  <c r="C157" i="1"/>
  <c r="E1081" i="1"/>
  <c r="C261" i="1"/>
  <c r="C762" i="1"/>
  <c r="C246" i="1" s="1"/>
  <c r="D1304" i="1"/>
  <c r="D1303" i="1" s="1"/>
  <c r="D1081" i="1"/>
  <c r="E1304" i="1"/>
  <c r="E1303" i="1" s="1"/>
  <c r="C917" i="1"/>
  <c r="C140" i="1"/>
  <c r="C213" i="1" s="1"/>
  <c r="C205" i="1"/>
  <c r="C204" i="1" s="1"/>
  <c r="C380" i="1"/>
  <c r="C379" i="1" s="1"/>
  <c r="C378" i="1" s="1"/>
  <c r="C377" i="1" s="1"/>
  <c r="C1031" i="1"/>
  <c r="C1030" i="1" s="1"/>
  <c r="C1014" i="1" s="1"/>
  <c r="E686" i="1"/>
  <c r="E242" i="1" s="1"/>
  <c r="E440" i="1"/>
  <c r="D440" i="1"/>
  <c r="E56" i="1"/>
  <c r="D1066" i="1"/>
  <c r="C1149" i="1"/>
  <c r="D965" i="1"/>
  <c r="D879" i="1" s="1"/>
  <c r="D1220" i="1"/>
  <c r="E1288" i="1"/>
  <c r="D1288" i="1"/>
  <c r="C1066" i="1"/>
  <c r="C1288" i="1"/>
  <c r="C965" i="1"/>
  <c r="C1220" i="1"/>
  <c r="C1184" i="1" s="1"/>
  <c r="E965" i="1"/>
  <c r="E879" i="1" s="1"/>
  <c r="E1220" i="1"/>
  <c r="E1066" i="1"/>
  <c r="E207" i="1"/>
  <c r="E206" i="1" s="1"/>
  <c r="E28" i="1"/>
  <c r="E15" i="1"/>
  <c r="E17" i="1" s="1"/>
  <c r="D207" i="1"/>
  <c r="D206" i="1" s="1"/>
  <c r="D28" i="1"/>
  <c r="C135" i="1"/>
  <c r="C1255" i="1"/>
  <c r="C1038" i="1"/>
  <c r="D1313" i="1"/>
  <c r="D1312" i="1" s="1"/>
  <c r="E321" i="1"/>
  <c r="E320" i="1" s="1"/>
  <c r="C249" i="1"/>
  <c r="D321" i="1"/>
  <c r="D320" i="1" s="1"/>
  <c r="E1313" i="1"/>
  <c r="E1312" i="1" s="1"/>
  <c r="C1303" i="1"/>
  <c r="C1081" i="1"/>
  <c r="E761" i="1"/>
  <c r="D1149" i="1"/>
  <c r="E977" i="1"/>
  <c r="E976" i="1" s="1"/>
  <c r="E1149" i="1"/>
  <c r="D761" i="1"/>
  <c r="D1112" i="1"/>
  <c r="E1112" i="1"/>
  <c r="D977" i="1"/>
  <c r="D976" i="1" s="1"/>
  <c r="C525" i="1"/>
  <c r="C1112" i="1"/>
  <c r="C977" i="1"/>
  <c r="C976" i="1" s="1"/>
  <c r="C1052" i="1"/>
  <c r="C232" i="1"/>
  <c r="C28" i="1"/>
  <c r="C206" i="1"/>
  <c r="D405" i="1"/>
  <c r="C142" i="1"/>
  <c r="C405" i="1"/>
  <c r="C404" i="1" s="1"/>
  <c r="E1255" i="1"/>
  <c r="C133" i="1"/>
  <c r="D1255" i="1"/>
  <c r="C539" i="1"/>
  <c r="C538" i="1" s="1"/>
  <c r="C180" i="1" s="1"/>
  <c r="D491" i="1"/>
  <c r="D1283" i="1"/>
  <c r="D1282" i="1" s="1"/>
  <c r="D1281" i="1" s="1"/>
  <c r="D1280" i="1" s="1"/>
  <c r="E1283" i="1"/>
  <c r="E1282" i="1" s="1"/>
  <c r="E1281" i="1" s="1"/>
  <c r="E1280" i="1" s="1"/>
  <c r="C491" i="1"/>
  <c r="C438" i="1" s="1"/>
  <c r="C437" i="1" s="1"/>
  <c r="C436" i="1" s="1"/>
  <c r="E491" i="1"/>
  <c r="C881" i="1"/>
  <c r="C1313" i="1"/>
  <c r="C151" i="1"/>
  <c r="C150" i="1" s="1"/>
  <c r="E537" i="1"/>
  <c r="E536" i="1" s="1"/>
  <c r="D537" i="1"/>
  <c r="D536" i="1" s="1"/>
  <c r="E20" i="1"/>
  <c r="E405" i="1"/>
  <c r="E404" i="1" s="1"/>
  <c r="D15" i="1"/>
  <c r="D14" i="1" s="1"/>
  <c r="C15" i="1"/>
  <c r="C14" i="1" s="1"/>
  <c r="D592" i="1" l="1"/>
  <c r="E591" i="1"/>
  <c r="D585" i="1"/>
  <c r="D180" i="1" s="1"/>
  <c r="D215" i="1" s="1"/>
  <c r="D214" i="1" s="1"/>
  <c r="E579" i="1"/>
  <c r="D579" i="1" s="1"/>
  <c r="D555" i="1"/>
  <c r="E554" i="1"/>
  <c r="D566" i="1"/>
  <c r="E565" i="1"/>
  <c r="E178" i="1"/>
  <c r="D581" i="1"/>
  <c r="E580" i="1"/>
  <c r="D580" i="1" s="1"/>
  <c r="D255" i="1"/>
  <c r="D254" i="1" s="1"/>
  <c r="D684" i="1"/>
  <c r="E1184" i="1"/>
  <c r="E150" i="1"/>
  <c r="E211" i="1" s="1"/>
  <c r="E210" i="1" s="1"/>
  <c r="E209" i="1" s="1"/>
  <c r="E132" i="1"/>
  <c r="E131" i="1" s="1"/>
  <c r="D242" i="1"/>
  <c r="E255" i="1"/>
  <c r="E254" i="1" s="1"/>
  <c r="E243" i="1"/>
  <c r="E241" i="1" s="1"/>
  <c r="D1184" i="1"/>
  <c r="C255" i="1"/>
  <c r="C254" i="1" s="1"/>
  <c r="C1268" i="1"/>
  <c r="D195" i="1"/>
  <c r="E195" i="1"/>
  <c r="C685" i="1"/>
  <c r="C761" i="1"/>
  <c r="C132" i="1"/>
  <c r="C131" i="1" s="1"/>
  <c r="C195" i="1"/>
  <c r="C211" i="1"/>
  <c r="C215" i="1"/>
  <c r="C214" i="1" s="1"/>
  <c r="E1268" i="1"/>
  <c r="D1268" i="1"/>
  <c r="C1037" i="1"/>
  <c r="E685" i="1"/>
  <c r="E684" i="1" s="1"/>
  <c r="C239" i="1"/>
  <c r="C238" i="1" s="1"/>
  <c r="E439" i="1"/>
  <c r="E438" i="1"/>
  <c r="D439" i="1"/>
  <c r="D438" i="1"/>
  <c r="C439" i="1"/>
  <c r="E14" i="1"/>
  <c r="C880" i="1"/>
  <c r="C879" i="1" s="1"/>
  <c r="C245" i="1"/>
  <c r="E319" i="1"/>
  <c r="E318" i="1" s="1"/>
  <c r="E317" i="1" s="1"/>
  <c r="E316" i="1" s="1"/>
  <c r="E315" i="1" s="1"/>
  <c r="C212" i="1"/>
  <c r="D319" i="1"/>
  <c r="C537" i="1"/>
  <c r="C243" i="1" s="1"/>
  <c r="C247" i="1"/>
  <c r="D404" i="1"/>
  <c r="C1312" i="1"/>
  <c r="C236" i="1"/>
  <c r="C320" i="1"/>
  <c r="C231" i="1" s="1"/>
  <c r="D17" i="1"/>
  <c r="C17" i="1"/>
  <c r="E564" i="1" l="1"/>
  <c r="D564" i="1" s="1"/>
  <c r="D565" i="1"/>
  <c r="E553" i="1"/>
  <c r="D554" i="1"/>
  <c r="E590" i="1"/>
  <c r="D590" i="1" s="1"/>
  <c r="D591" i="1"/>
  <c r="D243" i="1" s="1"/>
  <c r="D178" i="1"/>
  <c r="D211" i="1" s="1"/>
  <c r="D210" i="1" s="1"/>
  <c r="D209" i="1" s="1"/>
  <c r="D241" i="1"/>
  <c r="C684" i="1"/>
  <c r="D318" i="1"/>
  <c r="D317" i="1" s="1"/>
  <c r="D316" i="1" s="1"/>
  <c r="D315" i="1" s="1"/>
  <c r="D437" i="1"/>
  <c r="D436" i="1" s="1"/>
  <c r="D231" i="1"/>
  <c r="D230" i="1" s="1"/>
  <c r="E437" i="1"/>
  <c r="E436" i="1" s="1"/>
  <c r="E231" i="1"/>
  <c r="E230" i="1" s="1"/>
  <c r="E229" i="1" s="1"/>
  <c r="C210" i="1"/>
  <c r="C209" i="1" s="1"/>
  <c r="C230" i="1"/>
  <c r="C536" i="1"/>
  <c r="C517" i="1" s="1"/>
  <c r="C241" i="1"/>
  <c r="E19" i="1"/>
  <c r="E18" i="1" s="1"/>
  <c r="E22" i="1" s="1"/>
  <c r="C319" i="1"/>
  <c r="C318" i="1" s="1"/>
  <c r="D19" i="1"/>
  <c r="C19" i="1"/>
  <c r="C18" i="1" s="1"/>
  <c r="C22" i="1" s="1"/>
  <c r="E309" i="1"/>
  <c r="E308" i="1"/>
  <c r="D553" i="1" l="1"/>
  <c r="D517" i="1" s="1"/>
  <c r="E517" i="1"/>
  <c r="C317" i="1"/>
  <c r="D309" i="1"/>
  <c r="E21" i="1"/>
  <c r="D21" i="1"/>
  <c r="D18" i="1"/>
  <c r="D22" i="1" s="1"/>
  <c r="C21" i="1"/>
  <c r="D308" i="1"/>
  <c r="C309" i="1" l="1"/>
  <c r="C316" i="1"/>
  <c r="C315" i="1" s="1"/>
  <c r="C308" i="1" l="1"/>
  <c r="A1309" i="1" l="1"/>
  <c r="B1309" i="1"/>
  <c r="C1140" i="1" l="1"/>
  <c r="C1135" i="1" l="1"/>
  <c r="C260" i="1" l="1"/>
  <c r="C258" i="1" s="1"/>
  <c r="C229" i="1" s="1"/>
  <c r="C1134" i="1"/>
  <c r="C1104" i="1" s="1"/>
  <c r="C435" i="1" s="1"/>
  <c r="C434" i="1" l="1"/>
  <c r="C310" i="1" s="1"/>
  <c r="C307" i="1" s="1"/>
  <c r="C311" i="1" l="1"/>
  <c r="D1135" i="1"/>
  <c r="E1104" i="1"/>
  <c r="E435" i="1" s="1"/>
  <c r="D1134" i="1" l="1"/>
  <c r="D1104" i="1" s="1"/>
  <c r="D435" i="1" s="1"/>
  <c r="D311" i="1" s="1"/>
  <c r="D260" i="1"/>
  <c r="D258" i="1" s="1"/>
  <c r="D229" i="1" s="1"/>
  <c r="E434" i="1"/>
  <c r="E310" i="1" s="1"/>
  <c r="E307" i="1" s="1"/>
  <c r="E311" i="1"/>
  <c r="D434" i="1" l="1"/>
  <c r="D310" i="1" s="1"/>
  <c r="D307" i="1" s="1"/>
</calcChain>
</file>

<file path=xl/sharedStrings.xml><?xml version="1.0" encoding="utf-8"?>
<sst xmlns="http://schemas.openxmlformats.org/spreadsheetml/2006/main" count="1334" uniqueCount="596">
  <si>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</si>
  <si>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</si>
  <si>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</si>
  <si>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</si>
  <si>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</si>
  <si>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</si>
  <si>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</si>
  <si>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</si>
  <si>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</si>
  <si>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</si>
  <si>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</si>
  <si>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</si>
  <si>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</si>
  <si>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</si>
  <si>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</si>
  <si>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</si>
  <si>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</si>
  <si>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</si>
  <si>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</si>
  <si>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</si>
  <si>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</si>
  <si>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</si>
  <si>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</si>
  <si>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</si>
  <si>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</si>
  <si>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</si>
  <si>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</si>
  <si>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</si>
  <si>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</si>
  <si>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</si>
  <si>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</si>
  <si>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</si>
  <si>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</si>
  <si>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</si>
  <si>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</si>
  <si>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</si>
  <si>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</si>
  <si>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</si>
  <si>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</si>
  <si>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</si>
  <si>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</si>
  <si>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</si>
  <si>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</si>
  <si>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</si>
  <si>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</si>
  <si>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</si>
  <si>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</si>
  <si>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Matarijalni rashodi</t>
  </si>
  <si>
    <t>Pomoći od izvanproračunskih korisnika</t>
  </si>
  <si>
    <t xml:space="preserve">   II. POSEBNI DIO</t>
  </si>
  <si>
    <t>IZVOR 05 POMOĆI</t>
  </si>
  <si>
    <t>IZVOR 01 OPĆI PRIHODI I PRIMICI</t>
  </si>
  <si>
    <t>IZVOR 04 PRIHODI ZA POSEBNE NAMJENE</t>
  </si>
  <si>
    <t xml:space="preserve">                      I. OPĆI DIO</t>
  </si>
  <si>
    <t>Rashodi za nabavu neproizvedene dugotrajne imovine</t>
  </si>
  <si>
    <t xml:space="preserve">Materijalna imovina- prirodna bogatstva </t>
  </si>
  <si>
    <t>Izdaci za financijsku imovinu i otplatu zajmova</t>
  </si>
  <si>
    <t>Izdaci za dionice i udjele u glavnici</t>
  </si>
  <si>
    <t>Dionice i udjele u glavnici trgovačkih društava u javnom sektoru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</si>
  <si>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</si>
  <si>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</si>
  <si>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</si>
  <si>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</si>
  <si>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</si>
  <si>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</si>
  <si>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</si>
  <si>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</si>
  <si>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</si>
  <si>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</si>
  <si>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</si>
  <si>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</si>
  <si>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</si>
  <si>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</si>
  <si>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</si>
  <si>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</si>
  <si>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</si>
  <si>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</si>
  <si>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</si>
  <si>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</si>
  <si>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</si>
  <si>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</si>
  <si>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</si>
  <si>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</si>
  <si>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</si>
  <si>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Tekuće donacije sportskim društvima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</si>
  <si>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</si>
  <si>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</si>
  <si>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</si>
  <si>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</si>
  <si>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</si>
  <si>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</si>
  <si>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</si>
  <si>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</si>
  <si>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</si>
  <si>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</si>
  <si>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</si>
  <si>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</si>
  <si>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</si>
  <si>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</si>
  <si>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</si>
  <si>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</si>
  <si>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</si>
  <si>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</si>
  <si>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</si>
  <si>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</si>
  <si>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</si>
  <si>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</si>
  <si>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Ostale usluge tekućeg održ. neraz cesta - zimska služba</t>
  </si>
  <si>
    <t>Komunalna naknada</t>
  </si>
  <si>
    <t>Tekuće donacije udrugama - HGSS</t>
  </si>
  <si>
    <t>Sufinanciranje boravka djece u vrtićima</t>
  </si>
  <si>
    <t>IZVOR FINANCIRANJA 05 POMOĆI</t>
  </si>
  <si>
    <t>Ostali nespomenuti građevinski objekti - igralište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</si>
  <si>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</si>
  <si>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</si>
  <si>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</si>
  <si>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</si>
  <si>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Motorni benzin i dizel gorivo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</si>
  <si>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</si>
  <si>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</si>
  <si>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</si>
  <si>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</si>
  <si>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</si>
  <si>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Ekološke usluge - odvoz smeća sa zelenih otoka</t>
  </si>
  <si>
    <t>Ostale naknade iz proračuna u naravi</t>
  </si>
  <si>
    <t>Tekuće donacije humanitarnim organizacijama</t>
  </si>
  <si>
    <t xml:space="preserve">Plaće </t>
  </si>
  <si>
    <t>Naknade za rad članovima pred. i izvršnih tijela - neto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</si>
  <si>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</si>
  <si>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</si>
  <si>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</si>
  <si>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</si>
  <si>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</si>
  <si>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</si>
  <si>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</si>
  <si>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</si>
  <si>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</si>
  <si>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</si>
  <si>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</si>
  <si>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</si>
  <si>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</si>
  <si>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</si>
  <si>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</si>
  <si>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</si>
  <si>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</si>
  <si>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</si>
  <si>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</si>
  <si>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</si>
  <si>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</si>
  <si>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</si>
  <si>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</si>
  <si>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</si>
  <si>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</si>
  <si>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</si>
  <si>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</si>
  <si>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</si>
  <si>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</si>
  <si>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</si>
  <si>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</si>
  <si>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 obrtnicima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</si>
  <si>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</si>
  <si>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</si>
  <si>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</si>
  <si>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</si>
  <si>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</si>
  <si>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</si>
  <si>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</si>
  <si>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</si>
  <si>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</si>
  <si>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</si>
  <si>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</si>
  <si>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Pomoć obiteljima i kućanstvima (stambeno zbrinjavanje i pomoć)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</si>
  <si>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</si>
  <si>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</si>
  <si>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</si>
  <si>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</si>
  <si>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</si>
  <si>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</si>
  <si>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</si>
  <si>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</si>
  <si>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</si>
  <si>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</si>
  <si>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</si>
  <si>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</si>
  <si>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</si>
  <si>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>Funkcijska klasifikacija: 0912 Osnovno obrazovanje</t>
  </si>
  <si>
    <t>Pomoći dane u inozemstvo i unutar općeg proračuna</t>
  </si>
  <si>
    <t>Pomoći unutar općeg proračuna</t>
  </si>
  <si>
    <t>Kapitalne pomoći unutar izvanproračunskim korisnicima županijskih, gradskih i općinskih proračuna</t>
  </si>
  <si>
    <t>Namirnice</t>
  </si>
  <si>
    <t>Ostale usluge</t>
  </si>
  <si>
    <t>Tekuće donacije u novcu</t>
  </si>
  <si>
    <t>Materijalna imovina - prirodna bogastva</t>
  </si>
  <si>
    <t>Građevinsko zemljište</t>
  </si>
  <si>
    <t>Ostali materijal i dijelovi za tekuće i invest. Održavanje</t>
  </si>
  <si>
    <t>Postrojenje i oprema</t>
  </si>
  <si>
    <t>Dionice i udjeli u glavnici trgovačkih društva u javnom sektoru</t>
  </si>
  <si>
    <t>Zgrada vrtića</t>
  </si>
  <si>
    <t>Ostali nespomenuti građevinski objekti - stanice</t>
  </si>
  <si>
    <t>Premija osiguranja ostale imovine</t>
  </si>
  <si>
    <t>Premija osiguranja zaposlenih</t>
  </si>
  <si>
    <t>Ostale usluge tek.održ. - malčiranje i orezivanje</t>
  </si>
  <si>
    <t>Zgrade kulturnih institucija</t>
  </si>
  <si>
    <t>IZVOR 06 DONACIJE</t>
  </si>
  <si>
    <t>IZVOR 08 NAMJENSKI PRIMICI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</si>
  <si>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</si>
  <si>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</si>
  <si>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</si>
  <si>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</si>
  <si>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</si>
  <si>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</si>
  <si>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</si>
  <si>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</si>
  <si>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Upravne i administrative pristojbe</t>
  </si>
  <si>
    <t>Ostali nespomenuti rashodi poslovanja -kom. Doprinos</t>
  </si>
  <si>
    <t xml:space="preserve">Ostala nematerijalna proizvedena imovina                                                    </t>
  </si>
  <si>
    <t>Elektronski mediji (232331)</t>
  </si>
  <si>
    <t>Materijal i sredstva za čišćenje+ostali materijali za poslove redovnog poslovanja</t>
  </si>
  <si>
    <t>Naknade troškovima zaposlenima</t>
  </si>
  <si>
    <t>Naknada za prijevoz,za rad na terenu i odvojeni život</t>
  </si>
  <si>
    <t>Pomoći drugim proračunskim korisnicima drugih proračuna</t>
  </si>
  <si>
    <t>Pomoći dane inozemstvu i unutar općeg proračuna</t>
  </si>
  <si>
    <t>K100901 Kapitalna donacija sportskim klubovima i društvima</t>
  </si>
  <si>
    <t xml:space="preserve">Ostali nespomenuti građevinski objekti </t>
  </si>
  <si>
    <t xml:space="preserve">Grafičke i tiskarske usluge 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</si>
  <si>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</si>
  <si>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</si>
  <si>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</si>
  <si>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</si>
  <si>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Kazne, penali i naknada štete</t>
  </si>
  <si>
    <t>Ostale naknade šteta pravnim i fizičkim osobama</t>
  </si>
  <si>
    <t>Naknada za štete uzrokovane prirodnim katastrofama</t>
  </si>
  <si>
    <t>Ostali rashodi (SUMMIT FEPE)</t>
  </si>
  <si>
    <t>SUMMIT FEPE</t>
  </si>
  <si>
    <t>Rashodi poslovanja-SUMMIT FEPE</t>
  </si>
  <si>
    <t>Nagrade i naknada prehrane</t>
  </si>
  <si>
    <t>Kazne,penali i naknada štete</t>
  </si>
  <si>
    <t>Ostale usluge promidžbe i informiranja</t>
  </si>
  <si>
    <t>Pomoć obiteljima i kućanstvima -  ogrjevno drvo</t>
  </si>
  <si>
    <t>PROGRAM 1017 SUMMIT FEPE</t>
  </si>
  <si>
    <t>Porez na potrošnju alkoholnih i bezalkoholnih pića</t>
  </si>
  <si>
    <t xml:space="preserve">Funkcijska klasifikacija: 1012 Invaliditet </t>
  </si>
  <si>
    <t xml:space="preserve">Ostali rashodi  </t>
  </si>
  <si>
    <t>IZVOR 05 POMOĆ</t>
  </si>
  <si>
    <t>Naknada za uređenje voda</t>
  </si>
  <si>
    <t>PROGRAM 1018 ZDRAVSTVO</t>
  </si>
  <si>
    <t>III. ZAVRŠNA ODREDBA</t>
  </si>
  <si>
    <t xml:space="preserve">Prihod od zakupa poljoprivrednog zemljišta  </t>
  </si>
  <si>
    <t xml:space="preserve">Spomenička renta                                                                                   </t>
  </si>
  <si>
    <t>Razred, skupina, podskupina i odjeljak</t>
  </si>
  <si>
    <t xml:space="preserve">                                                                                                           BROJČANA OZNAKA I NAZIV RAZDJELA I GLAVE</t>
  </si>
  <si>
    <t xml:space="preserve">Plaće  </t>
  </si>
  <si>
    <t xml:space="preserve">Regres za godišnji odmor  </t>
  </si>
  <si>
    <t xml:space="preserve">Doprinos za obvezno zdravstveno osiguranje  </t>
  </si>
  <si>
    <t xml:space="preserve">Dnevnice za službena putovanja   </t>
  </si>
  <si>
    <t xml:space="preserve">Naknada za korištenje privatnog automobila u službene svrhe   </t>
  </si>
  <si>
    <t xml:space="preserve">Uredski materijal    </t>
  </si>
  <si>
    <t xml:space="preserve">Literatura </t>
  </si>
  <si>
    <t xml:space="preserve">Usluge tekućeg i investicijskog održavanja postrojenja i opreme  </t>
  </si>
  <si>
    <t xml:space="preserve">Usluge banaka </t>
  </si>
  <si>
    <t>Ostali nespomenuti građevinski objekti - dječje igralište</t>
  </si>
  <si>
    <t xml:space="preserve">PROGRAM 1002 Redovna djelatnost        </t>
  </si>
  <si>
    <t xml:space="preserve">                                                                                                                       OPĆINSKO VIJEĆE OPĆINE PETERANEC</t>
  </si>
  <si>
    <t>Prihod od prodaje proizv. i roba te pruž. usluga i prih. od donacija</t>
  </si>
  <si>
    <t>IZVOR: 07 PRIHODI OD PRODAJE ILI ZAMJENE NEFINANC. IMOVINE</t>
  </si>
  <si>
    <t>IZVOR 07 PRIHODI OD PRODAJE ILI ZAMJENE NEFINANC. IMOVINE</t>
  </si>
  <si>
    <t>Funkc. klas.: 0660 Rash. vezani uz stan. i kom. pog. - nesvrstani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</si>
  <si>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</si>
  <si>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</si>
  <si>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</si>
  <si>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</si>
  <si>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</si>
  <si>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</si>
  <si>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</si>
  <si>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</si>
  <si>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</si>
  <si>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Funkc.klas.:0660 Rash.vezani uz stan.i kom.pog.koji nisu dr. svr.</t>
  </si>
  <si>
    <t>Funkc. klas.: 0860 Rash. za rekr., kult. i rel. koji nisu dr. svrstani</t>
  </si>
  <si>
    <t>Funkc. klas.: 1090 Aktivnosti soc. zaštite koje nisu dr. svrstane</t>
  </si>
  <si>
    <t xml:space="preserve">                                                                                                                                                                                                           </t>
  </si>
  <si>
    <t xml:space="preserve">Naknade za rad članovima pred. i izvršnih tijela - por. + dopr.            </t>
  </si>
  <si>
    <t>Izdaci za otplatu glavnice primljenih kredita i zajmova</t>
  </si>
  <si>
    <t>Otplata glavnice primljenih zajmova od drugih razina vlasti</t>
  </si>
  <si>
    <t xml:space="preserve">Ostali materijal i dijelovi za tek. i invest.održ. - hortikultura      </t>
  </si>
  <si>
    <t>Postrojenje i oprema    40%</t>
  </si>
  <si>
    <t xml:space="preserve">Ostali nespomenuti građevinski objekti  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</si>
  <si>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</si>
  <si>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</si>
  <si>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</si>
  <si>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</si>
  <si>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</si>
  <si>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</si>
  <si>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</si>
  <si>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</si>
  <si>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</si>
  <si>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</si>
  <si>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</si>
  <si>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</si>
  <si>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</si>
  <si>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</si>
  <si>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</si>
  <si>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</si>
  <si>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</si>
  <si>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</si>
  <si>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</si>
  <si>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</si>
  <si>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</si>
  <si>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</si>
  <si>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</si>
  <si>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</si>
  <si>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</si>
  <si>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</si>
  <si>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</si>
  <si>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</si>
  <si>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</si>
  <si>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</si>
  <si>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</si>
  <si>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</si>
  <si>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</si>
  <si>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</si>
  <si>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</si>
  <si>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</si>
  <si>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</si>
  <si>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</si>
  <si>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</si>
  <si>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</si>
  <si>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</si>
  <si>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</si>
  <si>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</si>
  <si>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</si>
  <si>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</si>
  <si>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</si>
  <si>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</si>
  <si>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Obrazovanj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</si>
  <si>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</si>
  <si>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</si>
  <si>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</si>
  <si>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</si>
  <si>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</si>
  <si>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</si>
  <si>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</si>
  <si>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</si>
  <si>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</si>
  <si>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</si>
  <si>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</si>
  <si>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</si>
  <si>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</si>
  <si>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</si>
  <si>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</si>
  <si>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</si>
  <si>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</si>
  <si>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</si>
  <si>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Subvencije obrtnicima         1€-opremanje - 1,5€ otvaranje</t>
  </si>
  <si>
    <t xml:space="preserve">Ostali nespomenuti građevinski objekti - ograda groblje Peteranec      </t>
  </si>
  <si>
    <t>Ostali slični prometni objekti   APPR 100%</t>
  </si>
  <si>
    <t>Ostali nespomenuti građevinski objekti  30% županija</t>
  </si>
  <si>
    <t>Zgrade kulturnih institucija (Eu i Min.reg.)</t>
  </si>
  <si>
    <t xml:space="preserve">UKUPNO PRIHODI                                                                                      </t>
  </si>
  <si>
    <t xml:space="preserve">UKUPNO RASHODI                                                                                     </t>
  </si>
  <si>
    <t xml:space="preserve">Ostali nespomenuti građevinski objekti    </t>
  </si>
  <si>
    <t>Ostali nespomenuti građevinski objekti   100% APPR</t>
  </si>
  <si>
    <t>Deratizacija, dezinsekcija i dezinfekcija</t>
  </si>
  <si>
    <t>Deratizacija,  dezinsekcija i dezinfikacija</t>
  </si>
  <si>
    <t>Izvor financira.</t>
  </si>
  <si>
    <t>Naziv izvora financiranja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</si>
  <si>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</si>
  <si>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</si>
  <si>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</si>
  <si>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</si>
  <si>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</si>
  <si>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</si>
  <si>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</si>
  <si>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</si>
  <si>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A) SAŽETAK RAČUNA PRIHODA I RASHODA</t>
  </si>
  <si>
    <t>RASHODI UKUPNO</t>
  </si>
  <si>
    <t>RAZLIKA - VIŠAK/MANJAK</t>
  </si>
  <si>
    <t>B) SAŽETAK RAČUNA FINANCIRANJA</t>
  </si>
  <si>
    <t xml:space="preserve">NETO FINANCIRANJE                                                   </t>
  </si>
  <si>
    <t>C) PRENESENI VIŠAK/MANJAK</t>
  </si>
  <si>
    <t>PRIJENOS VIŠKA/MANJKA IZ PRETHODNE GODINE</t>
  </si>
  <si>
    <t>PRIJENOS VIŠKA/MANJKA U SLJEDEĆE RAZDOBLJE</t>
  </si>
  <si>
    <t xml:space="preserve">VIŠAK/MANJAK + NETO FINANCIRANJE + PRIJENOS VIŠKA/MANJKA IZ PRETHODNE GODINE - PRIJENOS VIŠKA/MANJKA U SLJEDEĆE RAZDOBLJE                                                        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</si>
  <si>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</si>
  <si>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</si>
  <si>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</si>
  <si>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</si>
  <si>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</si>
  <si>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</si>
  <si>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</si>
  <si>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</si>
  <si>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</si>
  <si>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</si>
  <si>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POSLOVANJA</t>
  </si>
  <si>
    <t>Naziv prihoda</t>
  </si>
  <si>
    <t>Razred, skupina</t>
  </si>
  <si>
    <t>Prihodi od upravnih i administrativnih pristojbi i po pos.propisima</t>
  </si>
  <si>
    <t>Naziv rashoda</t>
  </si>
  <si>
    <t>10 Opći prihodi i primici</t>
  </si>
  <si>
    <t>40 Prihodi za posebne namjene</t>
  </si>
  <si>
    <t>50 Pomoći</t>
  </si>
  <si>
    <t>60 Donacije</t>
  </si>
  <si>
    <t>70 Prihodi od prodaje ili zamjene nefin. Imovine</t>
  </si>
  <si>
    <t>80 Namjenski primici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</si>
  <si>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</si>
  <si>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</si>
  <si>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</si>
  <si>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</si>
  <si>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</si>
  <si>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</si>
  <si>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</si>
  <si>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</si>
  <si>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</si>
  <si>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</si>
  <si>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</si>
  <si>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 xml:space="preserve">Aktivnost A100109 Izbori 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</si>
  <si>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</si>
  <si>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</si>
  <si>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</si>
  <si>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</si>
  <si>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</si>
  <si>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</si>
  <si>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</si>
  <si>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A100516 Snimanje i evidencija grobnih mjesta - groblje Sigetec</t>
  </si>
  <si>
    <t>Aktivnost A100507 Održavanje zelenih otoka</t>
  </si>
  <si>
    <t>Aktivnost A100508 Čišćenje deponija</t>
  </si>
  <si>
    <t>Aktivnost A100514 Nabava komunalne opreme</t>
  </si>
  <si>
    <t>Aktivnost A100515 Nabava spremnika za razdvajanje otpada za domaćinstva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</si>
  <si>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</si>
  <si>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</si>
  <si>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</si>
  <si>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</si>
  <si>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</si>
  <si>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</si>
  <si>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</si>
  <si>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A101209 Projekt "Zaželi 3"</t>
  </si>
  <si>
    <t>Aktivnost A101205 Pomoć osobama s invaliditetom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</si>
  <si>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</si>
  <si>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</si>
  <si>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</si>
  <si>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</si>
  <si>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</si>
  <si>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</si>
  <si>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</si>
  <si>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</si>
  <si>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</si>
  <si>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</si>
  <si>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</si>
  <si>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</si>
  <si>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</si>
  <si>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</si>
  <si>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</si>
  <si>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A101002 Redovna djelat. udruga i ostalih org. civilnog društva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</si>
  <si>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</si>
  <si>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</si>
  <si>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</si>
  <si>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</si>
  <si>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</si>
  <si>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 xml:space="preserve">Kapitalni projekt K100304 Sportsko rekreativni kompleks Panonija </t>
  </si>
  <si>
    <t>Kapitalni projekt K100307 Sport. rekreativni kompl. Panonija II.faza</t>
  </si>
  <si>
    <t>Kapitalni projekt K100308 Izgradnja Streetball igrališta</t>
  </si>
  <si>
    <t>Kapitalni projekt K100311 Uređenje parka u Sigecu</t>
  </si>
  <si>
    <t>Kapitalni projekt K100312 Uređenje parka u Sigecu II.faza</t>
  </si>
  <si>
    <t xml:space="preserve">Kapitalni projekt K100412 Solarne pametne autobusne stanice/ pametne klupe </t>
  </si>
  <si>
    <t>Kapitalni projekt K100413 Povećanje sigurnosti cestovnog prometa</t>
  </si>
  <si>
    <t>Aktivnost A100407 Gradnja grobnice/kosturnice - grob. Sigetec i Peteranec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</si>
  <si>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</si>
  <si>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</si>
  <si>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</si>
  <si>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 xml:space="preserve">                                                                                                                                            </t>
  </si>
  <si>
    <t>Članak 1.</t>
  </si>
  <si>
    <t>Članak 2.</t>
  </si>
  <si>
    <t>Članak 4.</t>
  </si>
  <si>
    <t>Članak 5.</t>
  </si>
  <si>
    <t>Članak 6.</t>
  </si>
  <si>
    <t>Članak 7.</t>
  </si>
  <si>
    <t>Aktivnost A101211 Zaželi - prevencija institucionalizacije</t>
  </si>
  <si>
    <t>Aktivnost A101002 Redovna djelat.udr. i ostalih org. civilnog društva</t>
  </si>
  <si>
    <t>Ostali rashodi (SUMMIT EU)</t>
  </si>
  <si>
    <t>Rashodi poslovanja-SUMMIT EU</t>
  </si>
  <si>
    <t>SUMMIT EU</t>
  </si>
  <si>
    <t xml:space="preserve">Ostale naknade iz proračuna u novcu          85*70€                                               </t>
  </si>
  <si>
    <t>Ostale naknade iz proračuna u novcu - SŠ 60€</t>
  </si>
  <si>
    <t>Ostale naknade iz proračuna u novcu     250€ U BONOVIMA-20 djece</t>
  </si>
  <si>
    <t>Aktivnost A101202 Financiranje troš.gerontodomaćice-Klub Mariška</t>
  </si>
  <si>
    <t>Aktivnost A100601 Sufinanc.vodovod.mr.u Starogradskoj ul. u Sigecu</t>
  </si>
  <si>
    <t xml:space="preserve">Ostala nematerijalna proizvedena imovina-projektna dokumentacija                                            </t>
  </si>
  <si>
    <t>Kapitalne donacije vjerskim zajednicama 10-Sigetec,15-Peteranec</t>
  </si>
  <si>
    <t>PROGRAM 1019 SUMMIT EU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</si>
  <si>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</si>
  <si>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</si>
  <si>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</si>
  <si>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</si>
  <si>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</si>
  <si>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Kapitalni projekt K100418 Uređenje/izgradnja trga u Peterancu</t>
  </si>
  <si>
    <t>Kapitalni projekt K100419 Park Peteranec</t>
  </si>
  <si>
    <t>Kapitalni projekt K100411 Uređ.parkirališta na mje.groblju u Peterancu</t>
  </si>
  <si>
    <t>Kapitalni projekt K100602 Projekt aglomeracije-kanalizacija Komatnica</t>
  </si>
  <si>
    <t>Aktivnost A100108 Izbori za članove Vijeća Romske nac. manjine</t>
  </si>
  <si>
    <t>Kapitalni projekt K101403 Dogradnja, izgradnja vrtića/jaslica u Peterancu - I.faza</t>
  </si>
  <si>
    <t>BROJČANA OZNAKA I NAZIV</t>
  </si>
  <si>
    <t>UKUPNI PRIMICI</t>
  </si>
  <si>
    <t>1 Opći prihodi i primici</t>
  </si>
  <si>
    <t>8 Namjenski primici od zaduživanja</t>
  </si>
  <si>
    <t>80 Namjenski primici od zaduživanja</t>
  </si>
  <si>
    <t>UKUPNO IZDACI</t>
  </si>
  <si>
    <t xml:space="preserve">                     Na temelju članka 42. Zakona o proračunu ("Narodne novine" broj 144/21) i članka 31. Statuta Općine Peteranec ("Službeni  glasnik</t>
  </si>
  <si>
    <t>ZA 2025. GODINU I PROJEKCIJE ZA 2026. I 2027. GODINU</t>
  </si>
  <si>
    <t>PRORAČUN ZA 2025.</t>
  </si>
  <si>
    <t>Aktivnost A100512 Sufinanc. mikročip., kastr. i sterilizacije pasa</t>
  </si>
  <si>
    <t>Pomoći proračunskim korisnicima drugih proračuna</t>
  </si>
  <si>
    <t>Prihodi od prodaje građevinskih objekata</t>
  </si>
  <si>
    <t>Prihodi od prodaje proizvedene dugotrajne imovine</t>
  </si>
  <si>
    <t xml:space="preserve">komunalni doprinosi </t>
  </si>
  <si>
    <t>Povremeni PPN</t>
  </si>
  <si>
    <t>Porez i prirez na dohodak od nesamostalog rada</t>
  </si>
  <si>
    <t>Porez i prirez na dohodak od samostalonog rada</t>
  </si>
  <si>
    <t>Porez i prirez na dohodak od imovine i imovinskih prava</t>
  </si>
  <si>
    <t>Porez i prirez na dohodak od kapitala</t>
  </si>
  <si>
    <t>Porez i prirez na dohodak po godišnjoj prijavi</t>
  </si>
  <si>
    <t>Usluge tekućeg i investicijskog održavanja opreme stazice NTL, K.T.</t>
  </si>
  <si>
    <t>Ostali slični prometni objekti    ITU</t>
  </si>
  <si>
    <t>IZVOR 08 NAMJENSKI PRIHODI</t>
  </si>
  <si>
    <t xml:space="preserve">Računala i računalna oprema    </t>
  </si>
  <si>
    <t>Ostala uredska oprema</t>
  </si>
  <si>
    <t>Aktivnost A100110 Izmjene i dopune prostornog plana uređenja Općine Peteranec</t>
  </si>
  <si>
    <t>Nematerijalna prizvedena imovina</t>
  </si>
  <si>
    <t>Dokumenti prostornog uređenja</t>
  </si>
  <si>
    <t>Naknada za prijevoz na službenom puu</t>
  </si>
  <si>
    <t xml:space="preserve">Stipendije i školarine       od 2024.100€                                                                  </t>
  </si>
  <si>
    <t>Tekuće pomoći od HZMO-a, HZZ-a</t>
  </si>
  <si>
    <t>Stalni javna površ.</t>
  </si>
  <si>
    <t>Tekuće pomoći iz državnog proračuna      fiskalno izravnanje i FDVO</t>
  </si>
  <si>
    <t>Vodni doprinos</t>
  </si>
  <si>
    <t>Pomoći unutar općeg proračuna (školska natjecanja)</t>
  </si>
  <si>
    <t>Ostale naknade građanima i kućanstvima iz proračuna 50€+50€</t>
  </si>
  <si>
    <t>Zgrada vrtića-Min.znan. Obraz. I mlad.</t>
  </si>
  <si>
    <t xml:space="preserve">Kapitalne donacije sportskim društvima </t>
  </si>
  <si>
    <t>Prijevozna sredstva</t>
  </si>
  <si>
    <t>Osobni automobili</t>
  </si>
  <si>
    <t>Ostale komunalne usluge - košnja i održavanje</t>
  </si>
  <si>
    <t xml:space="preserve">Ostali nespomenuti rashodi poslovanja </t>
  </si>
  <si>
    <t>Kapitalni projekt K100316 Sport. rekr. kompl. Panonija (tenisko igralište)</t>
  </si>
  <si>
    <t>Ostali nespomenuti građevinski objekti - malonogometni teren</t>
  </si>
  <si>
    <t>Ostali nespomenuti građevinski objekti - tenisko igralište</t>
  </si>
  <si>
    <t>Ostali nespomenuti građevinski objekti - tenisko igralište MTiS</t>
  </si>
  <si>
    <t xml:space="preserve">IZVOR 05 POMOĆI </t>
  </si>
  <si>
    <t xml:space="preserve">Ostala nematerijalna proizvedena imovina        kkž                                            </t>
  </si>
  <si>
    <t>Kapitalni projekt K100315 Sport. rekr. kompl. Panonija (malonogometno igralište PT)</t>
  </si>
  <si>
    <t>Kapitalni projekt K100318 Obnova zgrade kapetanije I. faza</t>
  </si>
  <si>
    <t xml:space="preserve">Zgrade kulturnih institucija </t>
  </si>
  <si>
    <t>Kapitalni projekt K100317 Sport. rekr. kompl. Panonija (malonogometno igralište UT)</t>
  </si>
  <si>
    <t>K100801 Kapitalna donacija VZO-e</t>
  </si>
  <si>
    <t xml:space="preserve">Kapitalne donacije </t>
  </si>
  <si>
    <t xml:space="preserve">Ostali slični prometni objekti  </t>
  </si>
  <si>
    <t>Ostali nespomenuti prihodi od ostalih naknada (prenamjena polj. Zemlj.)</t>
  </si>
  <si>
    <t xml:space="preserve">Ostali nespomenuti građevinski objekti - ograda groblje Peteranec </t>
  </si>
  <si>
    <t>Građevinski objekti (MPUIG - potpomognuta područja)</t>
  </si>
  <si>
    <t>Ostali nespomenuti građevinski objekti - malonogometni teren MRGIFEU(provedba 48500) +LAG 48000</t>
  </si>
  <si>
    <t>Ostali nespomenuti građevinski objekti - malonogometni teren MTIS 50.000,00 i 20.000,00 APPR</t>
  </si>
  <si>
    <t>Aktivnost A101312 Sufinanciranje cijene priključka stambenih objekata na javnu vodoopskrbnu mrežu u naselju Komatnica</t>
  </si>
  <si>
    <t>IZMJENA</t>
  </si>
  <si>
    <t>NOVI PRORAČUN ZA 2025. GODINU</t>
  </si>
  <si>
    <t xml:space="preserve">                     Računu prihoda i rashoda iskazan je prema ekonomskoj klasifikaciji kroz prihode poslovanja (Tablica 1) i rashode poslovanja (Tablica 2) i prema izvorima financiranja (Tablica 3).  Računu prihoda i rashoda iskazan je prema funkcijskoj klasifikaciji (Tablica 4), a primici i izdaci u Računu financiranja iskazani su prema ekonomskoj klasifikaciji (Tablica 5) i izvorima financiranja (Tablica 6) kako slijedi:</t>
  </si>
  <si>
    <t>Prihodi i primici  i rashodi i izdaci prema izvorima financiranja mjenjaju se u Proračunu  kako slijedi:</t>
  </si>
  <si>
    <t>Rashodi i izdaci prema funkcijskoj klasifikaciji mjenjaju se u Proračunu  kako slijedi:</t>
  </si>
  <si>
    <t>Primici i izdaci po ekonomskoj klasifikaciji mjenjaju se u Računu financiranja i Proračunu kako slijedi:</t>
  </si>
  <si>
    <t>Primici i izdaci prema izvorima financiranja mjenjaju se u Proračunu kako slijedi:</t>
  </si>
  <si>
    <t xml:space="preserve">                    Rashodi i izdaci Proračuna po organizacijskoj klasifikaciji (Tablica 1) te po programskoj klasifikaciji (Tablica 2) po korisnicima i programima u Posebnom dijelu Proračuna mijenjaju se kako slijedi: </t>
  </si>
  <si>
    <t>Tablica 1: Rashodi i izdaci Proračuna po organizacijskoj klasifikaciji mijenjaju se kako slijedi:</t>
  </si>
  <si>
    <t>Tablica 2: Rashodi i izdaci Proračuna po programskoj klasifikaciji mijenjaju se kako slijedi:</t>
  </si>
  <si>
    <t xml:space="preserve">                   Ove Izmjene i dopune Proračuna stupaju na snagu prvog dana od dana objave u "Službenom glasniku Koprivničko -križevačke županije".</t>
  </si>
  <si>
    <t>Ostali nespomenuti financijski rashodi</t>
  </si>
  <si>
    <t>Aktivnost A101210 Projekt "Stižem po tebe, nisi sam 5"</t>
  </si>
  <si>
    <t xml:space="preserve">Ostali slični prometni objekti </t>
  </si>
  <si>
    <t>Ostali slični prometni objekti  30% KKŽ+aglom. Provedba 40.700+igralište betaprom prov. 32500</t>
  </si>
  <si>
    <t>Ostali slični prometni objekti  MPUIG (ravnomj. Razvoj)+MRRIFEU (60.000,00)</t>
  </si>
  <si>
    <t>Kapitalni projekt K100314 Uređenje igrališta dječjeg vrtića i park Kralja Tomislava</t>
  </si>
  <si>
    <t>Darovi</t>
  </si>
  <si>
    <t>Kapitalni projekt K100424 Modernizacija nerazvrstane ceste u naselju Sigetec - Dravska ulica</t>
  </si>
  <si>
    <t>Kapitalni projekt K100425 Bicikl.-pješać. staza Peteranec-Sigetec</t>
  </si>
  <si>
    <t>Kapitalni projekt K100423 Bicikl.-pješać. Staza odvojak ul. Braće Radić Peteranec</t>
  </si>
  <si>
    <t>Kapitalni projekt K100422 Pješačka staza Peteranec - Ulica Braće Radić - III. Faza</t>
  </si>
  <si>
    <t>Kapitalni projekt K100420 Pješačka staza Peteranec - Ulica Braće Radić - II. Faza</t>
  </si>
  <si>
    <t>Kapitalni projekt K100415 Bicikl.-pješ. staza Sigetec - Ulica I.B. i B.R.</t>
  </si>
  <si>
    <t>Kapitalni projekt K100418 Izgradnja ceste od Peteranca do Herešina</t>
  </si>
  <si>
    <t>Kapitalni projekt K100417  Izgradnja ograde na groblju u Peterancu</t>
  </si>
  <si>
    <t>IZVOR 08 PRIMICI OD ZADUŽIVANJA</t>
  </si>
  <si>
    <t xml:space="preserve">                    U Proračunu Općine Peteranec za 2025. godinu i projekcijama za 2026. i 2027. godinu ("Službeni glasnik Koprivničko-križevačke županije broj 30/24. i 14/25 ) (u daljnjem teksu: Proračun) u članku 1. mijenjaju se A. Račun prihoda i rashoda, B. Račun financiranja i C. višak/manjak prihoda i primitaka kako slijedi:</t>
  </si>
  <si>
    <t>KLASA: 400-01/24-01/01</t>
  </si>
  <si>
    <r>
      <t>URBROJ: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2137-12-02-25-3</t>
    </r>
  </si>
  <si>
    <t xml:space="preserve">   Predsjednica:</t>
  </si>
  <si>
    <t xml:space="preserve">Peteranec, 1. listopada 2025. </t>
  </si>
  <si>
    <r>
      <t xml:space="preserve">                     Koprivničko-križevačke županije" broj </t>
    </r>
    <r>
      <rPr>
        <sz val="11"/>
        <rFont val="Calibri"/>
        <family val="2"/>
        <charset val="238"/>
        <scheme val="minor"/>
      </rPr>
      <t>6/13., 4/18., 4/20., 4/21., 26/23. - pročišćeni tekst i 7/25)</t>
    </r>
    <r>
      <rPr>
        <sz val="11"/>
        <color theme="1"/>
        <rFont val="Calibri"/>
        <family val="2"/>
        <scheme val="minor"/>
      </rPr>
      <t>, Općinsko vijeće Općine Peteranec na 4 . sjednici održanoj 1. listopada 2025, donosi</t>
    </r>
  </si>
  <si>
    <t xml:space="preserve"> održanoj 1. listopada 2025. godine donosi</t>
  </si>
  <si>
    <t>II. IZMJENE I DOPUNE PRORAČUNA OPĆINE PETERANEC</t>
  </si>
  <si>
    <t>Ivana Dombaj Čižmak,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</si>
</sst>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i/>
      <sz val="11"/>
      <color theme="1"/>
      <name val="Calibri"/>
      <family val="2"/>
      <scheme val="minor"/>
    </font>
    <font>
      <b/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</cellStyleXfs>
  <cellXfs count="411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38" fillId="0" borderId="0" xfId="0" applyFont="1"/>
    <xf numFmtId="0" fontId="38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6" borderId="1" xfId="0" applyFont="1" applyFill="1" applyBorder="1"/>
    <xf numFmtId="0" fontId="38" fillId="7" borderId="1" xfId="0" applyFont="1" applyFill="1" applyBorder="1"/>
    <xf numFmtId="4" fontId="38" fillId="7" borderId="1" xfId="0" applyNumberFormat="1" applyFont="1" applyFill="1" applyBorder="1" applyAlignment="1">
      <alignment horizontal="right"/>
    </xf>
    <xf numFmtId="0" fontId="38" fillId="7" borderId="0" xfId="0" applyFont="1" applyFill="1"/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/>
    </xf>
    <xf numFmtId="0" fontId="38" fillId="11" borderId="1" xfId="0" applyFont="1" applyFill="1" applyBorder="1" applyAlignment="1">
      <alignment horizontal="center"/>
    </xf>
    <xf numFmtId="0" fontId="38" fillId="0" borderId="2" xfId="0" applyFont="1" applyBorder="1" applyAlignment="1">
      <alignment horizontal="left"/>
    </xf>
    <xf numFmtId="4" fontId="38" fillId="11" borderId="4" xfId="0" applyNumberFormat="1" applyFont="1" applyFill="1" applyBorder="1" applyAlignment="1">
      <alignment horizontal="right"/>
    </xf>
    <xf numFmtId="0" fontId="38" fillId="0" borderId="1" xfId="0" applyFont="1" applyBorder="1"/>
    <xf numFmtId="0" fontId="38" fillId="0" borderId="2" xfId="0" applyFont="1" applyBorder="1"/>
    <xf numFmtId="4" fontId="38" fillId="11" borderId="1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center" wrapText="1"/>
    </xf>
    <xf numFmtId="4" fontId="39" fillId="11" borderId="1" xfId="0" applyNumberFormat="1" applyFont="1" applyFill="1" applyBorder="1" applyAlignment="1">
      <alignment horizontal="right"/>
    </xf>
    <xf numFmtId="0" fontId="39" fillId="0" borderId="1" xfId="0" applyFont="1" applyBorder="1"/>
    <xf numFmtId="0" fontId="39" fillId="0" borderId="2" xfId="0" applyFont="1" applyBorder="1"/>
    <xf numFmtId="4" fontId="39" fillId="11" borderId="4" xfId="0" applyNumberFormat="1" applyFont="1" applyFill="1" applyBorder="1" applyAlignment="1">
      <alignment horizontal="right"/>
    </xf>
    <xf numFmtId="0" fontId="39" fillId="0" borderId="2" xfId="0" applyFont="1" applyBorder="1" applyAlignment="1">
      <alignment horizontal="left"/>
    </xf>
    <xf numFmtId="0" fontId="39" fillId="0" borderId="0" xfId="0" applyFont="1"/>
    <xf numFmtId="4" fontId="38" fillId="0" borderId="0" xfId="0" applyNumberFormat="1" applyFont="1" applyAlignment="1">
      <alignment horizontal="right"/>
    </xf>
    <xf numFmtId="4" fontId="38" fillId="0" borderId="0" xfId="0" applyNumberFormat="1" applyFont="1"/>
    <xf numFmtId="4" fontId="39" fillId="0" borderId="2" xfId="0" applyNumberFormat="1" applyFont="1" applyBorder="1"/>
    <xf numFmtId="4" fontId="39" fillId="11" borderId="0" xfId="0" applyNumberFormat="1" applyFont="1" applyFill="1" applyAlignment="1">
      <alignment horizontal="right"/>
    </xf>
    <xf numFmtId="49" fontId="38" fillId="0" borderId="0" xfId="0" applyNumberFormat="1" applyFont="1"/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/>
    <xf numFmtId="0" fontId="38" fillId="9" borderId="1" xfId="0" applyFont="1" applyFill="1" applyBorder="1"/>
    <xf numFmtId="0" fontId="38" fillId="9" borderId="2" xfId="0" applyFont="1" applyFill="1" applyBorder="1"/>
    <xf numFmtId="0" fontId="38" fillId="9" borderId="0" xfId="0" applyFont="1" applyFill="1"/>
    <xf numFmtId="0" fontId="38" fillId="8" borderId="1" xfId="0" applyFont="1" applyFill="1" applyBorder="1"/>
    <xf numFmtId="0" fontId="38" fillId="8" borderId="2" xfId="0" applyFont="1" applyFill="1" applyBorder="1"/>
    <xf numFmtId="4" fontId="38" fillId="8" borderId="1" xfId="0" applyNumberFormat="1" applyFont="1" applyFill="1" applyBorder="1" applyAlignment="1">
      <alignment horizontal="right"/>
    </xf>
    <xf numFmtId="4" fontId="38" fillId="8" borderId="4" xfId="0" applyNumberFormat="1" applyFont="1" applyFill="1" applyBorder="1" applyAlignment="1">
      <alignment horizontal="right"/>
    </xf>
    <xf numFmtId="0" fontId="38" fillId="8" borderId="0" xfId="0" applyFont="1" applyFill="1"/>
    <xf numFmtId="0" fontId="40" fillId="8" borderId="0" xfId="0" applyFont="1" applyFill="1"/>
    <xf numFmtId="0" fontId="40" fillId="0" borderId="0" xfId="0" applyFont="1"/>
    <xf numFmtId="0" fontId="38" fillId="11" borderId="1" xfId="0" applyFont="1" applyFill="1" applyBorder="1"/>
    <xf numFmtId="0" fontId="38" fillId="11" borderId="2" xfId="0" applyFont="1" applyFill="1" applyBorder="1"/>
    <xf numFmtId="0" fontId="41" fillId="0" borderId="0" xfId="0" applyFont="1"/>
    <xf numFmtId="0" fontId="42" fillId="11" borderId="1" xfId="0" applyFont="1" applyFill="1" applyBorder="1"/>
    <xf numFmtId="4" fontId="38" fillId="11" borderId="2" xfId="0" applyNumberFormat="1" applyFont="1" applyFill="1" applyBorder="1" applyAlignment="1">
      <alignment horizontal="right"/>
    </xf>
    <xf numFmtId="0" fontId="42" fillId="0" borderId="1" xfId="0" applyFont="1" applyBorder="1"/>
    <xf numFmtId="0" fontId="42" fillId="0" borderId="2" xfId="0" applyFont="1" applyBorder="1"/>
    <xf numFmtId="4" fontId="38" fillId="8" borderId="2" xfId="0" applyNumberFormat="1" applyFont="1" applyFill="1" applyBorder="1" applyAlignment="1">
      <alignment horizontal="right"/>
    </xf>
    <xf numFmtId="4" fontId="39" fillId="11" borderId="2" xfId="0" applyNumberFormat="1" applyFont="1" applyFill="1" applyBorder="1" applyAlignment="1">
      <alignment horizontal="right"/>
    </xf>
    <xf numFmtId="0" fontId="38" fillId="2" borderId="1" xfId="0" applyFont="1" applyFill="1" applyBorder="1"/>
    <xf numFmtId="0" fontId="38" fillId="2" borderId="2" xfId="0" applyFont="1" applyFill="1" applyBorder="1"/>
    <xf numFmtId="4" fontId="38" fillId="2" borderId="1" xfId="0" applyNumberFormat="1" applyFont="1" applyFill="1" applyBorder="1" applyAlignment="1">
      <alignment horizontal="right"/>
    </xf>
    <xf numFmtId="4" fontId="38" fillId="2" borderId="4" xfId="0" applyNumberFormat="1" applyFont="1" applyFill="1" applyBorder="1" applyAlignment="1">
      <alignment horizontal="right"/>
    </xf>
    <xf numFmtId="0" fontId="38" fillId="2" borderId="0" xfId="0" applyFont="1" applyFill="1"/>
    <xf numFmtId="49" fontId="38" fillId="2" borderId="1" xfId="0" applyNumberFormat="1" applyFont="1" applyFill="1" applyBorder="1"/>
    <xf numFmtId="49" fontId="38" fillId="0" borderId="1" xfId="0" applyNumberFormat="1" applyFont="1" applyBorder="1"/>
    <xf numFmtId="0" fontId="43" fillId="0" borderId="0" xfId="0" applyFont="1"/>
    <xf numFmtId="0" fontId="38" fillId="4" borderId="1" xfId="0" applyFont="1" applyFill="1" applyBorder="1"/>
    <xf numFmtId="0" fontId="38" fillId="4" borderId="0" xfId="0" applyFont="1" applyFill="1"/>
    <xf numFmtId="0" fontId="38" fillId="4" borderId="2" xfId="0" applyFont="1" applyFill="1" applyBorder="1"/>
    <xf numFmtId="4" fontId="38" fillId="4" borderId="1" xfId="0" applyNumberFormat="1" applyFont="1" applyFill="1" applyBorder="1" applyAlignment="1">
      <alignment horizontal="right"/>
    </xf>
    <xf numFmtId="0" fontId="38" fillId="0" borderId="2" xfId="0" applyFont="1" applyBorder="1" applyAlignment="1">
      <alignment horizontal="left" wrapText="1"/>
    </xf>
    <xf numFmtId="0" fontId="38" fillId="4" borderId="2" xfId="0" applyFont="1" applyFill="1" applyBorder="1" applyAlignment="1">
      <alignment horizontal="left"/>
    </xf>
    <xf numFmtId="4" fontId="38" fillId="4" borderId="2" xfId="0" applyNumberFormat="1" applyFont="1" applyFill="1" applyBorder="1" applyAlignment="1">
      <alignment horizontal="right"/>
    </xf>
    <xf numFmtId="0" fontId="38" fillId="4" borderId="2" xfId="0" applyFont="1" applyFill="1" applyBorder="1" applyAlignment="1">
      <alignment wrapText="1"/>
    </xf>
    <xf numFmtId="0" fontId="38" fillId="0" borderId="2" xfId="0" applyFont="1" applyBorder="1" applyAlignment="1">
      <alignment wrapText="1"/>
    </xf>
    <xf numFmtId="0" fontId="38" fillId="3" borderId="1" xfId="0" applyFont="1" applyFill="1" applyBorder="1"/>
    <xf numFmtId="0" fontId="38" fillId="3" borderId="1" xfId="0" applyFont="1" applyFill="1" applyBorder="1" applyAlignment="1">
      <alignment horizontal="left"/>
    </xf>
    <xf numFmtId="0" fontId="38" fillId="3" borderId="0" xfId="0" applyFont="1" applyFill="1"/>
    <xf numFmtId="0" fontId="38" fillId="3" borderId="2" xfId="0" applyFont="1" applyFill="1" applyBorder="1"/>
    <xf numFmtId="4" fontId="38" fillId="3" borderId="1" xfId="0" applyNumberFormat="1" applyFont="1" applyFill="1" applyBorder="1" applyAlignment="1">
      <alignment horizontal="right"/>
    </xf>
    <xf numFmtId="0" fontId="38" fillId="12" borderId="1" xfId="0" applyFont="1" applyFill="1" applyBorder="1"/>
    <xf numFmtId="0" fontId="38" fillId="12" borderId="2" xfId="0" applyFont="1" applyFill="1" applyBorder="1"/>
    <xf numFmtId="0" fontId="38" fillId="12" borderId="0" xfId="0" applyFont="1" applyFill="1"/>
    <xf numFmtId="0" fontId="38" fillId="13" borderId="0" xfId="0" applyFont="1" applyFill="1" applyAlignment="1">
      <alignment vertical="center" wrapText="1"/>
    </xf>
    <xf numFmtId="0" fontId="38" fillId="13" borderId="2" xfId="0" applyFont="1" applyFill="1" applyBorder="1" applyAlignment="1">
      <alignment vertical="center" wrapText="1"/>
    </xf>
    <xf numFmtId="4" fontId="38" fillId="12" borderId="1" xfId="0" applyNumberFormat="1" applyFont="1" applyFill="1" applyBorder="1" applyAlignment="1">
      <alignment horizontal="right"/>
    </xf>
    <xf numFmtId="0" fontId="38" fillId="13" borderId="2" xfId="0" applyFont="1" applyFill="1" applyBorder="1" applyAlignment="1">
      <alignment horizontal="left" vertical="center" wrapText="1"/>
    </xf>
    <xf numFmtId="0" fontId="38" fillId="5" borderId="1" xfId="0" applyFont="1" applyFill="1" applyBorder="1"/>
    <xf numFmtId="0" fontId="38" fillId="5" borderId="2" xfId="0" applyFont="1" applyFill="1" applyBorder="1" applyAlignment="1">
      <alignment horizontal="left"/>
    </xf>
    <xf numFmtId="4" fontId="38" fillId="5" borderId="1" xfId="0" applyNumberFormat="1" applyFont="1" applyFill="1" applyBorder="1" applyAlignment="1">
      <alignment horizontal="right"/>
    </xf>
    <xf numFmtId="0" fontId="38" fillId="5" borderId="0" xfId="0" applyFont="1" applyFill="1"/>
    <xf numFmtId="0" fontId="38" fillId="5" borderId="2" xfId="0" applyFont="1" applyFill="1" applyBorder="1"/>
    <xf numFmtId="0" fontId="38" fillId="5" borderId="2" xfId="0" applyFont="1" applyFill="1" applyBorder="1" applyAlignment="1">
      <alignment horizontal="left" vertical="center" wrapText="1"/>
    </xf>
    <xf numFmtId="0" fontId="44" fillId="0" borderId="1" xfId="0" applyFont="1" applyBorder="1"/>
    <xf numFmtId="0" fontId="45" fillId="13" borderId="2" xfId="0" applyFont="1" applyFill="1" applyBorder="1" applyAlignment="1">
      <alignment horizontal="left" vertical="center" wrapText="1"/>
    </xf>
    <xf numFmtId="0" fontId="38" fillId="14" borderId="1" xfId="0" applyFont="1" applyFill="1" applyBorder="1"/>
    <xf numFmtId="0" fontId="38" fillId="14" borderId="2" xfId="0" applyFont="1" applyFill="1" applyBorder="1"/>
    <xf numFmtId="4" fontId="38" fillId="14" borderId="1" xfId="0" applyNumberFormat="1" applyFont="1" applyFill="1" applyBorder="1" applyAlignment="1">
      <alignment horizontal="right"/>
    </xf>
    <xf numFmtId="0" fontId="38" fillId="14" borderId="0" xfId="0" applyFont="1" applyFill="1"/>
    <xf numFmtId="0" fontId="38" fillId="14" borderId="2" xfId="0" applyFont="1" applyFill="1" applyBorder="1" applyAlignment="1">
      <alignment wrapText="1"/>
    </xf>
    <xf numFmtId="0" fontId="38" fillId="11" borderId="2" xfId="0" applyFont="1" applyFill="1" applyBorder="1" applyAlignment="1">
      <alignment wrapText="1"/>
    </xf>
    <xf numFmtId="4" fontId="39" fillId="4" borderId="1" xfId="0" applyNumberFormat="1" applyFont="1" applyFill="1" applyBorder="1" applyAlignment="1">
      <alignment horizontal="right"/>
    </xf>
    <xf numFmtId="0" fontId="38" fillId="17" borderId="1" xfId="0" applyFont="1" applyFill="1" applyBorder="1"/>
    <xf numFmtId="0" fontId="38" fillId="17" borderId="2" xfId="0" applyFont="1" applyFill="1" applyBorder="1"/>
    <xf numFmtId="4" fontId="38" fillId="17" borderId="1" xfId="0" applyNumberFormat="1" applyFont="1" applyFill="1" applyBorder="1" applyAlignment="1">
      <alignment horizontal="right"/>
    </xf>
    <xf numFmtId="0" fontId="38" fillId="17" borderId="0" xfId="0" applyFont="1" applyFill="1"/>
    <xf numFmtId="4" fontId="38" fillId="17" borderId="2" xfId="0" applyNumberFormat="1" applyFont="1" applyFill="1" applyBorder="1" applyAlignment="1">
      <alignment horizontal="right"/>
    </xf>
    <xf numFmtId="0" fontId="38" fillId="10" borderId="1" xfId="0" applyFont="1" applyFill="1" applyBorder="1"/>
    <xf numFmtId="0" fontId="38" fillId="10" borderId="0" xfId="0" applyFont="1" applyFill="1"/>
    <xf numFmtId="0" fontId="38" fillId="10" borderId="2" xfId="0" applyFont="1" applyFill="1" applyBorder="1"/>
    <xf numFmtId="4" fontId="38" fillId="10" borderId="1" xfId="0" applyNumberFormat="1" applyFont="1" applyFill="1" applyBorder="1" applyAlignment="1">
      <alignment horizontal="right"/>
    </xf>
    <xf numFmtId="0" fontId="38" fillId="6" borderId="2" xfId="0" applyFont="1" applyFill="1" applyBorder="1"/>
    <xf numFmtId="4" fontId="38" fillId="6" borderId="1" xfId="0" applyNumberFormat="1" applyFont="1" applyFill="1" applyBorder="1" applyAlignment="1">
      <alignment horizontal="right"/>
    </xf>
    <xf numFmtId="0" fontId="38" fillId="6" borderId="0" xfId="0" applyFont="1" applyFill="1"/>
    <xf numFmtId="0" fontId="38" fillId="7" borderId="2" xfId="0" applyFont="1" applyFill="1" applyBorder="1"/>
    <xf numFmtId="0" fontId="38" fillId="7" borderId="2" xfId="0" applyFont="1" applyFill="1" applyBorder="1" applyAlignment="1">
      <alignment horizontal="left"/>
    </xf>
    <xf numFmtId="4" fontId="38" fillId="7" borderId="2" xfId="0" applyNumberFormat="1" applyFont="1" applyFill="1" applyBorder="1" applyAlignment="1">
      <alignment horizontal="right"/>
    </xf>
    <xf numFmtId="49" fontId="40" fillId="6" borderId="1" xfId="0" applyNumberFormat="1" applyFont="1" applyFill="1" applyBorder="1"/>
    <xf numFmtId="49" fontId="38" fillId="6" borderId="2" xfId="0" applyNumberFormat="1" applyFont="1" applyFill="1" applyBorder="1"/>
    <xf numFmtId="49" fontId="40" fillId="0" borderId="1" xfId="0" applyNumberFormat="1" applyFont="1" applyBorder="1"/>
    <xf numFmtId="0" fontId="38" fillId="15" borderId="1" xfId="0" applyFont="1" applyFill="1" applyBorder="1"/>
    <xf numFmtId="0" fontId="38" fillId="15" borderId="2" xfId="0" applyFont="1" applyFill="1" applyBorder="1"/>
    <xf numFmtId="4" fontId="38" fillId="15" borderId="1" xfId="0" applyNumberFormat="1" applyFont="1" applyFill="1" applyBorder="1" applyAlignment="1">
      <alignment horizontal="right"/>
    </xf>
    <xf numFmtId="0" fontId="38" fillId="15" borderId="0" xfId="0" applyFont="1" applyFill="1"/>
    <xf numFmtId="0" fontId="38" fillId="11" borderId="0" xfId="0" applyFont="1" applyFill="1"/>
    <xf numFmtId="0" fontId="38" fillId="15" borderId="2" xfId="0" applyFont="1" applyFill="1" applyBorder="1" applyAlignment="1">
      <alignment wrapText="1"/>
    </xf>
    <xf numFmtId="4" fontId="38" fillId="15" borderId="2" xfId="0" applyNumberFormat="1" applyFont="1" applyFill="1" applyBorder="1" applyAlignment="1">
      <alignment horizontal="right"/>
    </xf>
    <xf numFmtId="0" fontId="38" fillId="16" borderId="1" xfId="0" applyFont="1" applyFill="1" applyBorder="1"/>
    <xf numFmtId="0" fontId="38" fillId="16" borderId="2" xfId="0" applyFont="1" applyFill="1" applyBorder="1"/>
    <xf numFmtId="0" fontId="38" fillId="16" borderId="0" xfId="0" applyFont="1" applyFill="1"/>
    <xf numFmtId="0" fontId="38" fillId="20" borderId="1" xfId="0" applyFont="1" applyFill="1" applyBorder="1"/>
    <xf numFmtId="4" fontId="38" fillId="20" borderId="1" xfId="0" applyNumberFormat="1" applyFont="1" applyFill="1" applyBorder="1" applyAlignment="1">
      <alignment horizontal="right"/>
    </xf>
    <xf numFmtId="0" fontId="38" fillId="18" borderId="0" xfId="0" applyFont="1" applyFill="1"/>
    <xf numFmtId="0" fontId="38" fillId="19" borderId="1" xfId="0" applyFont="1" applyFill="1" applyBorder="1"/>
    <xf numFmtId="0" fontId="38" fillId="19" borderId="2" xfId="0" applyFont="1" applyFill="1" applyBorder="1"/>
    <xf numFmtId="4" fontId="38" fillId="19" borderId="1" xfId="0" applyNumberFormat="1" applyFont="1" applyFill="1" applyBorder="1" applyAlignment="1">
      <alignment horizontal="right"/>
    </xf>
    <xf numFmtId="0" fontId="38" fillId="11" borderId="0" xfId="0" applyFont="1" applyFill="1" applyAlignment="1">
      <alignment horizontal="right"/>
    </xf>
    <xf numFmtId="2" fontId="39" fillId="0" borderId="2" xfId="0" applyNumberFormat="1" applyFont="1" applyBorder="1"/>
    <xf numFmtId="0" fontId="38" fillId="0" borderId="1" xfId="2" applyFont="1" applyBorder="1"/>
    <xf numFmtId="0" fontId="38" fillId="0" borderId="2" xfId="2" applyFont="1" applyBorder="1"/>
    <xf numFmtId="0" fontId="35" fillId="0" borderId="0" xfId="0" applyFont="1" applyAlignment="1">
      <alignment horizontal="center"/>
    </xf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35" fillId="0" borderId="1" xfId="0" applyFont="1" applyBorder="1"/>
    <xf numFmtId="4" fontId="35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35" fillId="0" borderId="0" xfId="0" applyFont="1"/>
    <xf numFmtId="4" fontId="39" fillId="7" borderId="1" xfId="0" applyNumberFormat="1" applyFont="1" applyFill="1" applyBorder="1" applyAlignment="1">
      <alignment horizontal="right"/>
    </xf>
    <xf numFmtId="4" fontId="35" fillId="11" borderId="1" xfId="0" applyNumberFormat="1" applyFont="1" applyFill="1" applyBorder="1" applyAlignment="1">
      <alignment horizontal="right"/>
    </xf>
    <xf numFmtId="4" fontId="35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9" fillId="11" borderId="1" xfId="0" applyFont="1" applyFill="1" applyBorder="1" applyAlignment="1">
      <alignment horizontal="center"/>
    </xf>
    <xf numFmtId="0" fontId="35" fillId="0" borderId="2" xfId="0" applyFont="1" applyBorder="1"/>
    <xf numFmtId="0" fontId="0" fillId="0" borderId="0" xfId="0" applyAlignment="1">
      <alignment horizontal="center"/>
    </xf>
    <xf numFmtId="0" fontId="35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35" fillId="0" borderId="2" xfId="0" applyNumberFormat="1" applyFont="1" applyBorder="1"/>
    <xf numFmtId="0" fontId="35" fillId="0" borderId="2" xfId="0" applyFont="1" applyBorder="1" applyAlignment="1">
      <alignment wrapText="1"/>
    </xf>
    <xf numFmtId="49" fontId="39" fillId="0" borderId="0" xfId="0" applyNumberFormat="1" applyFont="1"/>
    <xf numFmtId="0" fontId="0" fillId="0" borderId="3" xfId="0" applyBorder="1"/>
    <xf numFmtId="4" fontId="39" fillId="9" borderId="1" xfId="0" applyNumberFormat="1" applyFont="1" applyFill="1" applyBorder="1" applyAlignment="1">
      <alignment horizontal="right"/>
    </xf>
    <xf numFmtId="4" fontId="39" fillId="8" borderId="1" xfId="0" applyNumberFormat="1" applyFont="1" applyFill="1" applyBorder="1" applyAlignment="1">
      <alignment horizontal="right"/>
    </xf>
    <xf numFmtId="0" fontId="35" fillId="11" borderId="1" xfId="0" applyFont="1" applyFill="1" applyBorder="1"/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2" fontId="35" fillId="0" borderId="2" xfId="0" applyNumberFormat="1" applyFont="1" applyBorder="1"/>
    <xf numFmtId="0" fontId="35" fillId="0" borderId="1" xfId="2" applyFont="1" applyBorder="1"/>
    <xf numFmtId="0" fontId="35" fillId="0" borderId="2" xfId="2" applyFont="1" applyBorder="1"/>
    <xf numFmtId="4" fontId="35" fillId="11" borderId="2" xfId="0" applyNumberFormat="1" applyFont="1" applyFill="1" applyBorder="1" applyAlignment="1">
      <alignment horizontal="right"/>
    </xf>
    <xf numFmtId="4" fontId="39" fillId="8" borderId="2" xfId="0" applyNumberFormat="1" applyFont="1" applyFill="1" applyBorder="1" applyAlignment="1">
      <alignment horizontal="right"/>
    </xf>
    <xf numFmtId="4" fontId="39" fillId="2" borderId="1" xfId="0" applyNumberFormat="1" applyFont="1" applyFill="1" applyBorder="1" applyAlignment="1">
      <alignment horizontal="right"/>
    </xf>
    <xf numFmtId="4" fontId="39" fillId="4" borderId="4" xfId="0" applyNumberFormat="1" applyFont="1" applyFill="1" applyBorder="1" applyAlignment="1">
      <alignment horizontal="right"/>
    </xf>
    <xf numFmtId="0" fontId="35" fillId="0" borderId="2" xfId="0" applyFont="1" applyBorder="1" applyAlignment="1">
      <alignment horizontal="left"/>
    </xf>
    <xf numFmtId="4" fontId="39" fillId="4" borderId="2" xfId="0" applyNumberFormat="1" applyFont="1" applyFill="1" applyBorder="1" applyAlignment="1">
      <alignment horizontal="right"/>
    </xf>
    <xf numFmtId="4" fontId="39" fillId="3" borderId="4" xfId="0" applyNumberFormat="1" applyFont="1" applyFill="1" applyBorder="1" applyAlignment="1">
      <alignment horizontal="right"/>
    </xf>
    <xf numFmtId="4" fontId="39" fillId="3" borderId="1" xfId="0" applyNumberFormat="1" applyFont="1" applyFill="1" applyBorder="1" applyAlignment="1">
      <alignment horizontal="right"/>
    </xf>
    <xf numFmtId="2" fontId="35" fillId="0" borderId="1" xfId="1" applyNumberFormat="1" applyFont="1" applyBorder="1" applyAlignment="1">
      <alignment horizontal="right"/>
    </xf>
    <xf numFmtId="2" fontId="35" fillId="0" borderId="2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0" fontId="35" fillId="3" borderId="0" xfId="0" applyFont="1" applyFill="1"/>
    <xf numFmtId="0" fontId="35" fillId="13" borderId="2" xfId="0" applyFont="1" applyFill="1" applyBorder="1" applyAlignment="1">
      <alignment vertical="center" wrapText="1"/>
    </xf>
    <xf numFmtId="4" fontId="39" fillId="12" borderId="1" xfId="0" applyNumberFormat="1" applyFont="1" applyFill="1" applyBorder="1" applyAlignment="1">
      <alignment horizontal="right"/>
    </xf>
    <xf numFmtId="0" fontId="35" fillId="13" borderId="2" xfId="0" applyFont="1" applyFill="1" applyBorder="1" applyAlignment="1">
      <alignment horizontal="left" vertical="center" wrapText="1"/>
    </xf>
    <xf numFmtId="0" fontId="35" fillId="12" borderId="1" xfId="0" applyFont="1" applyFill="1" applyBorder="1"/>
    <xf numFmtId="0" fontId="35" fillId="11" borderId="0" xfId="0" applyFont="1" applyFill="1"/>
    <xf numFmtId="4" fontId="39" fillId="5" borderId="1" xfId="0" applyNumberFormat="1" applyFon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4" fontId="39" fillId="14" borderId="1" xfId="0" applyNumberFormat="1" applyFont="1" applyFill="1" applyBorder="1" applyAlignment="1">
      <alignment horizontal="right"/>
    </xf>
    <xf numFmtId="0" fontId="0" fillId="4" borderId="0" xfId="0" applyFill="1"/>
    <xf numFmtId="4" fontId="39" fillId="17" borderId="1" xfId="0" applyNumberFormat="1" applyFont="1" applyFill="1" applyBorder="1" applyAlignment="1">
      <alignment horizontal="right"/>
    </xf>
    <xf numFmtId="0" fontId="35" fillId="0" borderId="5" xfId="0" applyFont="1" applyBorder="1"/>
    <xf numFmtId="0" fontId="35" fillId="0" borderId="6" xfId="0" applyFont="1" applyBorder="1"/>
    <xf numFmtId="4" fontId="35" fillId="11" borderId="6" xfId="0" applyNumberFormat="1" applyFont="1" applyFill="1" applyBorder="1" applyAlignment="1">
      <alignment horizontal="right"/>
    </xf>
    <xf numFmtId="4" fontId="0" fillId="11" borderId="6" xfId="0" applyNumberFormat="1" applyFill="1" applyBorder="1" applyAlignment="1">
      <alignment horizontal="right"/>
    </xf>
    <xf numFmtId="4" fontId="39" fillId="10" borderId="4" xfId="0" applyNumberFormat="1" applyFont="1" applyFill="1" applyBorder="1" applyAlignment="1">
      <alignment horizontal="right"/>
    </xf>
    <xf numFmtId="4" fontId="39" fillId="10" borderId="1" xfId="0" applyNumberFormat="1" applyFont="1" applyFill="1" applyBorder="1" applyAlignment="1">
      <alignment horizontal="right"/>
    </xf>
    <xf numFmtId="4" fontId="39" fillId="6" borderId="1" xfId="0" applyNumberFormat="1" applyFont="1" applyFill="1" applyBorder="1" applyAlignment="1">
      <alignment horizontal="right"/>
    </xf>
    <xf numFmtId="0" fontId="35" fillId="7" borderId="1" xfId="0" applyFont="1" applyFill="1" applyBorder="1"/>
    <xf numFmtId="4" fontId="39" fillId="7" borderId="2" xfId="0" applyNumberFormat="1" applyFont="1" applyFill="1" applyBorder="1" applyAlignment="1">
      <alignment horizontal="right"/>
    </xf>
    <xf numFmtId="4" fontId="39" fillId="15" borderId="1" xfId="0" applyNumberFormat="1" applyFont="1" applyFill="1" applyBorder="1" applyAlignment="1">
      <alignment horizontal="right"/>
    </xf>
    <xf numFmtId="4" fontId="39" fillId="15" borderId="2" xfId="0" applyNumberFormat="1" applyFont="1" applyFill="1" applyBorder="1" applyAlignment="1">
      <alignment horizontal="right"/>
    </xf>
    <xf numFmtId="4" fontId="39" fillId="14" borderId="2" xfId="0" applyNumberFormat="1" applyFont="1" applyFill="1" applyBorder="1" applyAlignment="1">
      <alignment horizontal="right"/>
    </xf>
    <xf numFmtId="0" fontId="35" fillId="0" borderId="1" xfId="0" applyFont="1" applyBorder="1" applyAlignment="1">
      <alignment horizontal="right"/>
    </xf>
    <xf numFmtId="0" fontId="35" fillId="0" borderId="1" xfId="0" applyFont="1" applyBorder="1" applyAlignment="1">
      <alignment horizontal="left" wrapText="1"/>
    </xf>
    <xf numFmtId="4" fontId="39" fillId="16" borderId="1" xfId="0" applyNumberFormat="1" applyFont="1" applyFill="1" applyBorder="1" applyAlignment="1">
      <alignment horizontal="right"/>
    </xf>
    <xf numFmtId="0" fontId="35" fillId="0" borderId="1" xfId="0" applyFont="1" applyBorder="1" applyAlignment="1">
      <alignment horizontal="right" wrapText="1"/>
    </xf>
    <xf numFmtId="0" fontId="35" fillId="0" borderId="2" xfId="0" applyFont="1" applyBorder="1" applyAlignment="1">
      <alignment horizontal="left" wrapText="1"/>
    </xf>
    <xf numFmtId="4" fontId="39" fillId="20" borderId="1" xfId="0" applyNumberFormat="1" applyFont="1" applyFill="1" applyBorder="1" applyAlignment="1">
      <alignment horizontal="right"/>
    </xf>
    <xf numFmtId="4" fontId="39" fillId="19" borderId="1" xfId="0" applyNumberFormat="1" applyFont="1" applyFill="1" applyBorder="1" applyAlignment="1">
      <alignment horizontal="right"/>
    </xf>
    <xf numFmtId="0" fontId="39" fillId="11" borderId="0" xfId="0" applyFont="1" applyFill="1" applyAlignment="1">
      <alignment horizontal="right"/>
    </xf>
    <xf numFmtId="0" fontId="46" fillId="0" borderId="2" xfId="0" applyFont="1" applyBorder="1"/>
    <xf numFmtId="0" fontId="34" fillId="13" borderId="2" xfId="0" applyFont="1" applyFill="1" applyBorder="1" applyAlignment="1">
      <alignment horizontal="left" vertical="center" wrapText="1"/>
    </xf>
    <xf numFmtId="4" fontId="47" fillId="11" borderId="2" xfId="0" applyNumberFormat="1" applyFont="1" applyFill="1" applyBorder="1" applyAlignment="1">
      <alignment horizontal="right"/>
    </xf>
    <xf numFmtId="4" fontId="48" fillId="11" borderId="2" xfId="0" applyNumberFormat="1" applyFont="1" applyFill="1" applyBorder="1" applyAlignment="1">
      <alignment horizontal="right"/>
    </xf>
    <xf numFmtId="4" fontId="47" fillId="11" borderId="1" xfId="0" applyNumberFormat="1" applyFont="1" applyFill="1" applyBorder="1" applyAlignment="1">
      <alignment horizontal="right"/>
    </xf>
    <xf numFmtId="4" fontId="48" fillId="11" borderId="1" xfId="0" applyNumberFormat="1" applyFont="1" applyFill="1" applyBorder="1" applyAlignment="1">
      <alignment horizontal="right"/>
    </xf>
    <xf numFmtId="0" fontId="33" fillId="0" borderId="2" xfId="0" applyFont="1" applyBorder="1"/>
    <xf numFmtId="4" fontId="47" fillId="6" borderId="1" xfId="0" applyNumberFormat="1" applyFont="1" applyFill="1" applyBorder="1" applyAlignment="1">
      <alignment horizontal="right"/>
    </xf>
    <xf numFmtId="4" fontId="47" fillId="7" borderId="1" xfId="0" applyNumberFormat="1" applyFont="1" applyFill="1" applyBorder="1" applyAlignment="1">
      <alignment horizontal="right"/>
    </xf>
    <xf numFmtId="0" fontId="32" fillId="0" borderId="7" xfId="0" applyFont="1" applyBorder="1" applyAlignment="1">
      <alignment horizontal="left" wrapText="1"/>
    </xf>
    <xf numFmtId="0" fontId="31" fillId="0" borderId="1" xfId="0" applyFont="1" applyBorder="1" applyAlignment="1">
      <alignment wrapText="1"/>
    </xf>
    <xf numFmtId="49" fontId="30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wrapText="1"/>
    </xf>
    <xf numFmtId="43" fontId="38" fillId="0" borderId="1" xfId="1" applyFont="1" applyBorder="1" applyAlignment="1">
      <alignment wrapText="1"/>
    </xf>
    <xf numFmtId="0" fontId="38" fillId="0" borderId="1" xfId="0" applyFont="1" applyBorder="1" applyAlignment="1">
      <alignment wrapText="1"/>
    </xf>
    <xf numFmtId="49" fontId="38" fillId="0" borderId="1" xfId="0" applyNumberFormat="1" applyFont="1" applyBorder="1" applyAlignment="1">
      <alignment horizontal="left"/>
    </xf>
    <xf numFmtId="4" fontId="38" fillId="11" borderId="0" xfId="0" applyNumberFormat="1" applyFont="1" applyFill="1" applyAlignment="1">
      <alignment horizontal="right"/>
    </xf>
    <xf numFmtId="49" fontId="38" fillId="0" borderId="1" xfId="1" applyNumberFormat="1" applyFont="1" applyBorder="1"/>
    <xf numFmtId="0" fontId="29" fillId="0" borderId="2" xfId="0" applyFont="1" applyBorder="1"/>
    <xf numFmtId="0" fontId="49" fillId="6" borderId="2" xfId="0" applyFont="1" applyFill="1" applyBorder="1"/>
    <xf numFmtId="0" fontId="49" fillId="0" borderId="2" xfId="0" applyFont="1" applyBorder="1"/>
    <xf numFmtId="0" fontId="50" fillId="0" borderId="2" xfId="0" applyFont="1" applyBorder="1"/>
    <xf numFmtId="0" fontId="28" fillId="0" borderId="2" xfId="0" applyFont="1" applyBorder="1"/>
    <xf numFmtId="4" fontId="39" fillId="17" borderId="2" xfId="0" applyNumberFormat="1" applyFont="1" applyFill="1" applyBorder="1" applyAlignment="1">
      <alignment horizontal="right"/>
    </xf>
    <xf numFmtId="0" fontId="28" fillId="0" borderId="2" xfId="0" applyFont="1" applyBorder="1" applyAlignment="1">
      <alignment horizontal="left"/>
    </xf>
    <xf numFmtId="0" fontId="27" fillId="0" borderId="2" xfId="0" applyFont="1" applyBorder="1"/>
    <xf numFmtId="4" fontId="47" fillId="4" borderId="2" xfId="0" applyNumberFormat="1" applyFont="1" applyFill="1" applyBorder="1" applyAlignment="1">
      <alignment horizontal="right"/>
    </xf>
    <xf numFmtId="0" fontId="27" fillId="0" borderId="2" xfId="0" applyFont="1" applyBorder="1" applyAlignment="1">
      <alignment horizontal="left"/>
    </xf>
    <xf numFmtId="0" fontId="26" fillId="0" borderId="2" xfId="0" applyFont="1" applyBorder="1"/>
    <xf numFmtId="0" fontId="35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49" fontId="35" fillId="0" borderId="1" xfId="0" applyNumberFormat="1" applyFont="1" applyBorder="1"/>
    <xf numFmtId="0" fontId="38" fillId="0" borderId="1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25" fillId="0" borderId="2" xfId="0" applyFont="1" applyBorder="1"/>
    <xf numFmtId="0" fontId="47" fillId="0" borderId="1" xfId="0" applyFont="1" applyBorder="1"/>
    <xf numFmtId="0" fontId="47" fillId="0" borderId="0" xfId="0" applyFont="1"/>
    <xf numFmtId="49" fontId="38" fillId="0" borderId="0" xfId="0" applyNumberFormat="1" applyFont="1" applyAlignment="1">
      <alignment horizontal="left" wrapText="1"/>
    </xf>
    <xf numFmtId="0" fontId="38" fillId="11" borderId="1" xfId="0" applyFont="1" applyFill="1" applyBorder="1" applyAlignment="1">
      <alignment horizontal="right"/>
    </xf>
    <xf numFmtId="0" fontId="38" fillId="11" borderId="1" xfId="0" applyFont="1" applyFill="1" applyBorder="1" applyAlignment="1">
      <alignment horizontal="left"/>
    </xf>
    <xf numFmtId="0" fontId="38" fillId="11" borderId="0" xfId="0" applyFont="1" applyFill="1" applyAlignment="1">
      <alignment horizontal="left"/>
    </xf>
    <xf numFmtId="0" fontId="38" fillId="0" borderId="0" xfId="0" applyFont="1" applyAlignment="1">
      <alignment horizontal="left"/>
    </xf>
    <xf numFmtId="0" fontId="35" fillId="11" borderId="1" xfId="0" applyFont="1" applyFill="1" applyBorder="1" applyAlignment="1">
      <alignment horizontal="left"/>
    </xf>
    <xf numFmtId="0" fontId="23" fillId="11" borderId="1" xfId="0" applyFont="1" applyFill="1" applyBorder="1" applyAlignment="1">
      <alignment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2" fontId="38" fillId="11" borderId="1" xfId="1" applyNumberFormat="1" applyFont="1" applyFill="1" applyBorder="1" applyAlignment="1">
      <alignment horizontal="right"/>
    </xf>
    <xf numFmtId="0" fontId="22" fillId="0" borderId="1" xfId="0" applyFont="1" applyBorder="1"/>
    <xf numFmtId="0" fontId="38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vertical="center" wrapText="1"/>
    </xf>
    <xf numFmtId="4" fontId="49" fillId="11" borderId="1" xfId="0" applyNumberFormat="1" applyFont="1" applyFill="1" applyBorder="1" applyAlignment="1">
      <alignment horizontal="right"/>
    </xf>
    <xf numFmtId="0" fontId="22" fillId="11" borderId="1" xfId="0" applyFont="1" applyFill="1" applyBorder="1" applyAlignment="1">
      <alignment horizontal="right"/>
    </xf>
    <xf numFmtId="0" fontId="22" fillId="11" borderId="1" xfId="0" applyFont="1" applyFill="1" applyBorder="1"/>
    <xf numFmtId="0" fontId="22" fillId="11" borderId="0" xfId="0" applyFont="1" applyFill="1"/>
    <xf numFmtId="49" fontId="30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49" fontId="24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38" fillId="14" borderId="2" xfId="0" applyFont="1" applyFill="1" applyBorder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43" fontId="25" fillId="0" borderId="0" xfId="1" applyFont="1" applyBorder="1" applyAlignment="1">
      <alignment horizontal="right" vertical="center" wrapText="1"/>
    </xf>
    <xf numFmtId="4" fontId="38" fillId="11" borderId="0" xfId="0" applyNumberFormat="1" applyFont="1" applyFill="1"/>
    <xf numFmtId="0" fontId="47" fillId="6" borderId="1" xfId="0" applyFont="1" applyFill="1" applyBorder="1"/>
    <xf numFmtId="0" fontId="48" fillId="6" borderId="0" xfId="0" applyFont="1" applyFill="1"/>
    <xf numFmtId="0" fontId="21" fillId="0" borderId="1" xfId="0" applyFont="1" applyBorder="1"/>
    <xf numFmtId="0" fontId="21" fillId="0" borderId="2" xfId="0" applyFont="1" applyBorder="1"/>
    <xf numFmtId="0" fontId="21" fillId="0" borderId="2" xfId="0" applyFont="1" applyBorder="1" applyAlignment="1">
      <alignment horizontal="left"/>
    </xf>
    <xf numFmtId="0" fontId="20" fillId="0" borderId="2" xfId="0" applyFont="1" applyBorder="1"/>
    <xf numFmtId="0" fontId="19" fillId="0" borderId="2" xfId="0" applyFont="1" applyBorder="1"/>
    <xf numFmtId="4" fontId="38" fillId="12" borderId="2" xfId="0" applyNumberFormat="1" applyFont="1" applyFill="1" applyBorder="1" applyAlignment="1">
      <alignment horizontal="right"/>
    </xf>
    <xf numFmtId="0" fontId="35" fillId="12" borderId="0" xfId="0" applyFont="1" applyFill="1"/>
    <xf numFmtId="4" fontId="39" fillId="12" borderId="2" xfId="0" applyNumberFormat="1" applyFont="1" applyFill="1" applyBorder="1" applyAlignment="1">
      <alignment horizontal="right"/>
    </xf>
    <xf numFmtId="0" fontId="18" fillId="0" borderId="2" xfId="0" applyFont="1" applyBorder="1"/>
    <xf numFmtId="0" fontId="38" fillId="12" borderId="2" xfId="0" applyFont="1" applyFill="1" applyBorder="1" applyAlignment="1">
      <alignment wrapText="1"/>
    </xf>
    <xf numFmtId="4" fontId="47" fillId="12" borderId="2" xfId="0" applyNumberFormat="1" applyFont="1" applyFill="1" applyBorder="1" applyAlignment="1">
      <alignment horizontal="right"/>
    </xf>
    <xf numFmtId="0" fontId="38" fillId="3" borderId="2" xfId="0" applyFont="1" applyFill="1" applyBorder="1" applyAlignment="1">
      <alignment wrapText="1"/>
    </xf>
    <xf numFmtId="0" fontId="35" fillId="0" borderId="0" xfId="0" applyFont="1" applyAlignment="1">
      <alignment horizontal="left"/>
    </xf>
    <xf numFmtId="0" fontId="47" fillId="11" borderId="1" xfId="0" applyFont="1" applyFill="1" applyBorder="1"/>
    <xf numFmtId="0" fontId="47" fillId="11" borderId="2" xfId="0" applyFont="1" applyFill="1" applyBorder="1" applyAlignment="1">
      <alignment horizontal="left"/>
    </xf>
    <xf numFmtId="0" fontId="48" fillId="11" borderId="0" xfId="0" applyFont="1" applyFill="1"/>
    <xf numFmtId="0" fontId="47" fillId="11" borderId="2" xfId="0" applyFont="1" applyFill="1" applyBorder="1"/>
    <xf numFmtId="0" fontId="48" fillId="11" borderId="1" xfId="0" applyFont="1" applyFill="1" applyBorder="1"/>
    <xf numFmtId="0" fontId="49" fillId="0" borderId="0" xfId="0" applyFont="1"/>
    <xf numFmtId="4" fontId="50" fillId="11" borderId="1" xfId="0" applyNumberFormat="1" applyFont="1" applyFill="1" applyBorder="1" applyAlignment="1">
      <alignment horizontal="right"/>
    </xf>
    <xf numFmtId="0" fontId="50" fillId="0" borderId="0" xfId="0" applyFont="1"/>
    <xf numFmtId="0" fontId="38" fillId="11" borderId="6" xfId="0" applyFont="1" applyFill="1" applyBorder="1"/>
    <xf numFmtId="0" fontId="38" fillId="11" borderId="7" xfId="0" applyFont="1" applyFill="1" applyBorder="1"/>
    <xf numFmtId="4" fontId="38" fillId="11" borderId="5" xfId="0" applyNumberFormat="1" applyFont="1" applyFill="1" applyBorder="1" applyAlignment="1">
      <alignment horizontal="right"/>
    </xf>
    <xf numFmtId="4" fontId="39" fillId="11" borderId="5" xfId="0" applyNumberFormat="1" applyFont="1" applyFill="1" applyBorder="1" applyAlignment="1">
      <alignment horizontal="right"/>
    </xf>
    <xf numFmtId="49" fontId="38" fillId="11" borderId="1" xfId="0" applyNumberFormat="1" applyFont="1" applyFill="1" applyBorder="1"/>
    <xf numFmtId="0" fontId="38" fillId="11" borderId="1" xfId="0" applyFont="1" applyFill="1" applyBorder="1" applyAlignment="1">
      <alignment horizontal="left" vertical="center" wrapText="1"/>
    </xf>
    <xf numFmtId="0" fontId="46" fillId="0" borderId="0" xfId="0" applyFont="1"/>
    <xf numFmtId="0" fontId="0" fillId="0" borderId="0" xfId="0" applyAlignment="1">
      <alignment horizontal="left" vertical="top" wrapText="1"/>
    </xf>
    <xf numFmtId="2" fontId="39" fillId="0" borderId="1" xfId="0" applyNumberFormat="1" applyFont="1" applyBorder="1"/>
    <xf numFmtId="2" fontId="35" fillId="0" borderId="1" xfId="0" applyNumberFormat="1" applyFont="1" applyBorder="1"/>
    <xf numFmtId="0" fontId="16" fillId="0" borderId="1" xfId="0" applyFont="1" applyBorder="1"/>
    <xf numFmtId="0" fontId="16" fillId="0" borderId="2" xfId="0" applyFont="1" applyBorder="1"/>
    <xf numFmtId="0" fontId="48" fillId="11" borderId="1" xfId="0" applyFont="1" applyFill="1" applyBorder="1" applyAlignment="1">
      <alignment wrapText="1"/>
    </xf>
    <xf numFmtId="4" fontId="25" fillId="0" borderId="1" xfId="1" applyNumberFormat="1" applyFont="1" applyBorder="1" applyAlignment="1">
      <alignment horizontal="right" vertical="center" wrapText="1"/>
    </xf>
    <xf numFmtId="4" fontId="38" fillId="0" borderId="1" xfId="1" applyNumberFormat="1" applyFont="1" applyBorder="1" applyAlignment="1">
      <alignment horizontal="right" vertical="center" wrapText="1"/>
    </xf>
    <xf numFmtId="4" fontId="38" fillId="11" borderId="1" xfId="1" applyNumberFormat="1" applyFont="1" applyFill="1" applyBorder="1" applyAlignment="1">
      <alignment horizontal="right" vertical="center" wrapText="1"/>
    </xf>
    <xf numFmtId="0" fontId="15" fillId="0" borderId="2" xfId="0" applyFont="1" applyBorder="1"/>
    <xf numFmtId="4" fontId="38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/>
    <xf numFmtId="164" fontId="38" fillId="11" borderId="1" xfId="1" applyNumberFormat="1" applyFont="1" applyFill="1" applyBorder="1" applyAlignment="1">
      <alignment horizontal="right"/>
    </xf>
    <xf numFmtId="0" fontId="14" fillId="0" borderId="2" xfId="0" applyFont="1" applyBorder="1"/>
    <xf numFmtId="0" fontId="14" fillId="0" borderId="1" xfId="0" applyFont="1" applyBorder="1"/>
    <xf numFmtId="4" fontId="39" fillId="4" borderId="1" xfId="1" applyNumberFormat="1" applyFont="1" applyFill="1" applyBorder="1" applyAlignment="1">
      <alignment horizontal="right"/>
    </xf>
    <xf numFmtId="4" fontId="39" fillId="0" borderId="1" xfId="0" applyNumberFormat="1" applyFont="1" applyBorder="1" applyAlignment="1">
      <alignment horizontal="right"/>
    </xf>
    <xf numFmtId="4" fontId="39" fillId="0" borderId="1" xfId="1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39" fillId="11" borderId="1" xfId="1" applyNumberFormat="1" applyFont="1" applyFill="1" applyBorder="1" applyAlignment="1">
      <alignment horizontal="right"/>
    </xf>
    <xf numFmtId="4" fontId="0" fillId="11" borderId="1" xfId="1" applyNumberFormat="1" applyFont="1" applyFill="1" applyBorder="1" applyAlignment="1">
      <alignment horizontal="right"/>
    </xf>
    <xf numFmtId="0" fontId="0" fillId="8" borderId="1" xfId="0" applyFill="1" applyBorder="1"/>
    <xf numFmtId="0" fontId="13" fillId="0" borderId="2" xfId="0" applyFont="1" applyBorder="1"/>
    <xf numFmtId="0" fontId="12" fillId="0" borderId="2" xfId="0" applyFont="1" applyBorder="1"/>
    <xf numFmtId="0" fontId="12" fillId="0" borderId="0" xfId="0" applyFont="1"/>
    <xf numFmtId="0" fontId="11" fillId="0" borderId="0" xfId="0" applyFont="1"/>
    <xf numFmtId="4" fontId="39" fillId="12" borderId="1" xfId="1" applyNumberFormat="1" applyFont="1" applyFill="1" applyBorder="1" applyAlignment="1">
      <alignment horizontal="right"/>
    </xf>
    <xf numFmtId="4" fontId="0" fillId="11" borderId="4" xfId="1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10" fillId="0" borderId="0" xfId="0" applyFont="1"/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8" fillId="0" borderId="2" xfId="0" applyFont="1" applyBorder="1"/>
    <xf numFmtId="0" fontId="7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38" fillId="6" borderId="2" xfId="0" applyFont="1" applyFill="1" applyBorder="1" applyAlignment="1">
      <alignment wrapText="1"/>
    </xf>
    <xf numFmtId="4" fontId="38" fillId="11" borderId="8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4" fillId="0" borderId="2" xfId="0" applyFont="1" applyBorder="1"/>
    <xf numFmtId="0" fontId="4" fillId="0" borderId="0" xfId="0" applyFont="1"/>
    <xf numFmtId="0" fontId="3" fillId="0" borderId="2" xfId="0" applyFont="1" applyBorder="1"/>
    <xf numFmtId="0" fontId="2" fillId="0" borderId="0" xfId="0" applyFont="1"/>
    <xf numFmtId="4" fontId="38" fillId="11" borderId="1" xfId="1" applyNumberFormat="1" applyFont="1" applyFill="1" applyBorder="1" applyAlignment="1">
      <alignment horizontal="right"/>
    </xf>
    <xf numFmtId="4" fontId="49" fillId="11" borderId="2" xfId="0" applyNumberFormat="1" applyFont="1" applyFill="1" applyBorder="1" applyAlignment="1">
      <alignment horizontal="right"/>
    </xf>
    <xf numFmtId="0" fontId="1" fillId="0" borderId="1" xfId="0" applyFont="1" applyBorder="1"/>
    <xf numFmtId="4" fontId="1" fillId="11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2" xfId="0" applyFont="1" applyBorder="1"/>
    <xf numFmtId="4" fontId="1" fillId="11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11" borderId="2" xfId="0" applyFont="1" applyFill="1" applyBorder="1"/>
    <xf numFmtId="4" fontId="1" fillId="0" borderId="1" xfId="1" applyNumberFormat="1" applyFont="1" applyBorder="1" applyAlignment="1">
      <alignment horizontal="right"/>
    </xf>
    <xf numFmtId="4" fontId="50" fillId="11" borderId="2" xfId="0" applyNumberFormat="1" applyFont="1" applyFill="1" applyBorder="1" applyAlignment="1">
      <alignment horizontal="right"/>
    </xf>
    <xf numFmtId="4" fontId="1" fillId="11" borderId="4" xfId="0" applyNumberFormat="1" applyFont="1" applyFill="1" applyBorder="1" applyAlignment="1">
      <alignment horizontal="right"/>
    </xf>
    <xf numFmtId="4" fontId="1" fillId="11" borderId="1" xfId="1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" xfId="2" applyFont="1" applyBorder="1"/>
    <xf numFmtId="0" fontId="1" fillId="0" borderId="2" xfId="2" applyFont="1" applyBorder="1"/>
    <xf numFmtId="2" fontId="1" fillId="0" borderId="2" xfId="0" applyNumberFormat="1" applyFont="1" applyBorder="1"/>
    <xf numFmtId="2" fontId="1" fillId="0" borderId="1" xfId="0" applyNumberFormat="1" applyFont="1" applyBorder="1"/>
    <xf numFmtId="0" fontId="1" fillId="11" borderId="1" xfId="0" applyFont="1" applyFill="1" applyBorder="1"/>
    <xf numFmtId="0" fontId="1" fillId="11" borderId="2" xfId="0" applyFont="1" applyFill="1" applyBorder="1" applyAlignment="1">
      <alignment horizontal="left"/>
    </xf>
    <xf numFmtId="0" fontId="1" fillId="11" borderId="0" xfId="0" applyFont="1" applyFill="1"/>
    <xf numFmtId="2" fontId="0" fillId="0" borderId="1" xfId="0" applyNumberFormat="1" applyBorder="1"/>
    <xf numFmtId="2" fontId="0" fillId="11" borderId="2" xfId="0" applyNumberFormat="1" applyFill="1" applyBorder="1" applyAlignment="1">
      <alignment horizontal="right"/>
    </xf>
    <xf numFmtId="2" fontId="0" fillId="11" borderId="1" xfId="0" applyNumberFormat="1" applyFill="1" applyBorder="1" applyAlignment="1">
      <alignment horizontal="right"/>
    </xf>
    <xf numFmtId="0" fontId="50" fillId="11" borderId="1" xfId="0" applyFont="1" applyFill="1" applyBorder="1"/>
    <xf numFmtId="0" fontId="50" fillId="11" borderId="2" xfId="0" applyFont="1" applyFill="1" applyBorder="1"/>
    <xf numFmtId="0" fontId="50" fillId="11" borderId="0" xfId="0" applyFont="1" applyFill="1"/>
    <xf numFmtId="0" fontId="50" fillId="11" borderId="2" xfId="0" applyFont="1" applyFill="1" applyBorder="1" applyAlignment="1">
      <alignment wrapText="1"/>
    </xf>
    <xf numFmtId="0" fontId="50" fillId="11" borderId="1" xfId="0" applyFont="1" applyFill="1" applyBorder="1" applyAlignment="1">
      <alignment wrapText="1"/>
    </xf>
    <xf numFmtId="4" fontId="1" fillId="0" borderId="2" xfId="0" applyNumberFormat="1" applyFont="1" applyBorder="1"/>
    <xf numFmtId="0" fontId="0" fillId="0" borderId="0" xfId="0" applyAlignment="1">
      <alignment horizontal="left" vertical="top" wrapText="1"/>
    </xf>
    <xf numFmtId="0" fontId="49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38" fillId="0" borderId="0" xfId="0" applyFont="1" applyAlignment="1">
      <alignment horizontal="center"/>
    </xf>
    <xf numFmtId="0" fontId="3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2" fontId="38" fillId="0" borderId="0" xfId="1" applyNumberFormat="1" applyFont="1" applyBorder="1" applyAlignment="1">
      <alignment horizontal="center" vertical="center" wrapText="1"/>
    </xf>
    <xf numFmtId="4" fontId="38" fillId="11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38" fillId="11" borderId="0" xfId="0" applyFont="1" applyFill="1" applyAlignment="1">
      <alignment horizontal="center"/>
    </xf>
    <xf numFmtId="0" fontId="49" fillId="11" borderId="0" xfId="0" applyFont="1" applyFill="1" applyAlignment="1">
      <alignment horizontal="center"/>
    </xf>
    <xf numFmtId="0" fontId="17" fillId="0" borderId="2" xfId="0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0" fontId="49" fillId="0" borderId="4" xfId="0" applyFont="1" applyBorder="1" applyAlignment="1">
      <alignment horizontal="left"/>
    </xf>
    <xf numFmtId="0" fontId="50" fillId="0" borderId="2" xfId="0" applyFont="1" applyBorder="1" applyAlignment="1">
      <alignment horizontal="left"/>
    </xf>
    <xf numFmtId="0" fontId="50" fillId="0" borderId="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5" fillId="0" borderId="0" xfId="0" applyFont="1" applyAlignment="1">
      <alignment horizontal="left" wrapText="1"/>
    </xf>
    <xf numFmtId="4" fontId="38" fillId="0" borderId="0" xfId="0" applyNumberFormat="1" applyFont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2" xfId="0" applyFont="1" applyBorder="1" applyAlignment="1">
      <alignment horizontal="left"/>
    </xf>
    <xf numFmtId="0" fontId="38" fillId="0" borderId="4" xfId="0" applyFont="1" applyBorder="1" applyAlignment="1">
      <alignment horizontal="left"/>
    </xf>
  </cellXfs>
  <cellStyles count="4">
    <cellStyle name="Normalno" xfId="0" builtinId="0"/>
    <cellStyle name="Normalno 2" xfId="2" xr:uid="{00000000-0005-0000-0000-000001000000}"/>
    <cellStyle name="Zarez" xfId="1" builtinId="3"/>
    <cellStyle name="Zarez 2" xfId="3" xr:uid="{00000000-0005-0000-0000-000003000000}"/>
  </cellStyles>
  <dxfs count="0"/>
  <tableStyles count="0" defaultTableStyle="TableStyleMedium2" defaultPivotStyle="PivotStyleMedium9"/>
  <colors>
    <mruColors>
      <color rgb="FFFF3300"/>
      <color rgb="FFFFFFCC"/>
      <color rgb="FFFF66CC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23616"/>
        <c:axId val="154484736"/>
      </c:barChart>
      <c:catAx>
        <c:axId val="1530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84736"/>
        <c:crosses val="autoZero"/>
        <c:auto val="1"/>
        <c:lblAlgn val="ctr"/>
        <c:lblOffset val="100"/>
        <c:noMultiLvlLbl val="0"/>
      </c:catAx>
      <c:valAx>
        <c:axId val="15448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2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E1376"/>
  <sheetViews>
    <sheetView tabSelected="1" view="pageBreakPreview" topLeftCell="A1329" zoomScale="96" zoomScaleNormal="96" zoomScaleSheetLayoutView="96" workbookViewId="0">
      <selection activeCell="D1376" sqref="D1376"/>
    </sheetView>
  </sheetViews>
  <sheetFormatPr defaultColWidth="9.140625" defaultRowHeight="15" x14ac:dyDescent="0.25"/>
  <cols>
    <col min="1" max="1" width="9.42578125" customWidth="1"/>
    <col min="2" max="2" width="59.7109375" customWidth="1"/>
    <col min="3" max="3" width="19.85546875" style="137" customWidth="1"/>
    <col min="4" max="4" width="21.85546875" style="137" customWidth="1"/>
    <col min="5" max="5" width="20.28515625" style="137" customWidth="1"/>
  </cols>
  <sheetData>
    <row r="1" spans="1:5" ht="17.25" customHeight="1" x14ac:dyDescent="0.25">
      <c r="A1" s="383" t="s">
        <v>505</v>
      </c>
      <c r="B1" s="383"/>
      <c r="C1" s="383"/>
      <c r="D1" s="383"/>
      <c r="E1" s="383"/>
    </row>
    <row r="2" spans="1:5" x14ac:dyDescent="0.25">
      <c r="A2" s="394" t="s">
        <v>592</v>
      </c>
      <c r="B2" s="394"/>
      <c r="C2" s="394"/>
      <c r="D2" s="394"/>
      <c r="E2" s="394"/>
    </row>
    <row r="3" spans="1:5" ht="15" customHeight="1" x14ac:dyDescent="0.25">
      <c r="A3" s="308"/>
      <c r="B3" s="308" t="s">
        <v>593</v>
      </c>
      <c r="C3" s="308"/>
      <c r="D3" s="308"/>
      <c r="E3" s="308"/>
    </row>
    <row r="5" spans="1:5" ht="18.75" customHeight="1" x14ac:dyDescent="0.25">
      <c r="A5" s="384" t="s">
        <v>594</v>
      </c>
      <c r="B5" s="384"/>
      <c r="C5" s="384"/>
      <c r="D5" s="384"/>
      <c r="E5" s="384"/>
    </row>
    <row r="6" spans="1:5" ht="18.75" customHeight="1" x14ac:dyDescent="0.25">
      <c r="A6" s="384" t="s">
        <v>506</v>
      </c>
      <c r="B6" s="384"/>
      <c r="C6" s="384"/>
      <c r="D6" s="384"/>
      <c r="E6" s="384"/>
    </row>
    <row r="7" spans="1:5" x14ac:dyDescent="0.25">
      <c r="A7" s="5"/>
      <c r="B7" s="136"/>
    </row>
    <row r="8" spans="1:5" x14ac:dyDescent="0.25">
      <c r="A8" s="3" t="s">
        <v>53</v>
      </c>
    </row>
    <row r="9" spans="1:5" x14ac:dyDescent="0.25">
      <c r="A9" s="3" t="s">
        <v>405</v>
      </c>
      <c r="B9" s="388" t="s">
        <v>469</v>
      </c>
      <c r="C9" s="388"/>
      <c r="D9" s="388"/>
      <c r="E9" s="388"/>
    </row>
    <row r="10" spans="1:5" s="139" customFormat="1" ht="34.15" customHeight="1" x14ac:dyDescent="0.25">
      <c r="A10" s="387" t="s">
        <v>587</v>
      </c>
      <c r="B10" s="387"/>
      <c r="C10" s="387"/>
      <c r="D10" s="387"/>
      <c r="E10" s="387"/>
    </row>
    <row r="11" spans="1:5" s="139" customFormat="1" ht="16.149999999999999" customHeight="1" x14ac:dyDescent="0.25">
      <c r="A11" s="138"/>
      <c r="B11" s="138"/>
      <c r="C11" s="138"/>
      <c r="D11" s="138"/>
      <c r="E11" s="138"/>
    </row>
    <row r="12" spans="1:5" s="139" customFormat="1" ht="16.149999999999999" customHeight="1" x14ac:dyDescent="0.25">
      <c r="A12" s="138"/>
      <c r="B12" s="252" t="s">
        <v>373</v>
      </c>
      <c r="C12" s="138"/>
      <c r="D12" s="138"/>
      <c r="E12" s="138"/>
    </row>
    <row r="13" spans="1:5" s="139" customFormat="1" ht="36" customHeight="1" x14ac:dyDescent="0.25">
      <c r="A13" s="253"/>
      <c r="B13" s="45"/>
      <c r="C13" s="13" t="s">
        <v>507</v>
      </c>
      <c r="D13" s="13" t="s">
        <v>560</v>
      </c>
      <c r="E13" s="13" t="s">
        <v>561</v>
      </c>
    </row>
    <row r="14" spans="1:5" s="189" customFormat="1" x14ac:dyDescent="0.25">
      <c r="A14" s="253"/>
      <c r="B14" s="45" t="s">
        <v>41</v>
      </c>
      <c r="C14" s="20">
        <f t="shared" ref="C14:E14" si="0">C16+C15</f>
        <v>5133856</v>
      </c>
      <c r="D14" s="20">
        <f t="shared" si="0"/>
        <v>-653000</v>
      </c>
      <c r="E14" s="20">
        <f t="shared" si="0"/>
        <v>4480856</v>
      </c>
    </row>
    <row r="15" spans="1:5" s="144" customFormat="1" x14ac:dyDescent="0.25">
      <c r="A15" s="141"/>
      <c r="B15" s="262" t="s">
        <v>386</v>
      </c>
      <c r="C15" s="143">
        <f>C57</f>
        <v>5113856</v>
      </c>
      <c r="D15" s="142">
        <f>D57</f>
        <v>-653000</v>
      </c>
      <c r="E15" s="146">
        <f>E57</f>
        <v>4460856</v>
      </c>
    </row>
    <row r="16" spans="1:5" s="144" customFormat="1" x14ac:dyDescent="0.25">
      <c r="A16" s="141"/>
      <c r="B16" s="262" t="s">
        <v>387</v>
      </c>
      <c r="C16" s="143">
        <f>C122</f>
        <v>20000</v>
      </c>
      <c r="D16" s="142">
        <f>D122</f>
        <v>0</v>
      </c>
      <c r="E16" s="146">
        <f>E122</f>
        <v>20000</v>
      </c>
    </row>
    <row r="17" spans="1:5" s="120" customFormat="1" x14ac:dyDescent="0.25">
      <c r="A17" s="254"/>
      <c r="B17" s="45" t="s">
        <v>357</v>
      </c>
      <c r="C17" s="22">
        <f>C15+C16</f>
        <v>5133856</v>
      </c>
      <c r="D17" s="20">
        <f>D15+D16</f>
        <v>-653000</v>
      </c>
      <c r="E17" s="20">
        <f>E15+E16</f>
        <v>4480856</v>
      </c>
    </row>
    <row r="18" spans="1:5" s="120" customFormat="1" x14ac:dyDescent="0.25">
      <c r="A18" s="254"/>
      <c r="B18" s="45" t="s">
        <v>374</v>
      </c>
      <c r="C18" s="20">
        <f t="shared" ref="C18:E18" si="1">C20+C19</f>
        <v>5618856</v>
      </c>
      <c r="D18" s="20">
        <f t="shared" si="1"/>
        <v>939538.67999999993</v>
      </c>
      <c r="E18" s="20">
        <f t="shared" si="1"/>
        <v>6541394.6799999997</v>
      </c>
    </row>
    <row r="19" spans="1:5" s="144" customFormat="1" x14ac:dyDescent="0.25">
      <c r="A19" s="141"/>
      <c r="B19" s="262" t="s">
        <v>388</v>
      </c>
      <c r="C19" s="143">
        <f>C132</f>
        <v>1328156</v>
      </c>
      <c r="D19" s="142">
        <f>D132</f>
        <v>0</v>
      </c>
      <c r="E19" s="146">
        <f>E132</f>
        <v>1311156</v>
      </c>
    </row>
    <row r="20" spans="1:5" s="144" customFormat="1" x14ac:dyDescent="0.25">
      <c r="A20" s="141"/>
      <c r="B20" s="262" t="s">
        <v>389</v>
      </c>
      <c r="C20" s="143">
        <f>C174</f>
        <v>4290700</v>
      </c>
      <c r="D20" s="142">
        <f>D174</f>
        <v>939538.67999999993</v>
      </c>
      <c r="E20" s="146">
        <f>E174</f>
        <v>5230238.68</v>
      </c>
    </row>
    <row r="21" spans="1:5" s="120" customFormat="1" x14ac:dyDescent="0.25">
      <c r="A21" s="254"/>
      <c r="B21" s="45" t="s">
        <v>358</v>
      </c>
      <c r="C21" s="22">
        <f>C19+C20</f>
        <v>5618856</v>
      </c>
      <c r="D21" s="20">
        <f>D19+D20</f>
        <v>939538.67999999993</v>
      </c>
      <c r="E21" s="20">
        <f>E19+E20</f>
        <v>6541394.6799999997</v>
      </c>
    </row>
    <row r="22" spans="1:5" s="120" customFormat="1" x14ac:dyDescent="0.25">
      <c r="A22" s="254"/>
      <c r="B22" s="45" t="s">
        <v>375</v>
      </c>
      <c r="C22" s="20">
        <f t="shared" ref="C22:E22" si="2">C14-C18</f>
        <v>-485000</v>
      </c>
      <c r="D22" s="20">
        <f t="shared" si="2"/>
        <v>-1592538.68</v>
      </c>
      <c r="E22" s="20">
        <f t="shared" si="2"/>
        <v>-2060538.6799999997</v>
      </c>
    </row>
    <row r="23" spans="1:5" s="120" customFormat="1" x14ac:dyDescent="0.25">
      <c r="A23" s="255"/>
      <c r="C23" s="31"/>
      <c r="D23" s="231"/>
      <c r="E23" s="231"/>
    </row>
    <row r="24" spans="1:5" s="3" customFormat="1" x14ac:dyDescent="0.25">
      <c r="A24" s="256"/>
      <c r="B24" s="3" t="s">
        <v>376</v>
      </c>
      <c r="C24" s="231"/>
      <c r="D24" s="231"/>
      <c r="E24" s="231"/>
    </row>
    <row r="25" spans="1:5" s="189" customFormat="1" ht="33.6" customHeight="1" x14ac:dyDescent="0.25">
      <c r="A25" s="253"/>
      <c r="B25" s="45"/>
      <c r="C25" s="13" t="s">
        <v>507</v>
      </c>
      <c r="D25" s="13" t="s">
        <v>560</v>
      </c>
      <c r="E25" s="13" t="s">
        <v>561</v>
      </c>
    </row>
    <row r="26" spans="1:5" s="144" customFormat="1" x14ac:dyDescent="0.25">
      <c r="A26" s="141"/>
      <c r="B26" s="262" t="s">
        <v>390</v>
      </c>
      <c r="C26" s="20">
        <f t="shared" ref="C26" si="3">C271</f>
        <v>485000</v>
      </c>
      <c r="D26" s="20">
        <f>E26-C26</f>
        <v>1592538.68</v>
      </c>
      <c r="E26" s="20">
        <v>2077538.68</v>
      </c>
    </row>
    <row r="27" spans="1:5" s="144" customFormat="1" x14ac:dyDescent="0.25">
      <c r="A27" s="141"/>
      <c r="B27" s="262" t="s">
        <v>391</v>
      </c>
      <c r="C27" s="20">
        <f t="shared" ref="C27:E27" si="4">C278</f>
        <v>0</v>
      </c>
      <c r="D27" s="20">
        <f t="shared" si="4"/>
        <v>0</v>
      </c>
      <c r="E27" s="20">
        <f t="shared" si="4"/>
        <v>0</v>
      </c>
    </row>
    <row r="28" spans="1:5" s="3" customFormat="1" x14ac:dyDescent="0.25">
      <c r="A28" s="18"/>
      <c r="B28" s="18" t="s">
        <v>377</v>
      </c>
      <c r="C28" s="17">
        <f>C26-C27</f>
        <v>485000</v>
      </c>
      <c r="D28" s="17">
        <f>D26-D27</f>
        <v>1592538.68</v>
      </c>
      <c r="E28" s="17">
        <f>E26-E27</f>
        <v>2077538.68</v>
      </c>
    </row>
    <row r="29" spans="1:5" s="3" customFormat="1" x14ac:dyDescent="0.25">
      <c r="C29" s="231"/>
      <c r="D29" s="231"/>
      <c r="E29" s="231"/>
    </row>
    <row r="30" spans="1:5" s="3" customFormat="1" x14ac:dyDescent="0.25">
      <c r="B30" s="3" t="s">
        <v>378</v>
      </c>
      <c r="C30" s="231"/>
      <c r="D30" s="231"/>
      <c r="E30" s="231"/>
    </row>
    <row r="31" spans="1:5" s="144" customFormat="1" x14ac:dyDescent="0.25">
      <c r="C31" s="148"/>
      <c r="D31" s="147"/>
      <c r="E31" s="147"/>
    </row>
    <row r="32" spans="1:5" s="189" customFormat="1" ht="33.6" customHeight="1" x14ac:dyDescent="0.25">
      <c r="A32" s="253"/>
      <c r="B32" s="45"/>
      <c r="C32" s="13" t="s">
        <v>507</v>
      </c>
      <c r="D32" s="13" t="s">
        <v>560</v>
      </c>
      <c r="E32" s="13" t="s">
        <v>561</v>
      </c>
    </row>
    <row r="33" spans="1:6" s="269" customFormat="1" ht="28.9" customHeight="1" x14ac:dyDescent="0.25">
      <c r="A33" s="267"/>
      <c r="B33" s="268" t="s">
        <v>379</v>
      </c>
      <c r="C33" s="20">
        <v>0</v>
      </c>
      <c r="D33" s="20">
        <v>0</v>
      </c>
      <c r="E33" s="20">
        <v>0</v>
      </c>
    </row>
    <row r="34" spans="1:6" s="269" customFormat="1" ht="28.9" customHeight="1" x14ac:dyDescent="0.25">
      <c r="A34" s="267"/>
      <c r="B34" s="268" t="s">
        <v>380</v>
      </c>
      <c r="C34" s="20">
        <v>0</v>
      </c>
      <c r="D34" s="20">
        <v>0</v>
      </c>
      <c r="E34" s="20">
        <v>0</v>
      </c>
    </row>
    <row r="35" spans="1:6" s="189" customFormat="1" ht="45" x14ac:dyDescent="0.25">
      <c r="A35" s="257"/>
      <c r="B35" s="258" t="s">
        <v>381</v>
      </c>
      <c r="C35" s="20">
        <f t="shared" ref="C35:E35" si="5">C34+C33</f>
        <v>0</v>
      </c>
      <c r="D35" s="20">
        <f t="shared" si="5"/>
        <v>0</v>
      </c>
      <c r="E35" s="20">
        <f t="shared" si="5"/>
        <v>0</v>
      </c>
    </row>
    <row r="36" spans="1:6" s="144" customFormat="1" ht="13.5" customHeight="1" x14ac:dyDescent="0.25">
      <c r="C36" s="148"/>
      <c r="D36" s="147"/>
      <c r="E36" s="147"/>
    </row>
    <row r="37" spans="1:6" s="144" customFormat="1" ht="13.5" customHeight="1" x14ac:dyDescent="0.25">
      <c r="B37" s="3" t="s">
        <v>382</v>
      </c>
      <c r="C37" s="148"/>
      <c r="D37" s="147"/>
      <c r="E37" s="147"/>
    </row>
    <row r="38" spans="1:6" s="144" customFormat="1" ht="13.5" customHeight="1" x14ac:dyDescent="0.25">
      <c r="B38" s="3"/>
      <c r="C38" s="148"/>
      <c r="D38" s="147"/>
      <c r="E38" s="147"/>
    </row>
    <row r="39" spans="1:6" s="144" customFormat="1" ht="34.9" customHeight="1" x14ac:dyDescent="0.25">
      <c r="A39" s="141"/>
      <c r="B39" s="141"/>
      <c r="C39" s="13" t="s">
        <v>507</v>
      </c>
      <c r="D39" s="13" t="s">
        <v>560</v>
      </c>
      <c r="E39" s="13" t="s">
        <v>561</v>
      </c>
    </row>
    <row r="40" spans="1:6" s="144" customFormat="1" ht="28.9" customHeight="1" x14ac:dyDescent="0.25">
      <c r="A40" s="141"/>
      <c r="B40" s="259" t="s">
        <v>383</v>
      </c>
      <c r="C40" s="353">
        <v>81683.22</v>
      </c>
      <c r="D40" s="261">
        <v>0</v>
      </c>
      <c r="E40" s="353">
        <v>0</v>
      </c>
    </row>
    <row r="41" spans="1:6" s="144" customFormat="1" ht="28.9" customHeight="1" x14ac:dyDescent="0.25">
      <c r="A41" s="141"/>
      <c r="B41" s="260" t="s">
        <v>384</v>
      </c>
      <c r="C41" s="261">
        <v>0</v>
      </c>
      <c r="D41" s="261">
        <v>0</v>
      </c>
      <c r="E41" s="261">
        <v>0</v>
      </c>
    </row>
    <row r="42" spans="1:6" s="144" customFormat="1" ht="28.9" customHeight="1" x14ac:dyDescent="0.25">
      <c r="A42" s="141"/>
      <c r="B42" s="259" t="s">
        <v>385</v>
      </c>
      <c r="C42" s="261">
        <v>0</v>
      </c>
      <c r="D42" s="261">
        <v>0</v>
      </c>
      <c r="E42" s="261">
        <v>0</v>
      </c>
    </row>
    <row r="43" spans="1:6" s="144" customFormat="1" ht="28.9" customHeight="1" x14ac:dyDescent="0.25">
      <c r="A43" s="141"/>
      <c r="B43" s="259" t="s">
        <v>380</v>
      </c>
      <c r="C43" s="261">
        <v>0</v>
      </c>
      <c r="D43" s="261">
        <v>0</v>
      </c>
      <c r="E43" s="261">
        <v>0</v>
      </c>
    </row>
    <row r="44" spans="1:6" s="144" customFormat="1" ht="13.5" customHeight="1" x14ac:dyDescent="0.25">
      <c r="C44" s="148"/>
      <c r="D44" s="147"/>
      <c r="E44" s="147"/>
    </row>
    <row r="45" spans="1:6" s="144" customFormat="1" ht="13.5" customHeight="1" x14ac:dyDescent="0.25">
      <c r="C45" s="148"/>
      <c r="D45" s="147"/>
      <c r="E45" s="147"/>
    </row>
    <row r="46" spans="1:6" s="144" customFormat="1" ht="13.5" customHeight="1" x14ac:dyDescent="0.25">
      <c r="A46" s="388" t="s">
        <v>470</v>
      </c>
      <c r="B46" s="388"/>
      <c r="C46" s="388"/>
      <c r="D46" s="388"/>
      <c r="E46" s="388"/>
    </row>
    <row r="47" spans="1:6" s="144" customFormat="1" x14ac:dyDescent="0.25">
      <c r="A47" s="388"/>
      <c r="B47" s="388"/>
      <c r="C47" s="388"/>
      <c r="D47" s="388"/>
      <c r="E47" s="388"/>
    </row>
    <row r="48" spans="1:6" ht="46.9" customHeight="1" x14ac:dyDescent="0.25">
      <c r="A48" s="394" t="s">
        <v>562</v>
      </c>
      <c r="B48" s="394"/>
      <c r="C48" s="394"/>
      <c r="D48" s="394"/>
      <c r="E48" s="394"/>
      <c r="F48" s="348"/>
    </row>
    <row r="49" spans="1:5" x14ac:dyDescent="0.25">
      <c r="A49" s="150"/>
      <c r="C49" s="149"/>
      <c r="D49" s="149"/>
      <c r="E49" s="149"/>
    </row>
    <row r="50" spans="1:5" ht="15" customHeight="1" x14ac:dyDescent="0.25"/>
    <row r="51" spans="1:5" ht="15" customHeight="1" x14ac:dyDescent="0.25">
      <c r="A51" s="4" t="s">
        <v>14</v>
      </c>
      <c r="B51" s="3" t="s">
        <v>41</v>
      </c>
    </row>
    <row r="52" spans="1:5" ht="15" customHeight="1" x14ac:dyDescent="0.25">
      <c r="A52" s="4"/>
      <c r="B52" s="3"/>
    </row>
    <row r="53" spans="1:5" x14ac:dyDescent="0.25">
      <c r="A53" s="4"/>
      <c r="B53" s="3" t="s">
        <v>392</v>
      </c>
    </row>
    <row r="55" spans="1:5" s="151" customFormat="1" ht="50.45" customHeight="1" x14ac:dyDescent="0.25">
      <c r="A55" s="11" t="s">
        <v>394</v>
      </c>
      <c r="B55" s="12" t="s">
        <v>393</v>
      </c>
      <c r="C55" s="13" t="s">
        <v>507</v>
      </c>
      <c r="D55" s="13" t="s">
        <v>560</v>
      </c>
      <c r="E55" s="13" t="s">
        <v>561</v>
      </c>
    </row>
    <row r="56" spans="1:5" s="3" customFormat="1" x14ac:dyDescent="0.25">
      <c r="A56" s="6"/>
      <c r="B56" s="16" t="s">
        <v>13</v>
      </c>
      <c r="C56" s="20">
        <f>C57+C121+C271</f>
        <v>5618856</v>
      </c>
      <c r="D56" s="20">
        <f>D57+D121+D271</f>
        <v>941538.67999999993</v>
      </c>
      <c r="E56" s="20">
        <f t="shared" ref="E56" si="6">E57+E121+E271</f>
        <v>6560394.6799999997</v>
      </c>
    </row>
    <row r="57" spans="1:5" s="3" customFormat="1" x14ac:dyDescent="0.25">
      <c r="A57" s="263">
        <v>6</v>
      </c>
      <c r="B57" s="19" t="s">
        <v>0</v>
      </c>
      <c r="C57" s="320">
        <f>C59+C73+C85+C99+C119+C120</f>
        <v>5113856</v>
      </c>
      <c r="D57" s="320">
        <f>D59+D73+D85+D99+D119+D120</f>
        <v>-653000</v>
      </c>
      <c r="E57" s="320">
        <f>E59+E73+E85+E99+E119+E120</f>
        <v>4460856</v>
      </c>
    </row>
    <row r="58" spans="1:5" s="3" customFormat="1" x14ac:dyDescent="0.25">
      <c r="A58" s="18"/>
      <c r="B58" s="19" t="s">
        <v>51</v>
      </c>
      <c r="C58" s="20">
        <f t="shared" ref="C58:E58" si="7">C59</f>
        <v>614000</v>
      </c>
      <c r="D58" s="20">
        <f t="shared" si="7"/>
        <v>0</v>
      </c>
      <c r="E58" s="20">
        <f t="shared" si="7"/>
        <v>614000</v>
      </c>
    </row>
    <row r="59" spans="1:5" s="357" customFormat="1" x14ac:dyDescent="0.25">
      <c r="A59" s="355">
        <v>61</v>
      </c>
      <c r="B59" s="358" t="s">
        <v>7</v>
      </c>
      <c r="C59" s="356">
        <f>C60+C66+C69</f>
        <v>614000</v>
      </c>
      <c r="D59" s="356">
        <f t="shared" ref="D59:E59" si="8">D60+D66+D69</f>
        <v>0</v>
      </c>
      <c r="E59" s="356">
        <f t="shared" si="8"/>
        <v>614000</v>
      </c>
    </row>
    <row r="60" spans="1:5" hidden="1" x14ac:dyDescent="0.25">
      <c r="A60" s="18">
        <v>611</v>
      </c>
      <c r="B60" s="19" t="s">
        <v>8</v>
      </c>
      <c r="C60" s="20">
        <f>C61+C62+C64+C63+C65</f>
        <v>582000</v>
      </c>
      <c r="D60" s="20">
        <f t="shared" ref="D60:E60" si="9">D61+D62+D64+D63+D65</f>
        <v>0</v>
      </c>
      <c r="E60" s="20">
        <f t="shared" si="9"/>
        <v>582000</v>
      </c>
    </row>
    <row r="61" spans="1:5" hidden="1" x14ac:dyDescent="0.25">
      <c r="A61" s="319">
        <v>6111</v>
      </c>
      <c r="B61" s="317" t="s">
        <v>514</v>
      </c>
      <c r="C61" s="1">
        <v>500000</v>
      </c>
      <c r="D61" s="146">
        <f t="shared" ref="D61:D64" si="10">E61-C61</f>
        <v>0</v>
      </c>
      <c r="E61" s="1">
        <v>500000</v>
      </c>
    </row>
    <row r="62" spans="1:5" hidden="1" x14ac:dyDescent="0.25">
      <c r="A62" s="319">
        <v>6112</v>
      </c>
      <c r="B62" s="317" t="s">
        <v>515</v>
      </c>
      <c r="C62" s="1">
        <v>50000</v>
      </c>
      <c r="D62" s="146">
        <f t="shared" si="10"/>
        <v>0</v>
      </c>
      <c r="E62" s="1">
        <v>50000</v>
      </c>
    </row>
    <row r="63" spans="1:5" hidden="1" x14ac:dyDescent="0.25">
      <c r="A63" s="319">
        <v>6113</v>
      </c>
      <c r="B63" s="317" t="s">
        <v>516</v>
      </c>
      <c r="C63" s="1">
        <v>20000</v>
      </c>
      <c r="D63" s="146">
        <f t="shared" si="10"/>
        <v>0</v>
      </c>
      <c r="E63" s="1">
        <v>20000</v>
      </c>
    </row>
    <row r="64" spans="1:5" hidden="1" x14ac:dyDescent="0.25">
      <c r="A64" s="319">
        <v>6114</v>
      </c>
      <c r="B64" s="317" t="s">
        <v>517</v>
      </c>
      <c r="C64" s="1">
        <v>2000</v>
      </c>
      <c r="D64" s="146">
        <f t="shared" si="10"/>
        <v>0</v>
      </c>
      <c r="E64" s="1">
        <v>2000</v>
      </c>
    </row>
    <row r="65" spans="1:5" hidden="1" x14ac:dyDescent="0.25">
      <c r="A65" s="319">
        <v>6115</v>
      </c>
      <c r="B65" s="317" t="s">
        <v>518</v>
      </c>
      <c r="C65" s="1">
        <v>10000</v>
      </c>
      <c r="D65" s="146">
        <f t="shared" ref="D65:D68" si="11">E65-C65</f>
        <v>0</v>
      </c>
      <c r="E65" s="1">
        <v>10000</v>
      </c>
    </row>
    <row r="66" spans="1:5" hidden="1" x14ac:dyDescent="0.25">
      <c r="A66" s="18">
        <v>613</v>
      </c>
      <c r="B66" s="19" t="s">
        <v>9</v>
      </c>
      <c r="C66" s="20">
        <f>C67+C68</f>
        <v>29000</v>
      </c>
      <c r="D66" s="20">
        <f>D67+D68</f>
        <v>0</v>
      </c>
      <c r="E66" s="20">
        <f>E67+E68</f>
        <v>29000</v>
      </c>
    </row>
    <row r="67" spans="1:5" hidden="1" x14ac:dyDescent="0.25">
      <c r="A67" s="141">
        <v>6131</v>
      </c>
      <c r="B67" s="321" t="s">
        <v>530</v>
      </c>
      <c r="C67" s="1">
        <v>2000</v>
      </c>
      <c r="D67" s="146">
        <f t="shared" si="11"/>
        <v>0</v>
      </c>
      <c r="E67" s="1">
        <v>2000</v>
      </c>
    </row>
    <row r="68" spans="1:5" hidden="1" x14ac:dyDescent="0.25">
      <c r="A68" s="141">
        <v>6134</v>
      </c>
      <c r="B68" s="321" t="s">
        <v>513</v>
      </c>
      <c r="C68" s="1">
        <v>27000</v>
      </c>
      <c r="D68" s="146">
        <f t="shared" si="11"/>
        <v>0</v>
      </c>
      <c r="E68" s="1">
        <v>27000</v>
      </c>
    </row>
    <row r="69" spans="1:5" hidden="1" x14ac:dyDescent="0.25">
      <c r="A69" s="18">
        <v>614</v>
      </c>
      <c r="B69" s="19" t="s">
        <v>207</v>
      </c>
      <c r="C69" s="20">
        <f>C70+C71</f>
        <v>3000</v>
      </c>
      <c r="D69" s="20">
        <f>D70+D71</f>
        <v>0</v>
      </c>
      <c r="E69" s="20">
        <f>E70+E71</f>
        <v>3000</v>
      </c>
    </row>
    <row r="70" spans="1:5" hidden="1" x14ac:dyDescent="0.25">
      <c r="A70" s="141">
        <v>614240</v>
      </c>
      <c r="B70" s="153" t="s">
        <v>240</v>
      </c>
      <c r="C70" s="1">
        <v>2800</v>
      </c>
      <c r="D70" s="146">
        <f t="shared" ref="D70" si="12">E70-C70</f>
        <v>0</v>
      </c>
      <c r="E70" s="1">
        <v>2800</v>
      </c>
    </row>
    <row r="71" spans="1:5" hidden="1" x14ac:dyDescent="0.25">
      <c r="A71" s="141">
        <v>614530</v>
      </c>
      <c r="B71" s="153" t="s">
        <v>59</v>
      </c>
      <c r="C71" s="1">
        <v>200</v>
      </c>
      <c r="D71" s="146">
        <f t="shared" ref="D71" si="13">E71-C71</f>
        <v>0</v>
      </c>
      <c r="E71" s="1">
        <v>200</v>
      </c>
    </row>
    <row r="72" spans="1:5" s="3" customFormat="1" x14ac:dyDescent="0.25">
      <c r="A72" s="18"/>
      <c r="B72" s="19" t="s">
        <v>50</v>
      </c>
      <c r="C72" s="22">
        <f t="shared" ref="C72:E72" si="14">C73</f>
        <v>4223536</v>
      </c>
      <c r="D72" s="20">
        <f t="shared" si="14"/>
        <v>-653000</v>
      </c>
      <c r="E72" s="20">
        <f t="shared" si="14"/>
        <v>3570536</v>
      </c>
    </row>
    <row r="73" spans="1:5" s="357" customFormat="1" x14ac:dyDescent="0.25">
      <c r="A73" s="355">
        <v>63</v>
      </c>
      <c r="B73" s="358" t="s">
        <v>10</v>
      </c>
      <c r="C73" s="356">
        <f>C74+C80+C83</f>
        <v>4223536</v>
      </c>
      <c r="D73" s="356">
        <f>D74+D80+D83</f>
        <v>-653000</v>
      </c>
      <c r="E73" s="356">
        <f t="shared" ref="E73" si="15">E74+E80+E83</f>
        <v>3570536</v>
      </c>
    </row>
    <row r="74" spans="1:5" hidden="1" x14ac:dyDescent="0.25">
      <c r="A74" s="18">
        <v>633</v>
      </c>
      <c r="B74" s="19" t="s">
        <v>208</v>
      </c>
      <c r="C74" s="20">
        <f>C75+C76+C77+C78+C79</f>
        <v>3102536</v>
      </c>
      <c r="D74" s="20">
        <f t="shared" ref="D74:E74" si="16">D75+D76+D77+D78+D79</f>
        <v>-153000</v>
      </c>
      <c r="E74" s="20">
        <f t="shared" si="16"/>
        <v>2949536</v>
      </c>
    </row>
    <row r="75" spans="1:5" hidden="1" x14ac:dyDescent="0.25">
      <c r="A75" s="141">
        <v>633110</v>
      </c>
      <c r="B75" s="331" t="s">
        <v>531</v>
      </c>
      <c r="C75" s="1">
        <v>645000</v>
      </c>
      <c r="D75" s="146">
        <f t="shared" ref="D75:D78" si="17">E75-C75</f>
        <v>0</v>
      </c>
      <c r="E75" s="1">
        <v>645000</v>
      </c>
    </row>
    <row r="76" spans="1:5" hidden="1" x14ac:dyDescent="0.25">
      <c r="A76" s="141">
        <v>633120</v>
      </c>
      <c r="B76" s="153" t="s">
        <v>60</v>
      </c>
      <c r="C76" s="1">
        <v>1400</v>
      </c>
      <c r="D76" s="146">
        <f t="shared" si="17"/>
        <v>0</v>
      </c>
      <c r="E76" s="1">
        <v>1400</v>
      </c>
    </row>
    <row r="77" spans="1:5" hidden="1" x14ac:dyDescent="0.25">
      <c r="A77" s="141">
        <v>633140</v>
      </c>
      <c r="B77" s="153" t="s">
        <v>61</v>
      </c>
      <c r="C77" s="1">
        <v>0</v>
      </c>
      <c r="D77" s="146">
        <f t="shared" si="17"/>
        <v>0</v>
      </c>
      <c r="E77" s="1">
        <v>0</v>
      </c>
    </row>
    <row r="78" spans="1:5" hidden="1" x14ac:dyDescent="0.25">
      <c r="A78" s="141">
        <v>633210</v>
      </c>
      <c r="B78" s="153" t="s">
        <v>62</v>
      </c>
      <c r="C78" s="1">
        <v>2406136</v>
      </c>
      <c r="D78" s="146">
        <f t="shared" si="17"/>
        <v>-153000</v>
      </c>
      <c r="E78" s="1">
        <v>2253136</v>
      </c>
    </row>
    <row r="79" spans="1:5" hidden="1" x14ac:dyDescent="0.25">
      <c r="A79" s="141">
        <v>633220</v>
      </c>
      <c r="B79" s="153" t="s">
        <v>63</v>
      </c>
      <c r="C79" s="1">
        <v>50000</v>
      </c>
      <c r="D79" s="146">
        <f t="shared" ref="D79" si="18">E79-C79</f>
        <v>0</v>
      </c>
      <c r="E79" s="1">
        <v>50000</v>
      </c>
    </row>
    <row r="80" spans="1:5" hidden="1" x14ac:dyDescent="0.25">
      <c r="A80" s="18">
        <v>634</v>
      </c>
      <c r="B80" s="19" t="s">
        <v>48</v>
      </c>
      <c r="C80" s="20">
        <f>C81+C82</f>
        <v>121000</v>
      </c>
      <c r="D80" s="20">
        <f t="shared" ref="D80:E80" si="19">D81+D82</f>
        <v>0</v>
      </c>
      <c r="E80" s="20">
        <f t="shared" si="19"/>
        <v>121000</v>
      </c>
    </row>
    <row r="81" spans="1:8" hidden="1" x14ac:dyDescent="0.25">
      <c r="A81" s="141">
        <v>63414</v>
      </c>
      <c r="B81" s="321" t="s">
        <v>529</v>
      </c>
      <c r="C81" s="1">
        <v>21000</v>
      </c>
      <c r="D81" s="146">
        <f t="shared" ref="D81" si="20">E81-C81</f>
        <v>0</v>
      </c>
      <c r="E81" s="146">
        <v>21000</v>
      </c>
    </row>
    <row r="82" spans="1:8" hidden="1" x14ac:dyDescent="0.25">
      <c r="A82" s="141">
        <v>634250</v>
      </c>
      <c r="B82" s="249" t="s">
        <v>135</v>
      </c>
      <c r="C82" s="1">
        <v>100000</v>
      </c>
      <c r="D82" s="146">
        <f t="shared" ref="D82" si="21">E82-C82</f>
        <v>0</v>
      </c>
      <c r="E82" s="146">
        <v>100000</v>
      </c>
    </row>
    <row r="83" spans="1:8" hidden="1" x14ac:dyDescent="0.25">
      <c r="A83" s="18">
        <v>638</v>
      </c>
      <c r="B83" s="19" t="s">
        <v>209</v>
      </c>
      <c r="C83" s="20">
        <v>1000000</v>
      </c>
      <c r="D83" s="146">
        <f t="shared" ref="D83" si="22">E83-C83</f>
        <v>-500000</v>
      </c>
      <c r="E83" s="20">
        <v>500000</v>
      </c>
    </row>
    <row r="84" spans="1:8" s="154" customFormat="1" ht="76.900000000000006" customHeight="1" x14ac:dyDescent="0.25">
      <c r="A84" s="21" t="s">
        <v>249</v>
      </c>
      <c r="B84" s="12" t="s">
        <v>6</v>
      </c>
      <c r="C84" s="13" t="s">
        <v>507</v>
      </c>
      <c r="D84" s="13" t="s">
        <v>560</v>
      </c>
      <c r="E84" s="13" t="s">
        <v>561</v>
      </c>
      <c r="H84"/>
    </row>
    <row r="85" spans="1:8" s="357" customFormat="1" x14ac:dyDescent="0.25">
      <c r="A85" s="355">
        <v>64</v>
      </c>
      <c r="B85" s="358" t="s">
        <v>11</v>
      </c>
      <c r="C85" s="356">
        <f t="shared" ref="C85" si="23">C86+C88</f>
        <v>190820</v>
      </c>
      <c r="D85" s="356">
        <f t="shared" ref="D85:E85" si="24">D86+D88</f>
        <v>0</v>
      </c>
      <c r="E85" s="356">
        <f t="shared" si="24"/>
        <v>190820</v>
      </c>
    </row>
    <row r="86" spans="1:8" x14ac:dyDescent="0.25">
      <c r="A86" s="18"/>
      <c r="B86" s="19" t="s">
        <v>51</v>
      </c>
      <c r="C86" s="22">
        <f t="shared" ref="C86:E86" si="25">C87</f>
        <v>300</v>
      </c>
      <c r="D86" s="20">
        <f t="shared" si="25"/>
        <v>0</v>
      </c>
      <c r="E86" s="20">
        <f t="shared" si="25"/>
        <v>300</v>
      </c>
    </row>
    <row r="87" spans="1:8" hidden="1" x14ac:dyDescent="0.25">
      <c r="A87" s="141">
        <v>641</v>
      </c>
      <c r="B87" s="153" t="s">
        <v>12</v>
      </c>
      <c r="C87" s="1">
        <v>300</v>
      </c>
      <c r="D87" s="146">
        <f t="shared" ref="D87" si="26">E87-C87</f>
        <v>0</v>
      </c>
      <c r="E87" s="1">
        <v>300</v>
      </c>
    </row>
    <row r="88" spans="1:8" s="3" customFormat="1" x14ac:dyDescent="0.25">
      <c r="A88" s="18"/>
      <c r="B88" s="19" t="s">
        <v>52</v>
      </c>
      <c r="C88" s="22">
        <f>C89</f>
        <v>190520</v>
      </c>
      <c r="D88" s="20">
        <f>D89</f>
        <v>0</v>
      </c>
      <c r="E88" s="20">
        <f>E89</f>
        <v>190520</v>
      </c>
    </row>
    <row r="89" spans="1:8" hidden="1" x14ac:dyDescent="0.25">
      <c r="A89" s="18">
        <v>642</v>
      </c>
      <c r="B89" s="19" t="s">
        <v>210</v>
      </c>
      <c r="C89" s="20">
        <f>C90+C91+C94+C98</f>
        <v>190520</v>
      </c>
      <c r="D89" s="20">
        <f>D90+D92+D93+D95+D96+D97+D98</f>
        <v>0</v>
      </c>
      <c r="E89" s="20">
        <f>E90+E92+E93+E95+E96+E97+E98</f>
        <v>190520</v>
      </c>
    </row>
    <row r="90" spans="1:8" hidden="1" x14ac:dyDescent="0.25">
      <c r="A90" s="18">
        <v>6421</v>
      </c>
      <c r="B90" s="19" t="s">
        <v>64</v>
      </c>
      <c r="C90" s="20">
        <v>163000</v>
      </c>
      <c r="D90" s="146">
        <f t="shared" ref="D90:D97" si="27">E90-C90</f>
        <v>0</v>
      </c>
      <c r="E90" s="20">
        <v>163000</v>
      </c>
    </row>
    <row r="91" spans="1:8" hidden="1" x14ac:dyDescent="0.25">
      <c r="A91" s="18">
        <v>6422</v>
      </c>
      <c r="B91" s="19"/>
      <c r="C91" s="20">
        <f>C92+C93</f>
        <v>18800</v>
      </c>
      <c r="D91" s="20">
        <f t="shared" ref="D91:E91" si="28">D92+D93</f>
        <v>0</v>
      </c>
      <c r="E91" s="20">
        <f t="shared" si="28"/>
        <v>18800</v>
      </c>
    </row>
    <row r="92" spans="1:8" s="144" customFormat="1" hidden="1" x14ac:dyDescent="0.25">
      <c r="A92" s="141">
        <v>642220</v>
      </c>
      <c r="B92" s="153" t="s">
        <v>247</v>
      </c>
      <c r="C92" s="1">
        <v>15000</v>
      </c>
      <c r="D92" s="146">
        <f t="shared" si="27"/>
        <v>0</v>
      </c>
      <c r="E92" s="146">
        <v>15000</v>
      </c>
    </row>
    <row r="93" spans="1:8" hidden="1" x14ac:dyDescent="0.25">
      <c r="A93" s="141">
        <v>642250</v>
      </c>
      <c r="B93" s="153" t="s">
        <v>66</v>
      </c>
      <c r="C93" s="1">
        <v>3800</v>
      </c>
      <c r="D93" s="146">
        <f t="shared" si="27"/>
        <v>0</v>
      </c>
      <c r="E93" s="1">
        <v>3800</v>
      </c>
    </row>
    <row r="94" spans="1:8" hidden="1" x14ac:dyDescent="0.25">
      <c r="A94" s="18">
        <v>6423</v>
      </c>
      <c r="B94" s="19"/>
      <c r="C94" s="20">
        <f t="shared" ref="C94:E94" si="29">C95+C96+C97</f>
        <v>8220</v>
      </c>
      <c r="D94" s="20">
        <f t="shared" si="29"/>
        <v>0</v>
      </c>
      <c r="E94" s="20">
        <f t="shared" si="29"/>
        <v>8220</v>
      </c>
    </row>
    <row r="95" spans="1:8" hidden="1" x14ac:dyDescent="0.25">
      <c r="A95" s="141">
        <v>642310</v>
      </c>
      <c r="B95" s="153" t="s">
        <v>65</v>
      </c>
      <c r="C95" s="1">
        <v>2400</v>
      </c>
      <c r="D95" s="146">
        <f t="shared" si="27"/>
        <v>0</v>
      </c>
      <c r="E95" s="1">
        <v>2400</v>
      </c>
    </row>
    <row r="96" spans="1:8" s="144" customFormat="1" hidden="1" x14ac:dyDescent="0.25">
      <c r="A96" s="141">
        <v>642360</v>
      </c>
      <c r="B96" s="153" t="s">
        <v>248</v>
      </c>
      <c r="C96" s="1">
        <v>20</v>
      </c>
      <c r="D96" s="146">
        <f t="shared" si="27"/>
        <v>0</v>
      </c>
      <c r="E96" s="146">
        <v>20</v>
      </c>
    </row>
    <row r="97" spans="1:83" hidden="1" x14ac:dyDescent="0.25">
      <c r="A97" s="141">
        <v>642390</v>
      </c>
      <c r="B97" s="153" t="s">
        <v>134</v>
      </c>
      <c r="C97" s="1">
        <v>5800</v>
      </c>
      <c r="D97" s="146">
        <f t="shared" si="27"/>
        <v>0</v>
      </c>
      <c r="E97" s="1">
        <v>5800</v>
      </c>
    </row>
    <row r="98" spans="1:83" hidden="1" x14ac:dyDescent="0.25">
      <c r="A98" s="18">
        <v>6429</v>
      </c>
      <c r="B98" s="19" t="s">
        <v>67</v>
      </c>
      <c r="C98" s="20">
        <v>500</v>
      </c>
      <c r="D98" s="20">
        <f>E98-C98</f>
        <v>0</v>
      </c>
      <c r="E98" s="20">
        <v>500</v>
      </c>
      <c r="F98" s="347"/>
    </row>
    <row r="99" spans="1:83" s="357" customFormat="1" x14ac:dyDescent="0.25">
      <c r="A99" s="355">
        <v>65</v>
      </c>
      <c r="B99" s="358" t="s">
        <v>395</v>
      </c>
      <c r="C99" s="356">
        <f>C101+C104</f>
        <v>82500</v>
      </c>
      <c r="D99" s="356">
        <f t="shared" ref="D99:E99" si="30">D100+D103</f>
        <v>0</v>
      </c>
      <c r="E99" s="356">
        <f t="shared" si="30"/>
        <v>82500</v>
      </c>
    </row>
    <row r="100" spans="1:83" s="3" customFormat="1" x14ac:dyDescent="0.25">
      <c r="A100" s="18"/>
      <c r="B100" s="19" t="s">
        <v>51</v>
      </c>
      <c r="C100" s="22">
        <f>C102</f>
        <v>1500</v>
      </c>
      <c r="D100" s="22">
        <f t="shared" ref="D100:E100" si="31">D102</f>
        <v>0</v>
      </c>
      <c r="E100" s="22">
        <f t="shared" si="31"/>
        <v>1500</v>
      </c>
    </row>
    <row r="101" spans="1:83" s="357" customFormat="1" x14ac:dyDescent="0.25">
      <c r="A101" s="355">
        <v>65</v>
      </c>
      <c r="B101" s="358" t="s">
        <v>395</v>
      </c>
      <c r="C101" s="356">
        <f t="shared" ref="C101:E101" si="32">C102</f>
        <v>1500</v>
      </c>
      <c r="D101" s="356">
        <f t="shared" si="32"/>
        <v>0</v>
      </c>
      <c r="E101" s="356">
        <f t="shared" si="32"/>
        <v>1500</v>
      </c>
    </row>
    <row r="102" spans="1:83" s="144" customFormat="1" hidden="1" x14ac:dyDescent="0.25">
      <c r="A102" s="141">
        <v>651</v>
      </c>
      <c r="B102" s="153" t="s">
        <v>213</v>
      </c>
      <c r="C102" s="1">
        <v>1500</v>
      </c>
      <c r="D102" s="146">
        <f t="shared" ref="D102" si="33">E102-C102</f>
        <v>0</v>
      </c>
      <c r="E102" s="1">
        <v>1500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</row>
    <row r="103" spans="1:83" s="3" customFormat="1" x14ac:dyDescent="0.25">
      <c r="A103" s="18"/>
      <c r="B103" s="19" t="s">
        <v>52</v>
      </c>
      <c r="C103" s="22">
        <f>C105+C115</f>
        <v>81000</v>
      </c>
      <c r="D103" s="22">
        <f>D105+D115</f>
        <v>0</v>
      </c>
      <c r="E103" s="20">
        <f>E104</f>
        <v>81000</v>
      </c>
    </row>
    <row r="104" spans="1:83" s="357" customFormat="1" x14ac:dyDescent="0.25">
      <c r="A104" s="355">
        <v>65</v>
      </c>
      <c r="B104" s="358" t="s">
        <v>395</v>
      </c>
      <c r="C104" s="356">
        <f>C105+C115</f>
        <v>81000</v>
      </c>
      <c r="D104" s="356">
        <f t="shared" ref="D104:E104" si="34">D105+D115</f>
        <v>0</v>
      </c>
      <c r="E104" s="356">
        <f t="shared" si="34"/>
        <v>81000</v>
      </c>
    </row>
    <row r="105" spans="1:83" hidden="1" x14ac:dyDescent="0.25">
      <c r="A105" s="18">
        <v>652</v>
      </c>
      <c r="B105" s="19" t="s">
        <v>211</v>
      </c>
      <c r="C105" s="20">
        <f>C106+C107+C108+C109</f>
        <v>50000</v>
      </c>
      <c r="D105" s="20">
        <f t="shared" ref="D105:E105" si="35">D106+D107+D108+D109</f>
        <v>0</v>
      </c>
      <c r="E105" s="20">
        <f t="shared" si="35"/>
        <v>50000</v>
      </c>
    </row>
    <row r="106" spans="1:83" hidden="1" x14ac:dyDescent="0.25">
      <c r="A106" s="141">
        <v>65221</v>
      </c>
      <c r="B106" s="332" t="s">
        <v>532</v>
      </c>
      <c r="C106" s="1">
        <v>100</v>
      </c>
      <c r="D106" s="146">
        <f t="shared" ref="D106:D113" si="36">E106-C106</f>
        <v>0</v>
      </c>
      <c r="E106" s="146">
        <v>100</v>
      </c>
    </row>
    <row r="107" spans="1:83" hidden="1" x14ac:dyDescent="0.25">
      <c r="A107" s="141">
        <v>652240</v>
      </c>
      <c r="B107" s="153" t="s">
        <v>244</v>
      </c>
      <c r="C107" s="1">
        <v>25000</v>
      </c>
      <c r="D107" s="146">
        <f t="shared" si="36"/>
        <v>0</v>
      </c>
      <c r="E107" s="146">
        <v>25000</v>
      </c>
    </row>
    <row r="108" spans="1:83" hidden="1" x14ac:dyDescent="0.25">
      <c r="A108" s="141">
        <v>652410</v>
      </c>
      <c r="B108" s="153" t="s">
        <v>68</v>
      </c>
      <c r="C108" s="1">
        <v>1200</v>
      </c>
      <c r="D108" s="146">
        <f t="shared" si="36"/>
        <v>0</v>
      </c>
      <c r="E108" s="146">
        <v>1200</v>
      </c>
    </row>
    <row r="109" spans="1:83" hidden="1" x14ac:dyDescent="0.25">
      <c r="A109" s="18">
        <v>6526</v>
      </c>
      <c r="B109" s="19"/>
      <c r="C109" s="20">
        <f>C110+C111+C112+C113+C114</f>
        <v>23700</v>
      </c>
      <c r="D109" s="20">
        <f>D110+D111+D112+D113+D114</f>
        <v>0</v>
      </c>
      <c r="E109" s="20">
        <f>SUM(E110:E114)</f>
        <v>23700</v>
      </c>
    </row>
    <row r="110" spans="1:83" s="144" customFormat="1" hidden="1" x14ac:dyDescent="0.25">
      <c r="A110" s="141">
        <v>652690</v>
      </c>
      <c r="B110" s="153" t="s">
        <v>69</v>
      </c>
      <c r="C110" s="1">
        <v>4000</v>
      </c>
      <c r="D110" s="146">
        <f t="shared" si="36"/>
        <v>0</v>
      </c>
      <c r="E110" s="146">
        <v>4000</v>
      </c>
    </row>
    <row r="111" spans="1:83" hidden="1" x14ac:dyDescent="0.25">
      <c r="A111" s="141">
        <v>6526901</v>
      </c>
      <c r="B111" s="153" t="s">
        <v>70</v>
      </c>
      <c r="C111" s="1">
        <v>11200</v>
      </c>
      <c r="D111" s="146">
        <f t="shared" si="36"/>
        <v>0</v>
      </c>
      <c r="E111" s="146">
        <v>11200</v>
      </c>
    </row>
    <row r="112" spans="1:83" s="144" customFormat="1" hidden="1" x14ac:dyDescent="0.25">
      <c r="A112" s="141">
        <v>6526920</v>
      </c>
      <c r="B112" s="153" t="s">
        <v>71</v>
      </c>
      <c r="C112" s="1">
        <v>7000</v>
      </c>
      <c r="D112" s="146">
        <f t="shared" si="36"/>
        <v>0</v>
      </c>
      <c r="E112" s="146">
        <v>7000</v>
      </c>
    </row>
    <row r="113" spans="1:5" hidden="1" x14ac:dyDescent="0.25">
      <c r="A113" s="141">
        <v>6526921</v>
      </c>
      <c r="B113" s="153" t="s">
        <v>173</v>
      </c>
      <c r="C113" s="1">
        <v>1200</v>
      </c>
      <c r="D113" s="146">
        <f t="shared" si="36"/>
        <v>0</v>
      </c>
      <c r="E113" s="146">
        <v>1200</v>
      </c>
    </row>
    <row r="114" spans="1:5" hidden="1" x14ac:dyDescent="0.25">
      <c r="A114" s="141">
        <v>6526922</v>
      </c>
      <c r="B114" s="343" t="s">
        <v>554</v>
      </c>
      <c r="C114" s="1">
        <v>300</v>
      </c>
      <c r="D114" s="146">
        <f>E114-C114</f>
        <v>0</v>
      </c>
      <c r="E114" s="146">
        <v>300</v>
      </c>
    </row>
    <row r="115" spans="1:5" hidden="1" x14ac:dyDescent="0.25">
      <c r="A115" s="18">
        <v>653</v>
      </c>
      <c r="B115" s="19" t="s">
        <v>212</v>
      </c>
      <c r="C115" s="20">
        <f>C116+C117</f>
        <v>31000</v>
      </c>
      <c r="D115" s="20">
        <f t="shared" ref="D115:E115" si="37">D116+D117</f>
        <v>0</v>
      </c>
      <c r="E115" s="20">
        <f t="shared" si="37"/>
        <v>31000</v>
      </c>
    </row>
    <row r="116" spans="1:5" hidden="1" x14ac:dyDescent="0.25">
      <c r="A116" s="141">
        <v>6531</v>
      </c>
      <c r="B116" s="317" t="s">
        <v>512</v>
      </c>
      <c r="C116" s="1">
        <v>1000</v>
      </c>
      <c r="D116" s="146">
        <f>E116-C116</f>
        <v>0</v>
      </c>
      <c r="E116" s="146">
        <v>1000</v>
      </c>
    </row>
    <row r="117" spans="1:5" hidden="1" x14ac:dyDescent="0.25">
      <c r="A117" s="141">
        <v>653210</v>
      </c>
      <c r="B117" s="153" t="s">
        <v>108</v>
      </c>
      <c r="C117" s="1">
        <v>30000</v>
      </c>
      <c r="D117" s="146">
        <f>E117-C117</f>
        <v>0</v>
      </c>
      <c r="E117" s="146">
        <v>30000</v>
      </c>
    </row>
    <row r="118" spans="1:5" s="144" customFormat="1" x14ac:dyDescent="0.25">
      <c r="A118" s="141"/>
      <c r="B118" s="19" t="s">
        <v>51</v>
      </c>
      <c r="C118" s="20">
        <f t="shared" ref="C118:E118" si="38">C119+C120</f>
        <v>3000</v>
      </c>
      <c r="D118" s="20">
        <f t="shared" si="38"/>
        <v>0</v>
      </c>
      <c r="E118" s="20">
        <f t="shared" si="38"/>
        <v>3000</v>
      </c>
    </row>
    <row r="119" spans="1:5" s="357" customFormat="1" x14ac:dyDescent="0.25">
      <c r="A119" s="355">
        <v>66</v>
      </c>
      <c r="B119" s="358" t="s">
        <v>263</v>
      </c>
      <c r="C119" s="356">
        <v>2500</v>
      </c>
      <c r="D119" s="356">
        <f>E119-C119</f>
        <v>0</v>
      </c>
      <c r="E119" s="356">
        <v>2500</v>
      </c>
    </row>
    <row r="120" spans="1:5" s="357" customFormat="1" x14ac:dyDescent="0.25">
      <c r="A120" s="355">
        <v>68</v>
      </c>
      <c r="B120" s="358" t="s">
        <v>225</v>
      </c>
      <c r="C120" s="356">
        <v>500</v>
      </c>
      <c r="D120" s="356">
        <f>E120-C120</f>
        <v>0</v>
      </c>
      <c r="E120" s="356">
        <v>500</v>
      </c>
    </row>
    <row r="121" spans="1:5" s="3" customFormat="1" x14ac:dyDescent="0.25">
      <c r="A121" s="6"/>
      <c r="B121" s="16" t="s">
        <v>264</v>
      </c>
      <c r="C121" s="22">
        <f t="shared" ref="C121:E121" si="39">C122</f>
        <v>20000</v>
      </c>
      <c r="D121" s="20">
        <f t="shared" si="39"/>
        <v>0</v>
      </c>
      <c r="E121" s="20">
        <f t="shared" si="39"/>
        <v>20000</v>
      </c>
    </row>
    <row r="122" spans="1:5" s="3" customFormat="1" x14ac:dyDescent="0.25">
      <c r="A122" s="263">
        <v>7</v>
      </c>
      <c r="B122" s="19" t="s">
        <v>1</v>
      </c>
      <c r="C122" s="22">
        <f>C123+C126</f>
        <v>20000</v>
      </c>
      <c r="D122" s="22">
        <f>D123+D126</f>
        <v>0</v>
      </c>
      <c r="E122" s="20">
        <f>E123+E125</f>
        <v>20000</v>
      </c>
    </row>
    <row r="123" spans="1:5" s="357" customFormat="1" x14ac:dyDescent="0.25">
      <c r="A123" s="355">
        <v>71</v>
      </c>
      <c r="B123" s="358" t="s">
        <v>174</v>
      </c>
      <c r="C123" s="356">
        <f>C124</f>
        <v>2000</v>
      </c>
      <c r="D123" s="356">
        <f>D124</f>
        <v>0</v>
      </c>
      <c r="E123" s="356">
        <f>E124</f>
        <v>2000</v>
      </c>
    </row>
    <row r="124" spans="1:5" s="357" customFormat="1" hidden="1" x14ac:dyDescent="0.25">
      <c r="A124" s="355">
        <v>711</v>
      </c>
      <c r="B124" s="358" t="s">
        <v>175</v>
      </c>
      <c r="C124" s="356">
        <v>2000</v>
      </c>
      <c r="D124" s="356">
        <f>E124-C124</f>
        <v>0</v>
      </c>
      <c r="E124" s="356">
        <v>2000</v>
      </c>
    </row>
    <row r="125" spans="1:5" s="357" customFormat="1" x14ac:dyDescent="0.25">
      <c r="A125" s="355">
        <v>72</v>
      </c>
      <c r="B125" s="355" t="s">
        <v>511</v>
      </c>
      <c r="C125" s="356">
        <f t="shared" ref="C125:E125" si="40">C126</f>
        <v>18000</v>
      </c>
      <c r="D125" s="356">
        <f t="shared" si="40"/>
        <v>0</v>
      </c>
      <c r="E125" s="356">
        <f t="shared" si="40"/>
        <v>18000</v>
      </c>
    </row>
    <row r="126" spans="1:5" hidden="1" x14ac:dyDescent="0.25">
      <c r="A126" s="141">
        <v>721</v>
      </c>
      <c r="B126" s="319" t="s">
        <v>510</v>
      </c>
      <c r="C126" s="1">
        <v>18000</v>
      </c>
      <c r="D126" s="146">
        <f>E126-C126</f>
        <v>0</v>
      </c>
      <c r="E126" s="146">
        <v>18000</v>
      </c>
    </row>
    <row r="127" spans="1:5" x14ac:dyDescent="0.25">
      <c r="A127" s="144"/>
      <c r="B127" s="144"/>
      <c r="C127" s="148"/>
      <c r="D127" s="147"/>
      <c r="E127" s="147"/>
    </row>
    <row r="128" spans="1:5" x14ac:dyDescent="0.25">
      <c r="A128" s="144"/>
      <c r="B128" s="3" t="s">
        <v>388</v>
      </c>
      <c r="C128" s="148"/>
      <c r="D128" s="147"/>
      <c r="E128" s="147"/>
    </row>
    <row r="129" spans="1:5" x14ac:dyDescent="0.25">
      <c r="A129" s="144"/>
      <c r="B129" s="144"/>
      <c r="C129" s="148"/>
      <c r="D129" s="147"/>
      <c r="E129" s="147"/>
    </row>
    <row r="130" spans="1:5" s="5" customFormat="1" ht="60.6" customHeight="1" x14ac:dyDescent="0.25">
      <c r="A130" s="21" t="s">
        <v>394</v>
      </c>
      <c r="B130" s="12" t="s">
        <v>396</v>
      </c>
      <c r="C130" s="13" t="s">
        <v>507</v>
      </c>
      <c r="D130" s="13" t="s">
        <v>560</v>
      </c>
      <c r="E130" s="13" t="s">
        <v>561</v>
      </c>
    </row>
    <row r="131" spans="1:5" s="149" customFormat="1" x14ac:dyDescent="0.25">
      <c r="A131" s="45"/>
      <c r="B131" s="46" t="s">
        <v>16</v>
      </c>
      <c r="C131" s="20">
        <f>C132+C174+C278</f>
        <v>5618856</v>
      </c>
      <c r="D131" s="20">
        <f t="shared" ref="D131:E131" si="41">D132+D174+D278</f>
        <v>939538.67999999993</v>
      </c>
      <c r="E131" s="20">
        <f t="shared" si="41"/>
        <v>6541394.6799999997</v>
      </c>
    </row>
    <row r="132" spans="1:5" x14ac:dyDescent="0.25">
      <c r="A132" s="264">
        <v>3</v>
      </c>
      <c r="B132" s="24" t="s">
        <v>2</v>
      </c>
      <c r="C132" s="22">
        <f>C135+C142+C148+C151+C154+C161+C168</f>
        <v>1328156</v>
      </c>
      <c r="D132" s="22">
        <f t="shared" ref="D132:E132" si="42">D135+D142+D148+D151+D154+D161+D168</f>
        <v>0</v>
      </c>
      <c r="E132" s="22">
        <f t="shared" si="42"/>
        <v>1311156</v>
      </c>
    </row>
    <row r="133" spans="1:5" s="144" customFormat="1" x14ac:dyDescent="0.25">
      <c r="A133" s="18"/>
      <c r="B133" s="19" t="s">
        <v>51</v>
      </c>
      <c r="C133" s="219">
        <f>C324+C441</f>
        <v>174000</v>
      </c>
      <c r="D133" s="219">
        <f t="shared" ref="D133:E133" si="43">D324+D441</f>
        <v>0</v>
      </c>
      <c r="E133" s="219">
        <f t="shared" si="43"/>
        <v>174000</v>
      </c>
    </row>
    <row r="134" spans="1:5" s="144" customFormat="1" x14ac:dyDescent="0.25">
      <c r="A134" s="18"/>
      <c r="B134" s="19" t="s">
        <v>50</v>
      </c>
      <c r="C134" s="20">
        <f>C511+C1128+C1130</f>
        <v>20600</v>
      </c>
      <c r="D134" s="20">
        <f>D511+D1128+D1130</f>
        <v>0</v>
      </c>
      <c r="E134" s="20">
        <f>E511+E1128+E1130</f>
        <v>20600</v>
      </c>
    </row>
    <row r="135" spans="1:5" s="357" customFormat="1" x14ac:dyDescent="0.25">
      <c r="A135" s="355">
        <v>31</v>
      </c>
      <c r="B135" s="358" t="s">
        <v>17</v>
      </c>
      <c r="C135" s="299">
        <f>C136+C137+C138</f>
        <v>194600</v>
      </c>
      <c r="D135" s="299">
        <f t="shared" ref="D135:E135" si="44">D136+D137+D138</f>
        <v>0</v>
      </c>
      <c r="E135" s="299">
        <f t="shared" si="44"/>
        <v>194600</v>
      </c>
    </row>
    <row r="136" spans="1:5" s="144" customFormat="1" hidden="1" x14ac:dyDescent="0.25">
      <c r="A136" s="141">
        <v>311</v>
      </c>
      <c r="B136" s="153" t="s">
        <v>18</v>
      </c>
      <c r="C136" s="146">
        <f>C325+C442+C512+C1128</f>
        <v>160100</v>
      </c>
      <c r="D136" s="146">
        <f>D325+D442+D512+D1128</f>
        <v>0</v>
      </c>
      <c r="E136" s="146">
        <f>E325+E442+E512+E1128</f>
        <v>160100</v>
      </c>
    </row>
    <row r="137" spans="1:5" s="144" customFormat="1" hidden="1" x14ac:dyDescent="0.25">
      <c r="A137" s="141">
        <v>312</v>
      </c>
      <c r="B137" s="153" t="s">
        <v>19</v>
      </c>
      <c r="C137" s="146">
        <f>C326+C444</f>
        <v>11500</v>
      </c>
      <c r="D137" s="146">
        <f t="shared" ref="D137:E137" si="45">D326+D444</f>
        <v>0</v>
      </c>
      <c r="E137" s="146">
        <f t="shared" si="45"/>
        <v>11500</v>
      </c>
    </row>
    <row r="138" spans="1:5" s="144" customFormat="1" ht="15" hidden="1" customHeight="1" x14ac:dyDescent="0.25">
      <c r="A138" s="141">
        <v>313</v>
      </c>
      <c r="B138" s="153" t="s">
        <v>20</v>
      </c>
      <c r="C138" s="146">
        <f>C328+C450+C513+C1145+C1130</f>
        <v>23000</v>
      </c>
      <c r="D138" s="146">
        <f>D328+D450+D513+D1145+D1130</f>
        <v>0</v>
      </c>
      <c r="E138" s="146">
        <f>E328+E450+E513+E1145+E1130</f>
        <v>23000</v>
      </c>
    </row>
    <row r="139" spans="1:5" s="144" customFormat="1" x14ac:dyDescent="0.25">
      <c r="A139" s="18"/>
      <c r="B139" s="19" t="s">
        <v>51</v>
      </c>
      <c r="C139" s="17">
        <f>C330+C381+C408+C419+C452+C520+C1121+C1136+C1235</f>
        <v>214750</v>
      </c>
      <c r="D139" s="17">
        <f>D330+D381+D408+D419+D452+D520+D1121+D1136+D1235</f>
        <v>0</v>
      </c>
      <c r="E139" s="17">
        <f>E330+E381+E408+E419+E452+E520+E1121+E1136+E1235</f>
        <v>214750</v>
      </c>
    </row>
    <row r="140" spans="1:5" s="144" customFormat="1" x14ac:dyDescent="0.25">
      <c r="A140" s="18"/>
      <c r="B140" s="19" t="s">
        <v>52</v>
      </c>
      <c r="C140" s="20">
        <f>C882+C892+C902+C910+C919+C941+C949+C934+C1332+C1343</f>
        <v>146500</v>
      </c>
      <c r="D140" s="20">
        <f t="shared" ref="D140:E140" si="46">D882+D892+D902+D910+D919+D941+D949+D934+D1332+D1343</f>
        <v>0</v>
      </c>
      <c r="E140" s="20">
        <f t="shared" si="46"/>
        <v>129500</v>
      </c>
    </row>
    <row r="141" spans="1:5" s="144" customFormat="1" x14ac:dyDescent="0.25">
      <c r="A141" s="18"/>
      <c r="B141" s="19" t="s">
        <v>50</v>
      </c>
      <c r="C141" s="20">
        <f>C412+C1338+C423+C1131+C1146+C514</f>
        <v>5700</v>
      </c>
      <c r="D141" s="20">
        <f>D412+D1338+D423+D1131+D1146+D514</f>
        <v>0</v>
      </c>
      <c r="E141" s="20">
        <f>E412+E1338+E423+E1131+E1146+E514</f>
        <v>5700</v>
      </c>
    </row>
    <row r="142" spans="1:5" s="357" customFormat="1" ht="15" customHeight="1" x14ac:dyDescent="0.25">
      <c r="A142" s="355">
        <v>32</v>
      </c>
      <c r="B142" s="358" t="s">
        <v>21</v>
      </c>
      <c r="C142" s="299">
        <f>C143+C144+C145+C146</f>
        <v>366950</v>
      </c>
      <c r="D142" s="299">
        <f t="shared" ref="D142:E142" si="47">D143+D144+D145+D146</f>
        <v>0</v>
      </c>
      <c r="E142" s="299">
        <f t="shared" si="47"/>
        <v>349950</v>
      </c>
    </row>
    <row r="143" spans="1:5" s="144" customFormat="1" ht="15" hidden="1" customHeight="1" x14ac:dyDescent="0.25">
      <c r="A143" s="141">
        <v>321</v>
      </c>
      <c r="B143" s="153" t="s">
        <v>22</v>
      </c>
      <c r="C143" s="146">
        <f>C453+C1124+C331+C515+C1132+C1147+C1139</f>
        <v>14850</v>
      </c>
      <c r="D143" s="146">
        <f>D453+D1124+D331+D515+D1132+D1147+D1139</f>
        <v>0</v>
      </c>
      <c r="E143" s="146">
        <f>E453+E1124+E331+E515+E1132+E1147+E1139</f>
        <v>14850</v>
      </c>
    </row>
    <row r="144" spans="1:5" s="144" customFormat="1" ht="15" hidden="1" customHeight="1" x14ac:dyDescent="0.25">
      <c r="A144" s="141">
        <v>322</v>
      </c>
      <c r="B144" s="153" t="s">
        <v>23</v>
      </c>
      <c r="C144" s="146">
        <f>C382+C459+C885+C895+C922</f>
        <v>53300</v>
      </c>
      <c r="D144" s="146">
        <f>D382+D459+D885+D895+D922</f>
        <v>0</v>
      </c>
      <c r="E144" s="146">
        <f>E382+E459+E885+E895+E922</f>
        <v>53300</v>
      </c>
    </row>
    <row r="145" spans="1:5" s="144" customFormat="1" ht="15" hidden="1" customHeight="1" x14ac:dyDescent="0.25">
      <c r="A145" s="141">
        <v>323</v>
      </c>
      <c r="B145" s="153" t="s">
        <v>24</v>
      </c>
      <c r="C145" s="142">
        <f>C334+C384+C467+C523+C887+C897+C905+C913+C926+C937+C944+C952+C1335+C1339+C1346+C1235</f>
        <v>254450</v>
      </c>
      <c r="D145" s="142">
        <f>D334+D384+D467+D523+D887+D897+D905+D913+D926+D937+D944+D952+D1335+D1339+D1346+D1235</f>
        <v>0</v>
      </c>
      <c r="E145" s="142">
        <f>E334+E384+E467+E523+E887+E897+E905+E913+E926+E937+E944+E952+E1335+E1339+E1346+E1235</f>
        <v>237450</v>
      </c>
    </row>
    <row r="146" spans="1:5" s="144" customFormat="1" ht="15" hidden="1" customHeight="1" x14ac:dyDescent="0.25">
      <c r="A146" s="141">
        <v>329</v>
      </c>
      <c r="B146" s="153" t="s">
        <v>25</v>
      </c>
      <c r="C146" s="142">
        <f>C344+C386+C409+C413+C420+C424+C479</f>
        <v>44350</v>
      </c>
      <c r="D146" s="142">
        <f t="shared" ref="D146:E146" si="48">D344+D386+D409+D413+D420+D424+D479</f>
        <v>0</v>
      </c>
      <c r="E146" s="142">
        <f t="shared" si="48"/>
        <v>44350</v>
      </c>
    </row>
    <row r="147" spans="1:5" s="144" customFormat="1" x14ac:dyDescent="0.25">
      <c r="A147" s="155"/>
      <c r="B147" s="16" t="s">
        <v>51</v>
      </c>
      <c r="C147" s="22">
        <f t="shared" ref="C147:E148" si="49">C148</f>
        <v>2700</v>
      </c>
      <c r="D147" s="22">
        <f t="shared" si="49"/>
        <v>0</v>
      </c>
      <c r="E147" s="22">
        <f t="shared" si="49"/>
        <v>2700</v>
      </c>
    </row>
    <row r="148" spans="1:5" s="357" customFormat="1" x14ac:dyDescent="0.25">
      <c r="A148" s="355">
        <v>34</v>
      </c>
      <c r="B148" s="358" t="s">
        <v>26</v>
      </c>
      <c r="C148" s="356">
        <f>C149</f>
        <v>2700</v>
      </c>
      <c r="D148" s="356">
        <f t="shared" si="49"/>
        <v>0</v>
      </c>
      <c r="E148" s="356">
        <f t="shared" si="49"/>
        <v>2700</v>
      </c>
    </row>
    <row r="149" spans="1:5" s="144" customFormat="1" hidden="1" x14ac:dyDescent="0.25">
      <c r="A149" s="141">
        <v>343</v>
      </c>
      <c r="B149" s="153" t="s">
        <v>27</v>
      </c>
      <c r="C149" s="146">
        <f>C488+C352</f>
        <v>2700</v>
      </c>
      <c r="D149" s="146">
        <f t="shared" ref="D149:E149" si="50">D488+D352</f>
        <v>0</v>
      </c>
      <c r="E149" s="146">
        <f t="shared" si="50"/>
        <v>2700</v>
      </c>
    </row>
    <row r="150" spans="1:5" s="144" customFormat="1" x14ac:dyDescent="0.25">
      <c r="A150" s="155"/>
      <c r="B150" s="16" t="s">
        <v>51</v>
      </c>
      <c r="C150" s="219">
        <f>C151</f>
        <v>16000</v>
      </c>
      <c r="D150" s="219">
        <f t="shared" ref="D150:E150" si="51">D151</f>
        <v>0</v>
      </c>
      <c r="E150" s="219">
        <f t="shared" si="51"/>
        <v>16000</v>
      </c>
    </row>
    <row r="151" spans="1:5" s="357" customFormat="1" x14ac:dyDescent="0.25">
      <c r="A151" s="355">
        <v>35</v>
      </c>
      <c r="B151" s="358" t="s">
        <v>160</v>
      </c>
      <c r="C151" s="299">
        <f t="shared" ref="C151:C152" si="52">C1308+C1317</f>
        <v>16000</v>
      </c>
      <c r="D151" s="299">
        <f t="shared" ref="D151:E151" si="53">D1308+D1317</f>
        <v>0</v>
      </c>
      <c r="E151" s="299">
        <f t="shared" si="53"/>
        <v>16000</v>
      </c>
    </row>
    <row r="152" spans="1:5" s="144" customFormat="1" hidden="1" x14ac:dyDescent="0.25">
      <c r="A152" s="141">
        <v>352</v>
      </c>
      <c r="B152" s="153" t="s">
        <v>161</v>
      </c>
      <c r="C152" s="146">
        <f t="shared" si="52"/>
        <v>16000</v>
      </c>
      <c r="D152" s="146">
        <f t="shared" ref="D152:E152" si="54">D1309+D1318</f>
        <v>0</v>
      </c>
      <c r="E152" s="146">
        <f t="shared" si="54"/>
        <v>16000</v>
      </c>
    </row>
    <row r="153" spans="1:5" s="144" customFormat="1" x14ac:dyDescent="0.25">
      <c r="A153" s="141"/>
      <c r="B153" s="16" t="s">
        <v>51</v>
      </c>
      <c r="C153" s="219">
        <f>C154</f>
        <v>4500</v>
      </c>
      <c r="D153" s="219">
        <f t="shared" ref="D153:E153" si="55">D154</f>
        <v>0</v>
      </c>
      <c r="E153" s="219">
        <f t="shared" si="55"/>
        <v>4500</v>
      </c>
    </row>
    <row r="154" spans="1:5" s="357" customFormat="1" x14ac:dyDescent="0.25">
      <c r="A154" s="355">
        <v>36</v>
      </c>
      <c r="B154" s="358" t="s">
        <v>186</v>
      </c>
      <c r="C154" s="299">
        <f>C1284+C156</f>
        <v>4500</v>
      </c>
      <c r="D154" s="299">
        <f>D1284+D156</f>
        <v>0</v>
      </c>
      <c r="E154" s="299">
        <f>E1284+E156</f>
        <v>4500</v>
      </c>
    </row>
    <row r="155" spans="1:5" hidden="1" x14ac:dyDescent="0.25">
      <c r="A155" s="141">
        <v>363</v>
      </c>
      <c r="B155" s="153" t="s">
        <v>187</v>
      </c>
      <c r="C155" s="146">
        <f t="shared" ref="C155:E155" si="56">C1285</f>
        <v>3000</v>
      </c>
      <c r="D155" s="146">
        <f t="shared" si="56"/>
        <v>0</v>
      </c>
      <c r="E155" s="146">
        <f t="shared" si="56"/>
        <v>3000</v>
      </c>
    </row>
    <row r="156" spans="1:5" hidden="1" x14ac:dyDescent="0.25">
      <c r="A156" s="141">
        <v>366</v>
      </c>
      <c r="B156" s="153" t="s">
        <v>220</v>
      </c>
      <c r="C156" s="146">
        <f t="shared" ref="C156:E156" si="57">C1237</f>
        <v>1500</v>
      </c>
      <c r="D156" s="146">
        <f t="shared" si="57"/>
        <v>0</v>
      </c>
      <c r="E156" s="146">
        <f t="shared" si="57"/>
        <v>1500</v>
      </c>
    </row>
    <row r="157" spans="1:5" x14ac:dyDescent="0.25">
      <c r="A157" s="141"/>
      <c r="B157" s="19" t="s">
        <v>51</v>
      </c>
      <c r="C157" s="20">
        <f>C1116+C1160+C1167+C1174+C1181+C1189+C1196+C1203+C1210+C1217+C1224+C1243+C1250+C1257+C1273+C1263</f>
        <v>341400</v>
      </c>
      <c r="D157" s="20">
        <f t="shared" ref="D157:E157" si="58">D1116+D1160+D1167+D1174+D1181+D1189+D1196+D1203+D1210+D1217+D1224+D1243+D1250+D1257+D1273+D1263</f>
        <v>0</v>
      </c>
      <c r="E157" s="20">
        <f t="shared" si="58"/>
        <v>341400</v>
      </c>
    </row>
    <row r="158" spans="1:5" x14ac:dyDescent="0.25">
      <c r="A158" s="141"/>
      <c r="B158" s="19" t="s">
        <v>52</v>
      </c>
      <c r="C158" s="20">
        <f t="shared" ref="C158" si="59">C1353</f>
        <v>0</v>
      </c>
      <c r="D158" s="20">
        <f t="shared" ref="D158:E158" si="60">D1353</f>
        <v>0</v>
      </c>
      <c r="E158" s="20">
        <f t="shared" si="60"/>
        <v>0</v>
      </c>
    </row>
    <row r="159" spans="1:5" x14ac:dyDescent="0.25">
      <c r="A159" s="141"/>
      <c r="B159" s="19" t="s">
        <v>50</v>
      </c>
      <c r="C159" s="20">
        <f>C1153+C1277</f>
        <v>125000</v>
      </c>
      <c r="D159" s="20">
        <f t="shared" ref="D159:E159" si="61">D1153+D1277</f>
        <v>0</v>
      </c>
      <c r="E159" s="20">
        <f t="shared" si="61"/>
        <v>125000</v>
      </c>
    </row>
    <row r="160" spans="1:5" x14ac:dyDescent="0.25">
      <c r="A160" s="141"/>
      <c r="B160" s="19" t="s">
        <v>204</v>
      </c>
      <c r="C160" s="20">
        <f t="shared" ref="C160" si="62">C1226</f>
        <v>2000</v>
      </c>
      <c r="D160" s="20">
        <f t="shared" ref="D160:E160" si="63">D1226</f>
        <v>0</v>
      </c>
      <c r="E160" s="20">
        <f t="shared" si="63"/>
        <v>2000</v>
      </c>
    </row>
    <row r="161" spans="1:83" s="357" customFormat="1" x14ac:dyDescent="0.25">
      <c r="A161" s="355">
        <v>37</v>
      </c>
      <c r="B161" s="358" t="s">
        <v>28</v>
      </c>
      <c r="C161" s="299">
        <f>C162</f>
        <v>468400</v>
      </c>
      <c r="D161" s="299">
        <f t="shared" ref="D161:E161" si="64">D162</f>
        <v>0</v>
      </c>
      <c r="E161" s="299">
        <f t="shared" si="64"/>
        <v>468400</v>
      </c>
    </row>
    <row r="162" spans="1:83" hidden="1" x14ac:dyDescent="0.25">
      <c r="A162" s="141">
        <v>372</v>
      </c>
      <c r="B162" s="153" t="s">
        <v>29</v>
      </c>
      <c r="C162" s="146">
        <f>C1117+C1154+C1161+C1168+C1175+C1182+C1190+C1197+C1204+C1211+C1218+C1225+C1229+C1244+C1251+C1258+C1274+C1278+C1353+C1266</f>
        <v>468400</v>
      </c>
      <c r="D162" s="146">
        <f t="shared" ref="D162:E162" si="65">D1117+D1154+D1161+D1168+D1175+D1182+D1190+D1197+D1204+D1211+D1218+D1225+D1229+D1244+D1251+D1258+D1274+D1278+D1353+D1266</f>
        <v>0</v>
      </c>
      <c r="E162" s="146">
        <f t="shared" si="65"/>
        <v>468400</v>
      </c>
    </row>
    <row r="163" spans="1:83" s="5" customFormat="1" ht="76.150000000000006" customHeight="1" x14ac:dyDescent="0.25">
      <c r="A163" s="21" t="s">
        <v>249</v>
      </c>
      <c r="B163" s="12" t="s">
        <v>6</v>
      </c>
      <c r="C163" s="13" t="s">
        <v>507</v>
      </c>
      <c r="D163" s="13" t="s">
        <v>560</v>
      </c>
      <c r="E163" s="13" t="s">
        <v>561</v>
      </c>
    </row>
    <row r="164" spans="1:83" s="5" customFormat="1" x14ac:dyDescent="0.25">
      <c r="A164" s="6">
        <v>1</v>
      </c>
      <c r="B164" s="14">
        <v>2</v>
      </c>
      <c r="C164" s="152">
        <v>3</v>
      </c>
      <c r="D164" s="15">
        <v>3</v>
      </c>
      <c r="E164" s="15">
        <v>3</v>
      </c>
    </row>
    <row r="165" spans="1:83" x14ac:dyDescent="0.25">
      <c r="A165" s="18"/>
      <c r="B165" s="19" t="s">
        <v>51</v>
      </c>
      <c r="C165" s="20">
        <f>C356+C374+C393+C981+C996+C1042+C1056+C1063+C1071+C1078+C1086+C1093+C1101+C1109+C1050</f>
        <v>225006</v>
      </c>
      <c r="D165" s="20">
        <f>D356+D374+D393+D981+D996+D1042+D1056+D1063+D1071+D1078+D1086+D1093+D1101+D1109+D1050</f>
        <v>0</v>
      </c>
      <c r="E165" s="20">
        <f>E356+E374+E393+E981+E996+E1042+E1056+E1063+E1071+E1078+E1086+E1093+E1101+E1109+E1050</f>
        <v>225006</v>
      </c>
    </row>
    <row r="166" spans="1:83" x14ac:dyDescent="0.25">
      <c r="A166" s="18"/>
      <c r="B166" s="19" t="s">
        <v>52</v>
      </c>
      <c r="C166" s="20">
        <f t="shared" ref="C166" si="66">C985+C1000</f>
        <v>0</v>
      </c>
      <c r="D166" s="20">
        <f t="shared" ref="D166:E166" si="67">D985+D1000</f>
        <v>0</v>
      </c>
      <c r="E166" s="20">
        <f t="shared" si="67"/>
        <v>0</v>
      </c>
    </row>
    <row r="167" spans="1:83" x14ac:dyDescent="0.25">
      <c r="A167" s="18"/>
      <c r="B167" s="19" t="s">
        <v>50</v>
      </c>
      <c r="C167" s="20">
        <f>C989+C1326+C1360</f>
        <v>50000</v>
      </c>
      <c r="D167" s="20">
        <f t="shared" ref="D167:E167" si="68">D989+D1326+D1360</f>
        <v>0</v>
      </c>
      <c r="E167" s="20">
        <f t="shared" si="68"/>
        <v>50000</v>
      </c>
    </row>
    <row r="168" spans="1:83" s="357" customFormat="1" x14ac:dyDescent="0.25">
      <c r="A168" s="355">
        <v>38</v>
      </c>
      <c r="B168" s="358" t="s">
        <v>242</v>
      </c>
      <c r="C168" s="356">
        <f t="shared" ref="C168" si="69">C169+C170+C171+C172</f>
        <v>275006</v>
      </c>
      <c r="D168" s="356">
        <f t="shared" ref="D168:E168" si="70">D169+D170+D171+D172</f>
        <v>0</v>
      </c>
      <c r="E168" s="356">
        <f t="shared" si="70"/>
        <v>275006</v>
      </c>
    </row>
    <row r="169" spans="1:83" s="144" customFormat="1" hidden="1" x14ac:dyDescent="0.25">
      <c r="A169" s="141">
        <v>381</v>
      </c>
      <c r="B169" s="153" t="s">
        <v>31</v>
      </c>
      <c r="C169" s="146">
        <f>C375+C394+C1043+C1057+C1064+C1072+C1087+C1094+C1110</f>
        <v>113002</v>
      </c>
      <c r="D169" s="146">
        <f>D375+D394+D1043+D1057+D1064+D1072+D1087+D1094+D1110</f>
        <v>0</v>
      </c>
      <c r="E169" s="146">
        <f>E375+E394+E1043+E1057+E1064+E1072+E1087+E1094+E1110</f>
        <v>113002</v>
      </c>
    </row>
    <row r="170" spans="1:83" s="144" customFormat="1" hidden="1" x14ac:dyDescent="0.25">
      <c r="A170" s="141">
        <v>383</v>
      </c>
      <c r="B170" s="153" t="s">
        <v>236</v>
      </c>
      <c r="C170" s="146">
        <f t="shared" ref="C170:E170" si="71">C364+C358</f>
        <v>1004</v>
      </c>
      <c r="D170" s="146">
        <f t="shared" si="71"/>
        <v>0</v>
      </c>
      <c r="E170" s="146">
        <f t="shared" si="71"/>
        <v>1004</v>
      </c>
    </row>
    <row r="171" spans="1:83" s="144" customFormat="1" hidden="1" x14ac:dyDescent="0.25">
      <c r="A171" s="141">
        <v>382</v>
      </c>
      <c r="B171" s="153" t="s">
        <v>45</v>
      </c>
      <c r="C171" s="146">
        <f>C1079+C1102+C1050</f>
        <v>111000</v>
      </c>
      <c r="D171" s="146">
        <f t="shared" ref="D171:E171" si="72">D1079+D1102+D1050</f>
        <v>0</v>
      </c>
      <c r="E171" s="146">
        <f t="shared" si="72"/>
        <v>111000</v>
      </c>
    </row>
    <row r="172" spans="1:83" s="144" customFormat="1" hidden="1" x14ac:dyDescent="0.25">
      <c r="A172" s="141">
        <v>386</v>
      </c>
      <c r="B172" s="153" t="s">
        <v>44</v>
      </c>
      <c r="C172" s="146">
        <f>C982+C986+C990+C997+C1001+C1327+C1361</f>
        <v>50000</v>
      </c>
      <c r="D172" s="146">
        <f t="shared" ref="D172:E172" si="73">D982+D986+D990+D997+D1001+D1327+D1361</f>
        <v>0</v>
      </c>
      <c r="E172" s="146">
        <f t="shared" si="73"/>
        <v>50000</v>
      </c>
    </row>
    <row r="173" spans="1:83" s="144" customFormat="1" x14ac:dyDescent="0.25">
      <c r="A173" s="141"/>
      <c r="B173" s="153"/>
      <c r="C173" s="143"/>
      <c r="D173" s="143"/>
      <c r="E173" s="143"/>
    </row>
    <row r="174" spans="1:83" s="3" customFormat="1" x14ac:dyDescent="0.25">
      <c r="A174" s="263">
        <v>4</v>
      </c>
      <c r="B174" s="19" t="s">
        <v>3</v>
      </c>
      <c r="C174" s="22">
        <f>C176+C184</f>
        <v>4290700</v>
      </c>
      <c r="D174" s="22">
        <f t="shared" ref="D174:E174" si="74">D176+D184</f>
        <v>939538.67999999993</v>
      </c>
      <c r="E174" s="22">
        <f t="shared" si="74"/>
        <v>5230238.68</v>
      </c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  <c r="AX174" s="144"/>
      <c r="AY174" s="144"/>
      <c r="AZ174" s="144"/>
      <c r="BA174" s="144"/>
      <c r="BB174" s="144"/>
      <c r="BC174" s="144"/>
      <c r="BD174" s="144"/>
      <c r="BE174" s="144"/>
      <c r="BF174" s="144"/>
      <c r="BG174" s="144"/>
      <c r="BH174" s="144"/>
      <c r="BI174" s="144"/>
      <c r="BJ174" s="144"/>
      <c r="BK174" s="144"/>
      <c r="BL174" s="144"/>
      <c r="BM174" s="144"/>
      <c r="BN174" s="144"/>
      <c r="BO174" s="144"/>
      <c r="BP174" s="144"/>
      <c r="BQ174" s="144"/>
      <c r="BR174" s="144"/>
      <c r="BS174" s="144"/>
      <c r="BT174" s="144"/>
      <c r="BU174" s="144"/>
      <c r="BV174" s="144"/>
      <c r="BW174" s="144"/>
      <c r="BX174" s="144"/>
      <c r="BY174" s="144"/>
      <c r="BZ174" s="144"/>
      <c r="CA174" s="144"/>
      <c r="CB174" s="144"/>
      <c r="CC174" s="144"/>
      <c r="CD174" s="144"/>
      <c r="CE174" s="144"/>
    </row>
    <row r="175" spans="1:83" s="144" customFormat="1" x14ac:dyDescent="0.25">
      <c r="A175" s="6"/>
      <c r="B175" s="19" t="s">
        <v>51</v>
      </c>
      <c r="C175" s="219">
        <f t="shared" ref="C175:E176" si="75">C176</f>
        <v>0</v>
      </c>
      <c r="D175" s="219">
        <f t="shared" si="75"/>
        <v>0</v>
      </c>
      <c r="E175" s="219">
        <f t="shared" si="75"/>
        <v>0</v>
      </c>
    </row>
    <row r="176" spans="1:83" s="373" customFormat="1" x14ac:dyDescent="0.25">
      <c r="A176" s="371">
        <v>41</v>
      </c>
      <c r="B176" s="361" t="s">
        <v>54</v>
      </c>
      <c r="C176" s="356">
        <f t="shared" si="75"/>
        <v>0</v>
      </c>
      <c r="D176" s="356">
        <f t="shared" si="75"/>
        <v>0</v>
      </c>
      <c r="E176" s="356">
        <f t="shared" si="75"/>
        <v>0</v>
      </c>
    </row>
    <row r="177" spans="1:83" s="149" customFormat="1" hidden="1" x14ac:dyDescent="0.25">
      <c r="A177" s="156">
        <v>411</v>
      </c>
      <c r="B177" s="157" t="s">
        <v>55</v>
      </c>
      <c r="C177" s="1">
        <f>C493</f>
        <v>0</v>
      </c>
      <c r="D177" s="1">
        <f t="shared" ref="D177:E177" si="76">D493</f>
        <v>0</v>
      </c>
      <c r="E177" s="1">
        <f t="shared" si="76"/>
        <v>0</v>
      </c>
    </row>
    <row r="178" spans="1:83" x14ac:dyDescent="0.25">
      <c r="A178" s="6"/>
      <c r="B178" s="19" t="s">
        <v>51</v>
      </c>
      <c r="C178" s="25">
        <f>C1290+C1032+C1017+C1005+C857+C842+C823+C812+C801+C786+C771+C752+C741+C726+C715+C704+C687+C662+C647+C636+C625+C614+C603+C592+C581+C566+C555+C527+C495</f>
        <v>285000</v>
      </c>
      <c r="D178" s="25">
        <f>D1290+D1032+D1017+D1005+D857+D842+D823+D812+D801+D786+D771+D752+D741+D726+D715+D704+D687+D662+D647+D636+D625+D614+D603+D592+D581+D566+D555+D527+D495</f>
        <v>0</v>
      </c>
      <c r="E178" s="25">
        <f>E1290+E1032+E1017+E1005+E857+E842+E823+E812+E801+E786+E771+E752+E741+E726+E715+E704+E687+E662+E647+E636+E625+E614+E603+E592+E581+E566+E555+E527+E495</f>
        <v>285000</v>
      </c>
    </row>
    <row r="179" spans="1:83" x14ac:dyDescent="0.25">
      <c r="A179" s="6"/>
      <c r="B179" s="19" t="s">
        <v>52</v>
      </c>
      <c r="C179" s="22">
        <f>C673+C1025+C850+C831</f>
        <v>125000</v>
      </c>
      <c r="D179" s="22">
        <f t="shared" ref="D179:E179" si="77">D673+D1025+D850+D831</f>
        <v>0</v>
      </c>
      <c r="E179" s="22">
        <f t="shared" si="77"/>
        <v>125000</v>
      </c>
    </row>
    <row r="180" spans="1:83" s="27" customFormat="1" x14ac:dyDescent="0.25">
      <c r="A180" s="140"/>
      <c r="B180" s="26" t="s">
        <v>50</v>
      </c>
      <c r="C180" s="20">
        <f>C1294+C1021+C1009+C971+C960+C862+C846+C827+C816+C805+C790+C775+C756+C745+C719+C708+C692+C678+C666+C651+C640+C629+C607+C618+C596+C585+C570+C559+C538+C531+C428+C870</f>
        <v>3377700</v>
      </c>
      <c r="D180" s="20">
        <f>D1294+D1021+D1009+D971+D960+D862+D846+D827+D816+D805+D790+D775+D756+D745+D719+D708+D692+D678+D666+D651+D640+D629+D607+D618+D596+D585+D570+D559+D538+D531+D428+D870</f>
        <v>-653000</v>
      </c>
      <c r="E180" s="20">
        <f>E1294+E1021+E1009+E971+E960+E862+E846+E827+E816+E805+E790+E775+E756+E745+E719+E708+E692+E678+E666+E651+E640+E629+E607+E618+E596+E585+E570+E559+E538+E531+E428+E870</f>
        <v>2724700</v>
      </c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</row>
    <row r="181" spans="1:83" s="3" customFormat="1" x14ac:dyDescent="0.25">
      <c r="A181" s="140"/>
      <c r="B181" s="16" t="s">
        <v>203</v>
      </c>
      <c r="C181" s="20">
        <v>0</v>
      </c>
      <c r="D181" s="20">
        <v>0</v>
      </c>
      <c r="E181" s="20">
        <v>0</v>
      </c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</row>
    <row r="182" spans="1:83" s="3" customFormat="1" x14ac:dyDescent="0.25">
      <c r="A182" s="140"/>
      <c r="B182" s="16" t="s">
        <v>265</v>
      </c>
      <c r="C182" s="20">
        <f>C734+C697</f>
        <v>20000</v>
      </c>
      <c r="D182" s="20">
        <f t="shared" ref="D182:E182" si="78">D734+D697</f>
        <v>0</v>
      </c>
      <c r="E182" s="20">
        <f t="shared" si="78"/>
        <v>20000</v>
      </c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</row>
    <row r="183" spans="1:83" s="3" customFormat="1" x14ac:dyDescent="0.25">
      <c r="A183" s="140"/>
      <c r="B183" s="16" t="s">
        <v>204</v>
      </c>
      <c r="C183" s="20">
        <f>C1298+C655+C779+C835+C543+C794+C874</f>
        <v>483000</v>
      </c>
      <c r="D183" s="20">
        <f>D1298+D655+D779+D835+D543+D794+D874</f>
        <v>1592538.68</v>
      </c>
      <c r="E183" s="20">
        <f>E1298+E655+E779+E835+E543+E794+E874</f>
        <v>2075538.68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</row>
    <row r="184" spans="1:83" s="357" customFormat="1" x14ac:dyDescent="0.25">
      <c r="A184" s="355">
        <v>42</v>
      </c>
      <c r="B184" s="358" t="s">
        <v>36</v>
      </c>
      <c r="C184" s="356">
        <f>C185+C186+C188+C187</f>
        <v>4290700</v>
      </c>
      <c r="D184" s="356">
        <f t="shared" ref="D184:E184" si="79">D185+D186+D188+D187</f>
        <v>939538.67999999993</v>
      </c>
      <c r="E184" s="356">
        <f t="shared" si="79"/>
        <v>5230238.68</v>
      </c>
    </row>
    <row r="185" spans="1:83" s="27" customFormat="1" hidden="1" x14ac:dyDescent="0.25">
      <c r="A185" s="158">
        <v>421</v>
      </c>
      <c r="B185" s="159" t="s">
        <v>32</v>
      </c>
      <c r="C185" s="1">
        <f>C1297+C1293+C1020+C865+C860+C849+C845+C830+C826+C819+C815+C804+C808+C797+C793+C789+C778+C782+C774+C767+C759+C755+C748+C744+C737+C733+C729+C722+C718+C711+C707+C700+C690+C681+C695+C676+C669+C665+C654+C650+C643+C639+C632+C628+C621+C617+C610+C606+C599+C595+C588+C584+C577+C573+C569+C562+C558+C546+C541+C496+C1028+C853+C834+C1301+C835+C658+C873+C877</f>
        <v>4171700</v>
      </c>
      <c r="D185" s="1">
        <f>D1297+D1293+D1020+D865+D860+D849+D845+D830+D826+D819+D815+D804+D808+D797+D793+D789+D778+D782+D774+D767+D759+D755+D748+D744+D737+D733+D729+D722+D718+D711+D707+D700+D690+D681+D695+D676+D669+D665+D654+D650+D643+D639+D632+D628+D621+D617+D610+D606+D599+D595+D588+D584+D577+D573+D569+D562+D558+D546+D541+D496+D1028+D853+D834+D1301+D835+D658+D873+D877</f>
        <v>939538.67999999993</v>
      </c>
      <c r="E185" s="1">
        <f>E1297+E1293+E1020+E865+E860+E849+E845+E830+E826+E819+E815+E804+E808+E797+E793+E789+E778+E782+E774+E767+E759+E755+E748+E744+E737+E733+E729+E722+E718+E711+E707+E700+E690+E681+E695+E676+E669+E665+E654+E650+E643+E639+E632+E628+E621+E617+E610+E606+E599+E595+E588+E584+E577+E573+E569+E562+E558+E546+E541+E496+E1028+E853+E834+E1301+E835+E658+E873+E877</f>
        <v>5111238.68</v>
      </c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</row>
    <row r="186" spans="1:83" s="27" customFormat="1" hidden="1" x14ac:dyDescent="0.25">
      <c r="A186" s="158">
        <v>422</v>
      </c>
      <c r="B186" s="159" t="s">
        <v>3</v>
      </c>
      <c r="C186" s="1">
        <f>C974+C970+C963+C959+C497</f>
        <v>16000</v>
      </c>
      <c r="D186" s="1">
        <f>D974+D970+D963+D959+D497</f>
        <v>0</v>
      </c>
      <c r="E186" s="1">
        <f>E974+E970+E963+E959+E497</f>
        <v>16000</v>
      </c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</row>
    <row r="187" spans="1:83" s="27" customFormat="1" hidden="1" x14ac:dyDescent="0.25">
      <c r="A187" s="158">
        <v>423</v>
      </c>
      <c r="B187" s="159" t="s">
        <v>537</v>
      </c>
      <c r="C187" s="1">
        <f>C503</f>
        <v>10000</v>
      </c>
      <c r="D187" s="1">
        <f t="shared" ref="D187:E187" si="80">D503</f>
        <v>0</v>
      </c>
      <c r="E187" s="1">
        <f t="shared" si="80"/>
        <v>10000</v>
      </c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</row>
    <row r="188" spans="1:83" s="27" customFormat="1" hidden="1" x14ac:dyDescent="0.25">
      <c r="A188" s="158">
        <v>426</v>
      </c>
      <c r="B188" s="159" t="s">
        <v>46</v>
      </c>
      <c r="C188" s="1">
        <f>C1035+C1012+C1008+C534+C530+C505+C431</f>
        <v>93000</v>
      </c>
      <c r="D188" s="1">
        <f>D1035+D1012+D1008+D534+D530+D505+D431</f>
        <v>0</v>
      </c>
      <c r="E188" s="1">
        <f>E1035+E1012+E1008+E534+E530+E505+E431</f>
        <v>93000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</row>
    <row r="189" spans="1:83" s="27" customFormat="1" x14ac:dyDescent="0.25">
      <c r="A189"/>
      <c r="B189"/>
      <c r="C189" s="148"/>
      <c r="D189" s="148"/>
      <c r="E189" s="148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</row>
    <row r="190" spans="1:83" s="307" customFormat="1" ht="17.25" customHeight="1" x14ac:dyDescent="0.25">
      <c r="A190" s="384"/>
      <c r="B190" s="384"/>
      <c r="C190" s="384"/>
      <c r="D190" s="384"/>
      <c r="E190" s="384"/>
    </row>
    <row r="191" spans="1:83" x14ac:dyDescent="0.25">
      <c r="A191" s="144"/>
      <c r="B191" s="244"/>
      <c r="C191" s="148"/>
      <c r="D191" s="147"/>
      <c r="E191" s="147"/>
    </row>
    <row r="192" spans="1:83" ht="14.45" customHeight="1" x14ac:dyDescent="0.25">
      <c r="A192" s="144"/>
      <c r="B192" s="390" t="s">
        <v>563</v>
      </c>
      <c r="C192" s="391"/>
      <c r="D192" s="391"/>
      <c r="E192" s="391"/>
    </row>
    <row r="193" spans="1:5" ht="14.45" customHeight="1" x14ac:dyDescent="0.25">
      <c r="A193" s="144"/>
      <c r="B193" s="245"/>
      <c r="C193" s="245"/>
      <c r="D193" s="245"/>
      <c r="E193" s="245"/>
    </row>
    <row r="194" spans="1:5" ht="52.15" customHeight="1" x14ac:dyDescent="0.25">
      <c r="A194" s="229" t="s">
        <v>363</v>
      </c>
      <c r="B194" s="11" t="s">
        <v>364</v>
      </c>
      <c r="C194" s="13" t="s">
        <v>507</v>
      </c>
      <c r="D194" s="13" t="s">
        <v>560</v>
      </c>
      <c r="E194" s="13" t="s">
        <v>561</v>
      </c>
    </row>
    <row r="195" spans="1:5" s="3" customFormat="1" ht="14.45" customHeight="1" x14ac:dyDescent="0.25">
      <c r="A195" s="60"/>
      <c r="B195" s="247" t="s">
        <v>369</v>
      </c>
      <c r="C195" s="315">
        <f t="shared" ref="C195" si="81">C196+C198+C200+C202+C204+C206</f>
        <v>5619356</v>
      </c>
      <c r="D195" s="315">
        <f t="shared" ref="D195" si="82">D196+D198+D200+D202+D204+D206</f>
        <v>941538.67999999993</v>
      </c>
      <c r="E195" s="315">
        <f t="shared" ref="E195" si="83">E196+E198+E200+E202+E204+E206</f>
        <v>6560394.6799999997</v>
      </c>
    </row>
    <row r="196" spans="1:5" s="3" customFormat="1" ht="14.45" customHeight="1" x14ac:dyDescent="0.25">
      <c r="A196" s="60" t="s">
        <v>288</v>
      </c>
      <c r="B196" s="247" t="s">
        <v>365</v>
      </c>
      <c r="C196" s="315">
        <f t="shared" ref="C196" si="84">C197</f>
        <v>618800</v>
      </c>
      <c r="D196" s="315">
        <f t="shared" ref="D196" si="85">D197</f>
        <v>0</v>
      </c>
      <c r="E196" s="315">
        <f t="shared" ref="E196" si="86">E197</f>
        <v>618800</v>
      </c>
    </row>
    <row r="197" spans="1:5" s="3" customFormat="1" ht="14.45" customHeight="1" x14ac:dyDescent="0.25">
      <c r="A197" s="60"/>
      <c r="B197" s="265" t="s">
        <v>397</v>
      </c>
      <c r="C197" s="314">
        <f>C58+C86+C100+C118</f>
        <v>618800</v>
      </c>
      <c r="D197" s="314">
        <f t="shared" ref="D197:E197" si="87">D58+D86+D100+D118</f>
        <v>0</v>
      </c>
      <c r="E197" s="314">
        <f t="shared" si="87"/>
        <v>618800</v>
      </c>
    </row>
    <row r="198" spans="1:5" s="3" customFormat="1" ht="14.45" customHeight="1" x14ac:dyDescent="0.25">
      <c r="A198" s="60" t="s">
        <v>298</v>
      </c>
      <c r="B198" s="247" t="s">
        <v>366</v>
      </c>
      <c r="C198" s="315">
        <f>C199</f>
        <v>272020</v>
      </c>
      <c r="D198" s="315">
        <f t="shared" ref="D198:E198" si="88">D199</f>
        <v>0</v>
      </c>
      <c r="E198" s="315">
        <f t="shared" si="88"/>
        <v>271520</v>
      </c>
    </row>
    <row r="199" spans="1:5" s="3" customFormat="1" ht="14.45" customHeight="1" x14ac:dyDescent="0.25">
      <c r="A199" s="60"/>
      <c r="B199" s="265" t="s">
        <v>398</v>
      </c>
      <c r="C199" s="314">
        <f>C88+C103+C98</f>
        <v>272020</v>
      </c>
      <c r="D199" s="314">
        <f t="shared" ref="D199:E199" si="89">D88+D103</f>
        <v>0</v>
      </c>
      <c r="E199" s="314">
        <f t="shared" si="89"/>
        <v>271520</v>
      </c>
    </row>
    <row r="200" spans="1:5" s="3" customFormat="1" ht="14.45" customHeight="1" x14ac:dyDescent="0.25">
      <c r="A200" s="60" t="s">
        <v>301</v>
      </c>
      <c r="B200" s="247" t="s">
        <v>367</v>
      </c>
      <c r="C200" s="315">
        <f t="shared" ref="C200" si="90">C201</f>
        <v>4223536</v>
      </c>
      <c r="D200" s="315">
        <f t="shared" ref="D200" si="91">D201</f>
        <v>-653000</v>
      </c>
      <c r="E200" s="315">
        <f t="shared" ref="E200" si="92">E201</f>
        <v>3570536</v>
      </c>
    </row>
    <row r="201" spans="1:5" s="3" customFormat="1" ht="14.45" customHeight="1" x14ac:dyDescent="0.25">
      <c r="A201" s="60"/>
      <c r="B201" s="265" t="s">
        <v>399</v>
      </c>
      <c r="C201" s="314">
        <f>C72</f>
        <v>4223536</v>
      </c>
      <c r="D201" s="314">
        <f t="shared" ref="D201:E201" si="93">D72</f>
        <v>-653000</v>
      </c>
      <c r="E201" s="314">
        <f t="shared" si="93"/>
        <v>3570536</v>
      </c>
    </row>
    <row r="202" spans="1:5" s="3" customFormat="1" ht="14.45" customHeight="1" x14ac:dyDescent="0.25">
      <c r="A202" s="60" t="s">
        <v>307</v>
      </c>
      <c r="B202" s="247" t="s">
        <v>368</v>
      </c>
      <c r="C202" s="315">
        <f t="shared" ref="C202" si="94">C203</f>
        <v>0</v>
      </c>
      <c r="D202" s="315">
        <f t="shared" ref="D202" si="95">D203</f>
        <v>0</v>
      </c>
      <c r="E202" s="315">
        <f t="shared" ref="E202" si="96">E203</f>
        <v>0</v>
      </c>
    </row>
    <row r="203" spans="1:5" s="3" customFormat="1" ht="14.45" customHeight="1" x14ac:dyDescent="0.25">
      <c r="A203" s="60"/>
      <c r="B203" s="265" t="s">
        <v>400</v>
      </c>
      <c r="C203" s="314">
        <v>0</v>
      </c>
      <c r="D203" s="314">
        <v>0</v>
      </c>
      <c r="E203" s="314">
        <v>0</v>
      </c>
    </row>
    <row r="204" spans="1:5" s="3" customFormat="1" ht="14.45" customHeight="1" x14ac:dyDescent="0.25">
      <c r="A204" s="60" t="s">
        <v>318</v>
      </c>
      <c r="B204" s="247" t="s">
        <v>371</v>
      </c>
      <c r="C204" s="315">
        <f t="shared" ref="C204" si="97">C205</f>
        <v>20000</v>
      </c>
      <c r="D204" s="315">
        <f t="shared" ref="D204" si="98">D205</f>
        <v>0</v>
      </c>
      <c r="E204" s="315">
        <f t="shared" ref="E204" si="99">E205</f>
        <v>20000</v>
      </c>
    </row>
    <row r="205" spans="1:5" s="3" customFormat="1" ht="14.45" customHeight="1" x14ac:dyDescent="0.25">
      <c r="A205" s="60"/>
      <c r="B205" s="265" t="s">
        <v>401</v>
      </c>
      <c r="C205" s="314">
        <f>C121</f>
        <v>20000</v>
      </c>
      <c r="D205" s="314">
        <f>D121</f>
        <v>0</v>
      </c>
      <c r="E205" s="314">
        <f>E121</f>
        <v>20000</v>
      </c>
    </row>
    <row r="206" spans="1:5" s="3" customFormat="1" ht="14.45" customHeight="1" x14ac:dyDescent="0.25">
      <c r="A206" s="60" t="s">
        <v>322</v>
      </c>
      <c r="B206" s="247" t="s">
        <v>372</v>
      </c>
      <c r="C206" s="315">
        <f>C207</f>
        <v>485000</v>
      </c>
      <c r="D206" s="315">
        <f t="shared" ref="D206:E206" si="100">D207</f>
        <v>1594538.68</v>
      </c>
      <c r="E206" s="315">
        <f t="shared" si="100"/>
        <v>2079538.68</v>
      </c>
    </row>
    <row r="207" spans="1:5" s="3" customFormat="1" ht="14.45" customHeight="1" x14ac:dyDescent="0.25">
      <c r="A207" s="60"/>
      <c r="B207" s="265" t="s">
        <v>402</v>
      </c>
      <c r="C207" s="314">
        <f t="shared" ref="C207:E207" si="101">C271</f>
        <v>485000</v>
      </c>
      <c r="D207" s="314">
        <f t="shared" si="101"/>
        <v>1594538.68</v>
      </c>
      <c r="E207" s="314">
        <f t="shared" si="101"/>
        <v>2079538.68</v>
      </c>
    </row>
    <row r="208" spans="1:5" s="3" customFormat="1" ht="14.45" customHeight="1" x14ac:dyDescent="0.25">
      <c r="A208" s="60"/>
      <c r="B208" s="247"/>
      <c r="C208" s="318"/>
      <c r="D208" s="318"/>
      <c r="E208" s="318"/>
    </row>
    <row r="209" spans="1:5" s="120" customFormat="1" ht="14.45" customHeight="1" x14ac:dyDescent="0.25">
      <c r="A209" s="305"/>
      <c r="B209" s="306" t="s">
        <v>370</v>
      </c>
      <c r="C209" s="316">
        <f t="shared" ref="C209" si="102">C210+C212+C214+C216+C218+C220</f>
        <v>5618856</v>
      </c>
      <c r="D209" s="316">
        <f t="shared" ref="D209:E209" si="103">D210+D212+D214+D216+D218+D220</f>
        <v>939538.67999999993</v>
      </c>
      <c r="E209" s="316">
        <f t="shared" si="103"/>
        <v>6541394.6799999997</v>
      </c>
    </row>
    <row r="210" spans="1:5" s="3" customFormat="1" ht="14.45" customHeight="1" x14ac:dyDescent="0.25">
      <c r="A210" s="60" t="s">
        <v>288</v>
      </c>
      <c r="B210" s="247" t="s">
        <v>365</v>
      </c>
      <c r="C210" s="315">
        <f t="shared" ref="C210:E210" si="104">C211</f>
        <v>1263356</v>
      </c>
      <c r="D210" s="315">
        <f t="shared" si="104"/>
        <v>0</v>
      </c>
      <c r="E210" s="315">
        <f t="shared" si="104"/>
        <v>1263356</v>
      </c>
    </row>
    <row r="211" spans="1:5" ht="14.45" customHeight="1" x14ac:dyDescent="0.25">
      <c r="A211" s="246"/>
      <c r="B211" s="265" t="s">
        <v>397</v>
      </c>
      <c r="C211" s="314">
        <f>C133+C139+C147+C150+C153+C157+C165+C175+C178+C277</f>
        <v>1263356</v>
      </c>
      <c r="D211" s="314">
        <f t="shared" ref="D211:E211" si="105">D133+D139+D147+D150+D153+D157+D165+D175+D178+D277</f>
        <v>0</v>
      </c>
      <c r="E211" s="314">
        <f t="shared" si="105"/>
        <v>1263356</v>
      </c>
    </row>
    <row r="212" spans="1:5" s="3" customFormat="1" ht="14.45" customHeight="1" x14ac:dyDescent="0.25">
      <c r="A212" s="60" t="s">
        <v>298</v>
      </c>
      <c r="B212" s="247" t="s">
        <v>366</v>
      </c>
      <c r="C212" s="315">
        <f t="shared" ref="C212:E212" si="106">C213</f>
        <v>271500</v>
      </c>
      <c r="D212" s="315">
        <f t="shared" si="106"/>
        <v>0</v>
      </c>
      <c r="E212" s="315">
        <f t="shared" si="106"/>
        <v>254500</v>
      </c>
    </row>
    <row r="213" spans="1:5" ht="14.45" customHeight="1" x14ac:dyDescent="0.25">
      <c r="A213" s="60"/>
      <c r="B213" s="265" t="s">
        <v>398</v>
      </c>
      <c r="C213" s="314">
        <f t="shared" ref="C213" si="107">C179+C166+C158+C140</f>
        <v>271500</v>
      </c>
      <c r="D213" s="314">
        <f t="shared" ref="D213:E213" si="108">D179+D166+D158+D140</f>
        <v>0</v>
      </c>
      <c r="E213" s="314">
        <f t="shared" si="108"/>
        <v>254500</v>
      </c>
    </row>
    <row r="214" spans="1:5" s="3" customFormat="1" ht="14.45" customHeight="1" x14ac:dyDescent="0.25">
      <c r="A214" s="60" t="s">
        <v>301</v>
      </c>
      <c r="B214" s="247" t="s">
        <v>367</v>
      </c>
      <c r="C214" s="315">
        <f t="shared" ref="C214:E214" si="109">C215</f>
        <v>3579000</v>
      </c>
      <c r="D214" s="315">
        <f t="shared" si="109"/>
        <v>-653000</v>
      </c>
      <c r="E214" s="315">
        <f t="shared" si="109"/>
        <v>2926000</v>
      </c>
    </row>
    <row r="215" spans="1:5" ht="14.45" customHeight="1" x14ac:dyDescent="0.25">
      <c r="A215" s="60"/>
      <c r="B215" s="265" t="s">
        <v>399</v>
      </c>
      <c r="C215" s="314">
        <f>C180+C167+C159+C141+C134</f>
        <v>3579000</v>
      </c>
      <c r="D215" s="314">
        <f t="shared" ref="D215:E215" si="110">D180+D167+D159+D141+D134</f>
        <v>-653000</v>
      </c>
      <c r="E215" s="314">
        <f t="shared" si="110"/>
        <v>2926000</v>
      </c>
    </row>
    <row r="216" spans="1:5" s="3" customFormat="1" ht="14.45" customHeight="1" x14ac:dyDescent="0.25">
      <c r="A216" s="60" t="s">
        <v>307</v>
      </c>
      <c r="B216" s="247" t="s">
        <v>368</v>
      </c>
      <c r="C216" s="315">
        <f t="shared" ref="C216:E216" si="111">C217</f>
        <v>0</v>
      </c>
      <c r="D216" s="315">
        <f t="shared" si="111"/>
        <v>0</v>
      </c>
      <c r="E216" s="315">
        <f t="shared" si="111"/>
        <v>0</v>
      </c>
    </row>
    <row r="217" spans="1:5" ht="14.45" customHeight="1" x14ac:dyDescent="0.25">
      <c r="A217" s="60"/>
      <c r="B217" s="265" t="s">
        <v>400</v>
      </c>
      <c r="C217" s="314">
        <f t="shared" ref="C217" si="112">C181</f>
        <v>0</v>
      </c>
      <c r="D217" s="314">
        <f t="shared" ref="D217:E217" si="113">D181</f>
        <v>0</v>
      </c>
      <c r="E217" s="314">
        <f t="shared" si="113"/>
        <v>0</v>
      </c>
    </row>
    <row r="218" spans="1:5" s="3" customFormat="1" ht="14.45" customHeight="1" x14ac:dyDescent="0.25">
      <c r="A218" s="60" t="s">
        <v>318</v>
      </c>
      <c r="B218" s="247" t="s">
        <v>371</v>
      </c>
      <c r="C218" s="315">
        <f t="shared" ref="C218:E218" si="114">C219</f>
        <v>20000</v>
      </c>
      <c r="D218" s="315">
        <f t="shared" si="114"/>
        <v>0</v>
      </c>
      <c r="E218" s="315">
        <f t="shared" si="114"/>
        <v>20000</v>
      </c>
    </row>
    <row r="219" spans="1:5" ht="14.45" customHeight="1" x14ac:dyDescent="0.25">
      <c r="A219" s="60"/>
      <c r="B219" s="265" t="s">
        <v>401</v>
      </c>
      <c r="C219" s="314">
        <f>C182</f>
        <v>20000</v>
      </c>
      <c r="D219" s="314">
        <f t="shared" ref="D219:E219" si="115">D182</f>
        <v>0</v>
      </c>
      <c r="E219" s="314">
        <f t="shared" si="115"/>
        <v>20000</v>
      </c>
    </row>
    <row r="220" spans="1:5" s="3" customFormat="1" ht="14.45" customHeight="1" x14ac:dyDescent="0.25">
      <c r="A220" s="60" t="s">
        <v>322</v>
      </c>
      <c r="B220" s="247" t="s">
        <v>372</v>
      </c>
      <c r="C220" s="315">
        <f t="shared" ref="C220:E220" si="116">C221</f>
        <v>485000</v>
      </c>
      <c r="D220" s="315">
        <f t="shared" si="116"/>
        <v>1592538.68</v>
      </c>
      <c r="E220" s="315">
        <f t="shared" si="116"/>
        <v>2077538.68</v>
      </c>
    </row>
    <row r="221" spans="1:5" ht="14.45" customHeight="1" x14ac:dyDescent="0.25">
      <c r="A221" s="60"/>
      <c r="B221" s="265" t="s">
        <v>402</v>
      </c>
      <c r="C221" s="314">
        <f>C160+C183</f>
        <v>485000</v>
      </c>
      <c r="D221" s="314">
        <f t="shared" ref="D221:E221" si="117">D160+D183</f>
        <v>1592538.68</v>
      </c>
      <c r="E221" s="314">
        <f t="shared" si="117"/>
        <v>2077538.68</v>
      </c>
    </row>
    <row r="222" spans="1:5" ht="14.45" customHeight="1" x14ac:dyDescent="0.25">
      <c r="A222" s="32"/>
      <c r="B222" s="275"/>
      <c r="C222" s="276"/>
      <c r="D222" s="276"/>
      <c r="E222" s="276"/>
    </row>
    <row r="223" spans="1:5" ht="14.45" customHeight="1" x14ac:dyDescent="0.25">
      <c r="A223" s="32"/>
      <c r="B223" s="275"/>
      <c r="C223" s="276"/>
      <c r="D223" s="276"/>
      <c r="E223" s="276"/>
    </row>
    <row r="224" spans="1:5" ht="14.45" customHeight="1" x14ac:dyDescent="0.25">
      <c r="A224" s="392" t="s">
        <v>471</v>
      </c>
      <c r="B224" s="392"/>
      <c r="C224" s="392"/>
      <c r="D224" s="392"/>
      <c r="E224" s="392"/>
    </row>
    <row r="225" spans="1:5" x14ac:dyDescent="0.25">
      <c r="A225" s="32"/>
      <c r="B225" s="248"/>
      <c r="C225" s="148"/>
      <c r="D225" s="147"/>
      <c r="E225" s="147"/>
    </row>
    <row r="226" spans="1:5" ht="15" customHeight="1" x14ac:dyDescent="0.25">
      <c r="A226" s="144"/>
      <c r="B226" s="385" t="s">
        <v>564</v>
      </c>
      <c r="C226" s="389"/>
      <c r="D226" s="389"/>
      <c r="E226" s="389"/>
    </row>
    <row r="227" spans="1:5" ht="14.45" customHeight="1" x14ac:dyDescent="0.25">
      <c r="A227" s="144"/>
      <c r="B227" s="224"/>
      <c r="C227" s="224"/>
      <c r="D227" s="224"/>
      <c r="E227" s="224"/>
    </row>
    <row r="228" spans="1:5" ht="72.599999999999994" customHeight="1" x14ac:dyDescent="0.25">
      <c r="A228" s="21" t="s">
        <v>403</v>
      </c>
      <c r="B228" s="11" t="s">
        <v>404</v>
      </c>
      <c r="C228" s="13" t="s">
        <v>507</v>
      </c>
      <c r="D228" s="13" t="s">
        <v>560</v>
      </c>
      <c r="E228" s="13" t="s">
        <v>561</v>
      </c>
    </row>
    <row r="229" spans="1:5" s="3" customFormat="1" x14ac:dyDescent="0.25">
      <c r="A229" s="232"/>
      <c r="B229" s="228" t="s">
        <v>16</v>
      </c>
      <c r="C229" s="20">
        <f>C230+C232+C234+C236+C238+C241+C247+C249+C254+C258</f>
        <v>5618856</v>
      </c>
      <c r="D229" s="20">
        <f t="shared" ref="D229:E229" si="118">D230+D232+D234+D236+D238+D241+D247+D249+D254+D258</f>
        <v>939538.67999999993</v>
      </c>
      <c r="E229" s="20">
        <f t="shared" si="118"/>
        <v>6541394.6799999997</v>
      </c>
    </row>
    <row r="230" spans="1:5" s="3" customFormat="1" x14ac:dyDescent="0.25">
      <c r="A230" s="230" t="s">
        <v>288</v>
      </c>
      <c r="B230" s="229" t="s">
        <v>286</v>
      </c>
      <c r="C230" s="20">
        <f>C231</f>
        <v>475506</v>
      </c>
      <c r="D230" s="20">
        <f t="shared" ref="D230:E230" si="119">D231</f>
        <v>0</v>
      </c>
      <c r="E230" s="20">
        <f t="shared" si="119"/>
        <v>475506</v>
      </c>
    </row>
    <row r="231" spans="1:5" x14ac:dyDescent="0.25">
      <c r="A231" s="226" t="s">
        <v>289</v>
      </c>
      <c r="B231" s="225" t="s">
        <v>287</v>
      </c>
      <c r="C231" s="146">
        <f>C320+C371+C378+C390+C397+C405+C416+C427+C438+C508</f>
        <v>475506</v>
      </c>
      <c r="D231" s="146">
        <f t="shared" ref="D231:E231" si="120">D320+D371+D378+D390+D397+D405+D416+D427+D438+D508</f>
        <v>0</v>
      </c>
      <c r="E231" s="146">
        <f t="shared" si="120"/>
        <v>475506</v>
      </c>
    </row>
    <row r="232" spans="1:5" s="3" customFormat="1" x14ac:dyDescent="0.25">
      <c r="A232" s="60" t="s">
        <v>290</v>
      </c>
      <c r="B232" s="229" t="s">
        <v>291</v>
      </c>
      <c r="C232" s="20">
        <f>C233</f>
        <v>1500</v>
      </c>
      <c r="D232" s="20">
        <f t="shared" ref="D232:E232" si="121">D233</f>
        <v>0</v>
      </c>
      <c r="E232" s="20">
        <f t="shared" si="121"/>
        <v>1500</v>
      </c>
    </row>
    <row r="233" spans="1:5" x14ac:dyDescent="0.25">
      <c r="A233" s="226" t="s">
        <v>292</v>
      </c>
      <c r="B233" s="227" t="s">
        <v>293</v>
      </c>
      <c r="C233" s="146">
        <f>C1060+C1053</f>
        <v>1500</v>
      </c>
      <c r="D233" s="146">
        <f t="shared" ref="D233:E233" si="122">D1060+D1053</f>
        <v>0</v>
      </c>
      <c r="E233" s="146">
        <f t="shared" si="122"/>
        <v>1500</v>
      </c>
    </row>
    <row r="234" spans="1:5" s="3" customFormat="1" x14ac:dyDescent="0.25">
      <c r="A234" s="60" t="s">
        <v>294</v>
      </c>
      <c r="B234" s="229" t="s">
        <v>295</v>
      </c>
      <c r="C234" s="20">
        <f>C235+C1046</f>
        <v>85000</v>
      </c>
      <c r="D234" s="20">
        <f>D235+D1046</f>
        <v>0</v>
      </c>
      <c r="E234" s="20">
        <f>E235+E1046</f>
        <v>85000</v>
      </c>
    </row>
    <row r="235" spans="1:5" x14ac:dyDescent="0.25">
      <c r="A235" s="226" t="s">
        <v>297</v>
      </c>
      <c r="B235" s="227" t="s">
        <v>296</v>
      </c>
      <c r="C235" s="146">
        <f t="shared" ref="C235" si="123">C1039</f>
        <v>40000</v>
      </c>
      <c r="D235" s="146">
        <f t="shared" ref="D235:E235" si="124">D1039</f>
        <v>0</v>
      </c>
      <c r="E235" s="146">
        <f t="shared" si="124"/>
        <v>40000</v>
      </c>
    </row>
    <row r="236" spans="1:5" s="3" customFormat="1" x14ac:dyDescent="0.25">
      <c r="A236" s="60" t="s">
        <v>298</v>
      </c>
      <c r="B236" s="229" t="s">
        <v>300</v>
      </c>
      <c r="C236" s="20">
        <f>C237</f>
        <v>3000</v>
      </c>
      <c r="D236" s="20">
        <f t="shared" ref="D236:E236" si="125">D237</f>
        <v>0</v>
      </c>
      <c r="E236" s="20">
        <f t="shared" si="125"/>
        <v>3000</v>
      </c>
    </row>
    <row r="237" spans="1:5" x14ac:dyDescent="0.25">
      <c r="A237" s="226" t="s">
        <v>299</v>
      </c>
      <c r="B237" s="227" t="s">
        <v>300</v>
      </c>
      <c r="C237" s="146">
        <f t="shared" ref="C237" si="126">C1314</f>
        <v>3000</v>
      </c>
      <c r="D237" s="146">
        <f t="shared" ref="D237:E237" si="127">D1314</f>
        <v>0</v>
      </c>
      <c r="E237" s="146">
        <f t="shared" si="127"/>
        <v>3000</v>
      </c>
    </row>
    <row r="238" spans="1:5" s="3" customFormat="1" x14ac:dyDescent="0.25">
      <c r="A238" s="60" t="s">
        <v>301</v>
      </c>
      <c r="B238" s="229" t="s">
        <v>302</v>
      </c>
      <c r="C238" s="20">
        <f>C239+C240</f>
        <v>77500</v>
      </c>
      <c r="D238" s="20">
        <f t="shared" ref="D238:E238" si="128">D239+D240</f>
        <v>0</v>
      </c>
      <c r="E238" s="20">
        <f t="shared" si="128"/>
        <v>77500</v>
      </c>
    </row>
    <row r="239" spans="1:5" x14ac:dyDescent="0.25">
      <c r="A239" s="226" t="s">
        <v>303</v>
      </c>
      <c r="B239" s="227" t="s">
        <v>304</v>
      </c>
      <c r="C239" s="146">
        <f>C1016+C1031+C948+C940</f>
        <v>50000</v>
      </c>
      <c r="D239" s="146">
        <f t="shared" ref="D239:E239" si="129">D1016+D1031+D948+D940</f>
        <v>0</v>
      </c>
      <c r="E239" s="146">
        <f t="shared" si="129"/>
        <v>50000</v>
      </c>
    </row>
    <row r="240" spans="1:5" x14ac:dyDescent="0.25">
      <c r="A240" s="226" t="s">
        <v>305</v>
      </c>
      <c r="B240" s="227" t="s">
        <v>306</v>
      </c>
      <c r="C240" s="146">
        <f t="shared" ref="C240:E240" si="130">C978+C1004</f>
        <v>27500</v>
      </c>
      <c r="D240" s="146">
        <f t="shared" si="130"/>
        <v>0</v>
      </c>
      <c r="E240" s="146">
        <f t="shared" si="130"/>
        <v>27500</v>
      </c>
    </row>
    <row r="241" spans="1:5" s="3" customFormat="1" x14ac:dyDescent="0.25">
      <c r="A241" s="60" t="s">
        <v>307</v>
      </c>
      <c r="B241" s="229" t="s">
        <v>308</v>
      </c>
      <c r="C241" s="20">
        <f t="shared" ref="C241" si="131">C242+C243+C244+C245+C246</f>
        <v>3974900</v>
      </c>
      <c r="D241" s="20">
        <f t="shared" ref="D241:E241" si="132">D242+D243+D244+D245+D246</f>
        <v>939538.67999999993</v>
      </c>
      <c r="E241" s="20">
        <f t="shared" si="132"/>
        <v>4914438.68</v>
      </c>
    </row>
    <row r="242" spans="1:5" x14ac:dyDescent="0.25">
      <c r="A242" s="226" t="s">
        <v>309</v>
      </c>
      <c r="B242" s="227" t="s">
        <v>310</v>
      </c>
      <c r="C242" s="146">
        <f>C918+C909+C901+C891+C856+C841+C822+C785+C770+C714+C703+C686+C869</f>
        <v>2208200</v>
      </c>
      <c r="D242" s="146">
        <f t="shared" ref="D242:E242" si="133">D918+D909+D901+D891+D856+D841+D822+D785+D770+D714+D703+D686+D869</f>
        <v>0</v>
      </c>
      <c r="E242" s="146">
        <f t="shared" si="133"/>
        <v>2208200</v>
      </c>
    </row>
    <row r="243" spans="1:5" x14ac:dyDescent="0.25">
      <c r="A243" s="226" t="s">
        <v>311</v>
      </c>
      <c r="B243" s="227" t="s">
        <v>312</v>
      </c>
      <c r="C243" s="146">
        <f>C1305+C811+C800+C751+C740+C725+C672+C661+C646+C635+C624+C613+C602+C591+C580+C565+C554+C537+C526</f>
        <v>1744700</v>
      </c>
      <c r="D243" s="146">
        <f>D1305+D811+D800+D751+D740+D725+D672+D661+D646+D635+D624+D613+D602+D591+D580+D565+D554+D537+D526</f>
        <v>939538.67999999993</v>
      </c>
      <c r="E243" s="146">
        <f>E1305+E811+E800+E751+E740+E725+E672+E661+E646+E635+E624+E613+E602+E591+E580+E565+E554+E537+E526</f>
        <v>2684238.6799999997</v>
      </c>
    </row>
    <row r="244" spans="1:5" x14ac:dyDescent="0.25">
      <c r="A244" s="226" t="s">
        <v>313</v>
      </c>
      <c r="B244" s="227" t="s">
        <v>99</v>
      </c>
      <c r="C244" s="146">
        <f t="shared" ref="C244:E244" si="134">C993</f>
        <v>0</v>
      </c>
      <c r="D244" s="146">
        <f t="shared" si="134"/>
        <v>0</v>
      </c>
      <c r="E244" s="146">
        <f t="shared" si="134"/>
        <v>0</v>
      </c>
    </row>
    <row r="245" spans="1:5" x14ac:dyDescent="0.25">
      <c r="A245" s="226" t="s">
        <v>315</v>
      </c>
      <c r="B245" s="227" t="s">
        <v>314</v>
      </c>
      <c r="C245" s="146">
        <f t="shared" ref="C245:E245" si="135">C881</f>
        <v>22000</v>
      </c>
      <c r="D245" s="146">
        <f t="shared" si="135"/>
        <v>0</v>
      </c>
      <c r="E245" s="146">
        <f t="shared" si="135"/>
        <v>22000</v>
      </c>
    </row>
    <row r="246" spans="1:5" ht="30" x14ac:dyDescent="0.25">
      <c r="A246" s="226" t="s">
        <v>317</v>
      </c>
      <c r="B246" s="227" t="s">
        <v>316</v>
      </c>
      <c r="C246" s="146">
        <f>C966+C955+C933+C762+C519</f>
        <v>0</v>
      </c>
      <c r="D246" s="146">
        <f>D966+D955+D933+D762+D519</f>
        <v>0</v>
      </c>
      <c r="E246" s="146">
        <f>E966+E955+E933+E762+E519</f>
        <v>0</v>
      </c>
    </row>
    <row r="247" spans="1:5" s="3" customFormat="1" x14ac:dyDescent="0.25">
      <c r="A247" s="60" t="s">
        <v>318</v>
      </c>
      <c r="B247" s="229" t="s">
        <v>319</v>
      </c>
      <c r="C247" s="20">
        <f>C248</f>
        <v>23100</v>
      </c>
      <c r="D247" s="20">
        <f t="shared" ref="D247:E247" si="136">D248</f>
        <v>0</v>
      </c>
      <c r="E247" s="20">
        <f t="shared" si="136"/>
        <v>6100</v>
      </c>
    </row>
    <row r="248" spans="1:5" x14ac:dyDescent="0.25">
      <c r="A248" s="226" t="s">
        <v>321</v>
      </c>
      <c r="B248" s="227" t="s">
        <v>320</v>
      </c>
      <c r="C248" s="146">
        <f t="shared" ref="C248" si="137">C1342+C1331</f>
        <v>23100</v>
      </c>
      <c r="D248" s="146">
        <f t="shared" ref="D248:E248" si="138">D1342+D1331</f>
        <v>0</v>
      </c>
      <c r="E248" s="146">
        <f t="shared" si="138"/>
        <v>6100</v>
      </c>
    </row>
    <row r="249" spans="1:5" s="3" customFormat="1" x14ac:dyDescent="0.25">
      <c r="A249" s="60" t="s">
        <v>322</v>
      </c>
      <c r="B249" s="229" t="s">
        <v>323</v>
      </c>
      <c r="C249" s="20">
        <f>C250+C251+C252+C253</f>
        <v>169700</v>
      </c>
      <c r="D249" s="20">
        <f t="shared" ref="D249:E249" si="139">D250+D251+D252+D253</f>
        <v>0</v>
      </c>
      <c r="E249" s="20">
        <f t="shared" si="139"/>
        <v>169700</v>
      </c>
    </row>
    <row r="250" spans="1:5" x14ac:dyDescent="0.25">
      <c r="A250" s="226" t="s">
        <v>324</v>
      </c>
      <c r="B250" s="227" t="s">
        <v>325</v>
      </c>
      <c r="C250" s="146">
        <f t="shared" ref="C250:E250" si="140">C1075+C1068</f>
        <v>52700</v>
      </c>
      <c r="D250" s="146">
        <f t="shared" si="140"/>
        <v>0</v>
      </c>
      <c r="E250" s="146">
        <f t="shared" si="140"/>
        <v>52700</v>
      </c>
    </row>
    <row r="251" spans="1:5" x14ac:dyDescent="0.25">
      <c r="A251" s="226" t="s">
        <v>327</v>
      </c>
      <c r="B251" s="227" t="s">
        <v>326</v>
      </c>
      <c r="C251" s="146">
        <f t="shared" ref="C251:E251" si="141">C1083</f>
        <v>15500</v>
      </c>
      <c r="D251" s="146">
        <f t="shared" si="141"/>
        <v>0</v>
      </c>
      <c r="E251" s="146">
        <f t="shared" si="141"/>
        <v>15500</v>
      </c>
    </row>
    <row r="252" spans="1:5" x14ac:dyDescent="0.25">
      <c r="A252" s="226" t="s">
        <v>328</v>
      </c>
      <c r="B252" s="227" t="s">
        <v>329</v>
      </c>
      <c r="C252" s="146">
        <f t="shared" ref="C252:E252" si="142">C1098</f>
        <v>54000</v>
      </c>
      <c r="D252" s="146">
        <f t="shared" si="142"/>
        <v>0</v>
      </c>
      <c r="E252" s="146">
        <f t="shared" si="142"/>
        <v>54000</v>
      </c>
    </row>
    <row r="253" spans="1:5" x14ac:dyDescent="0.25">
      <c r="A253" s="226" t="s">
        <v>330</v>
      </c>
      <c r="B253" s="227" t="s">
        <v>331</v>
      </c>
      <c r="C253" s="146">
        <f>C1357+C1323+C1090</f>
        <v>47500</v>
      </c>
      <c r="D253" s="146">
        <f t="shared" ref="D253:E253" si="143">D1357+D1323+D1090</f>
        <v>0</v>
      </c>
      <c r="E253" s="146">
        <f t="shared" si="143"/>
        <v>47500</v>
      </c>
    </row>
    <row r="254" spans="1:5" s="3" customFormat="1" x14ac:dyDescent="0.25">
      <c r="A254" s="60" t="s">
        <v>332</v>
      </c>
      <c r="B254" s="229" t="s">
        <v>333</v>
      </c>
      <c r="C254" s="20">
        <f>C255+C256+C257</f>
        <v>613000</v>
      </c>
      <c r="D254" s="20">
        <f t="shared" ref="D254:E254" si="144">D255+D256+D257</f>
        <v>0</v>
      </c>
      <c r="E254" s="20">
        <f t="shared" si="144"/>
        <v>613000</v>
      </c>
    </row>
    <row r="255" spans="1:5" x14ac:dyDescent="0.25">
      <c r="A255" s="226" t="s">
        <v>334</v>
      </c>
      <c r="B255" s="227" t="s">
        <v>335</v>
      </c>
      <c r="C255" s="146">
        <f t="shared" ref="C255:E255" si="145">C1289+C1281+C1270</f>
        <v>613000</v>
      </c>
      <c r="D255" s="146">
        <f t="shared" si="145"/>
        <v>0</v>
      </c>
      <c r="E255" s="146">
        <f t="shared" si="145"/>
        <v>613000</v>
      </c>
    </row>
    <row r="256" spans="1:5" x14ac:dyDescent="0.25">
      <c r="A256" s="226" t="s">
        <v>336</v>
      </c>
      <c r="B256" s="227" t="s">
        <v>337</v>
      </c>
      <c r="C256" s="146">
        <v>0</v>
      </c>
      <c r="D256" s="146">
        <v>0</v>
      </c>
      <c r="E256" s="146">
        <v>0</v>
      </c>
    </row>
    <row r="257" spans="1:5" x14ac:dyDescent="0.25">
      <c r="A257" s="226" t="s">
        <v>338</v>
      </c>
      <c r="B257" s="227" t="s">
        <v>339</v>
      </c>
      <c r="C257" s="146">
        <v>0</v>
      </c>
      <c r="D257" s="146">
        <v>0</v>
      </c>
      <c r="E257" s="146">
        <v>0</v>
      </c>
    </row>
    <row r="258" spans="1:5" s="3" customFormat="1" x14ac:dyDescent="0.25">
      <c r="A258" s="60" t="s">
        <v>340</v>
      </c>
      <c r="B258" s="229" t="s">
        <v>341</v>
      </c>
      <c r="C258" s="20">
        <f>C259+C260+C261+C262+C263</f>
        <v>195650</v>
      </c>
      <c r="D258" s="20">
        <f t="shared" ref="D258:E258" si="146">D259+D260+D261+D262+D263</f>
        <v>0</v>
      </c>
      <c r="E258" s="20">
        <f t="shared" si="146"/>
        <v>195650</v>
      </c>
    </row>
    <row r="259" spans="1:5" x14ac:dyDescent="0.25">
      <c r="A259" s="226" t="s">
        <v>343</v>
      </c>
      <c r="B259" s="227" t="s">
        <v>342</v>
      </c>
      <c r="C259" s="146">
        <f t="shared" ref="C259:E259" si="147">C1164+C1157</f>
        <v>8700</v>
      </c>
      <c r="D259" s="146">
        <f t="shared" si="147"/>
        <v>0</v>
      </c>
      <c r="E259" s="146">
        <f t="shared" si="147"/>
        <v>8700</v>
      </c>
    </row>
    <row r="260" spans="1:5" x14ac:dyDescent="0.25">
      <c r="A260" s="226" t="s">
        <v>344</v>
      </c>
      <c r="B260" s="227" t="s">
        <v>345</v>
      </c>
      <c r="C260" s="146">
        <f>C1135+C1120+C1113</f>
        <v>9750</v>
      </c>
      <c r="D260" s="146">
        <f t="shared" ref="D260:E260" si="148">D1135+D1120+D1113</f>
        <v>0</v>
      </c>
      <c r="E260" s="146">
        <f t="shared" si="148"/>
        <v>9750</v>
      </c>
    </row>
    <row r="261" spans="1:5" x14ac:dyDescent="0.25">
      <c r="A261" s="226" t="s">
        <v>346</v>
      </c>
      <c r="B261" s="227" t="s">
        <v>347</v>
      </c>
      <c r="C261" s="146">
        <f>C1221+C1214+C1207+C1200+C1193+C1186</f>
        <v>48700</v>
      </c>
      <c r="D261" s="146">
        <f t="shared" ref="D261:E261" si="149">D1221+D1214+D1207+D1200+D1193+D1186</f>
        <v>0</v>
      </c>
      <c r="E261" s="146">
        <f t="shared" si="149"/>
        <v>48700</v>
      </c>
    </row>
    <row r="262" spans="1:5" x14ac:dyDescent="0.25">
      <c r="A262" s="226" t="s">
        <v>348</v>
      </c>
      <c r="B262" s="227" t="s">
        <v>349</v>
      </c>
      <c r="C262" s="146">
        <f>C1247+C1240+C1178+C1150</f>
        <v>61500</v>
      </c>
      <c r="D262" s="146">
        <f t="shared" ref="D262:E262" si="150">D1247+D1240+D1178+D1150</f>
        <v>0</v>
      </c>
      <c r="E262" s="146">
        <f t="shared" si="150"/>
        <v>61500</v>
      </c>
    </row>
    <row r="263" spans="1:5" x14ac:dyDescent="0.25">
      <c r="A263" s="226" t="s">
        <v>350</v>
      </c>
      <c r="B263" s="227" t="s">
        <v>351</v>
      </c>
      <c r="C263" s="146">
        <f>C1349+C1262+C1254+C1232+C1171+C1106</f>
        <v>67000</v>
      </c>
      <c r="D263" s="146">
        <f t="shared" ref="D263:E263" si="151">D1349+D1262+D1254+D1232+D1171+D1106</f>
        <v>0</v>
      </c>
      <c r="E263" s="146">
        <f t="shared" si="151"/>
        <v>67000</v>
      </c>
    </row>
    <row r="264" spans="1:5" x14ac:dyDescent="0.25">
      <c r="A264" s="270"/>
      <c r="B264" s="271"/>
      <c r="C264" s="148"/>
      <c r="D264" s="148"/>
      <c r="E264" s="148"/>
    </row>
    <row r="265" spans="1:5" x14ac:dyDescent="0.25">
      <c r="A265" s="28" t="s">
        <v>15</v>
      </c>
      <c r="B265" s="29" t="s">
        <v>40</v>
      </c>
      <c r="C265" s="148"/>
      <c r="D265" s="148"/>
      <c r="E265" s="148"/>
    </row>
    <row r="266" spans="1:5" s="277" customFormat="1" x14ac:dyDescent="0.25">
      <c r="A266" s="393" t="s">
        <v>472</v>
      </c>
      <c r="B266" s="393"/>
      <c r="C266" s="393"/>
      <c r="D266" s="393"/>
      <c r="E266" s="393"/>
    </row>
    <row r="267" spans="1:5" x14ac:dyDescent="0.25">
      <c r="A267" s="270"/>
      <c r="B267" s="271"/>
      <c r="C267" s="148"/>
      <c r="D267" s="148"/>
      <c r="E267" s="148"/>
    </row>
    <row r="268" spans="1:5" ht="15" customHeight="1" x14ac:dyDescent="0.25">
      <c r="A268" s="270"/>
      <c r="B268" s="385" t="s">
        <v>565</v>
      </c>
      <c r="C268" s="386"/>
      <c r="D268" s="386"/>
      <c r="E268" s="386"/>
    </row>
    <row r="269" spans="1:5" x14ac:dyDescent="0.25">
      <c r="A269" s="272"/>
      <c r="B269" s="273"/>
      <c r="C269" s="148"/>
      <c r="D269" s="147"/>
      <c r="E269" s="147"/>
    </row>
    <row r="270" spans="1:5" ht="54" customHeight="1" x14ac:dyDescent="0.25">
      <c r="A270" s="21" t="s">
        <v>394</v>
      </c>
      <c r="B270" s="12" t="s">
        <v>396</v>
      </c>
      <c r="C270" s="13" t="s">
        <v>507</v>
      </c>
      <c r="D270" s="13" t="s">
        <v>560</v>
      </c>
      <c r="E270" s="13" t="s">
        <v>561</v>
      </c>
    </row>
    <row r="271" spans="1:5" x14ac:dyDescent="0.25">
      <c r="A271" s="23">
        <v>8</v>
      </c>
      <c r="B271" s="30" t="s">
        <v>4</v>
      </c>
      <c r="C271" s="22">
        <f>C274+C272</f>
        <v>485000</v>
      </c>
      <c r="D271" s="22">
        <f>D274</f>
        <v>1594538.68</v>
      </c>
      <c r="E271" s="22">
        <f>E274+E272</f>
        <v>2079538.68</v>
      </c>
    </row>
    <row r="272" spans="1:5" s="357" customFormat="1" x14ac:dyDescent="0.25">
      <c r="A272" s="355">
        <v>81</v>
      </c>
      <c r="B272" s="382" t="s">
        <v>42</v>
      </c>
      <c r="C272" s="356">
        <f>C273</f>
        <v>2000</v>
      </c>
      <c r="D272" s="356">
        <f>D273</f>
        <v>0</v>
      </c>
      <c r="E272" s="356">
        <f>E273</f>
        <v>2000</v>
      </c>
    </row>
    <row r="273" spans="1:5" s="357" customFormat="1" hidden="1" x14ac:dyDescent="0.25">
      <c r="A273" s="355">
        <v>812</v>
      </c>
      <c r="B273" s="382" t="s">
        <v>43</v>
      </c>
      <c r="C273" s="356">
        <v>2000</v>
      </c>
      <c r="D273" s="356">
        <f>E273-C273</f>
        <v>0</v>
      </c>
      <c r="E273" s="356">
        <v>2000</v>
      </c>
    </row>
    <row r="274" spans="1:5" s="357" customFormat="1" x14ac:dyDescent="0.25">
      <c r="A274" s="355">
        <v>84</v>
      </c>
      <c r="B274" s="382" t="s">
        <v>226</v>
      </c>
      <c r="C274" s="356">
        <f>C275+C276</f>
        <v>483000</v>
      </c>
      <c r="D274" s="356">
        <f>D275+D276</f>
        <v>1594538.68</v>
      </c>
      <c r="E274" s="356">
        <f>E275+E276</f>
        <v>2077538.68</v>
      </c>
    </row>
    <row r="275" spans="1:5" hidden="1" x14ac:dyDescent="0.25">
      <c r="A275" s="158">
        <v>844</v>
      </c>
      <c r="B275" t="s">
        <v>228</v>
      </c>
      <c r="C275" s="1">
        <v>483000</v>
      </c>
      <c r="D275" s="1">
        <f>E275-C275</f>
        <v>1594538.68</v>
      </c>
      <c r="E275" s="1">
        <v>2077538.68</v>
      </c>
    </row>
    <row r="276" spans="1:5" hidden="1" x14ac:dyDescent="0.25">
      <c r="A276" s="141">
        <v>847</v>
      </c>
      <c r="B276" s="160" t="s">
        <v>227</v>
      </c>
      <c r="C276" s="1">
        <v>0</v>
      </c>
      <c r="D276" s="146">
        <v>0</v>
      </c>
      <c r="E276" s="146">
        <v>0</v>
      </c>
    </row>
    <row r="277" spans="1:5" s="295" customFormat="1" x14ac:dyDescent="0.25">
      <c r="A277" s="293"/>
      <c r="B277" s="294" t="s">
        <v>51</v>
      </c>
      <c r="C277" s="219">
        <f t="shared" ref="C277:E279" si="152">C278</f>
        <v>0</v>
      </c>
      <c r="D277" s="219">
        <f t="shared" si="152"/>
        <v>0</v>
      </c>
      <c r="E277" s="219">
        <f t="shared" si="152"/>
        <v>0</v>
      </c>
    </row>
    <row r="278" spans="1:5" s="295" customFormat="1" x14ac:dyDescent="0.25">
      <c r="A278" s="293">
        <v>5</v>
      </c>
      <c r="B278" s="296" t="s">
        <v>56</v>
      </c>
      <c r="C278" s="219">
        <f t="shared" ref="C278:E278" si="153">C279+C281</f>
        <v>0</v>
      </c>
      <c r="D278" s="219">
        <f t="shared" si="153"/>
        <v>0</v>
      </c>
      <c r="E278" s="219">
        <f t="shared" si="153"/>
        <v>0</v>
      </c>
    </row>
    <row r="279" spans="1:5" s="379" customFormat="1" x14ac:dyDescent="0.25">
      <c r="A279" s="377">
        <v>53</v>
      </c>
      <c r="B279" s="378" t="s">
        <v>57</v>
      </c>
      <c r="C279" s="299">
        <f t="shared" si="152"/>
        <v>0</v>
      </c>
      <c r="D279" s="299">
        <f t="shared" si="152"/>
        <v>0</v>
      </c>
      <c r="E279" s="299">
        <f t="shared" si="152"/>
        <v>0</v>
      </c>
    </row>
    <row r="280" spans="1:5" s="379" customFormat="1" hidden="1" x14ac:dyDescent="0.25">
      <c r="A280" s="377">
        <v>532</v>
      </c>
      <c r="B280" s="380" t="s">
        <v>58</v>
      </c>
      <c r="C280" s="299">
        <v>0</v>
      </c>
      <c r="D280" s="299">
        <v>0</v>
      </c>
      <c r="E280" s="299">
        <v>0</v>
      </c>
    </row>
    <row r="281" spans="1:5" s="379" customFormat="1" x14ac:dyDescent="0.25">
      <c r="A281" s="377">
        <v>54</v>
      </c>
      <c r="B281" s="381" t="s">
        <v>281</v>
      </c>
      <c r="C281" s="299">
        <f t="shared" ref="C281:E281" si="154">C282</f>
        <v>0</v>
      </c>
      <c r="D281" s="299">
        <f t="shared" si="154"/>
        <v>0</v>
      </c>
      <c r="E281" s="299">
        <f t="shared" si="154"/>
        <v>0</v>
      </c>
    </row>
    <row r="282" spans="1:5" s="295" customFormat="1" hidden="1" x14ac:dyDescent="0.25">
      <c r="A282" s="297">
        <v>547</v>
      </c>
      <c r="B282" s="313" t="s">
        <v>282</v>
      </c>
      <c r="C282" s="220">
        <v>0</v>
      </c>
      <c r="D282" s="220">
        <v>0</v>
      </c>
      <c r="E282" s="220">
        <v>0</v>
      </c>
    </row>
    <row r="283" spans="1:5" x14ac:dyDescent="0.25">
      <c r="A283" s="144"/>
      <c r="B283" s="244"/>
      <c r="C283" s="148"/>
      <c r="D283" s="147"/>
      <c r="E283" s="147"/>
    </row>
    <row r="284" spans="1:5" s="150" customFormat="1" x14ac:dyDescent="0.25">
      <c r="A284" s="292"/>
      <c r="B284" s="385" t="s">
        <v>566</v>
      </c>
      <c r="C284" s="405"/>
      <c r="D284" s="405"/>
      <c r="E284" s="405"/>
    </row>
    <row r="285" spans="1:5" x14ac:dyDescent="0.25">
      <c r="A285" s="144"/>
      <c r="B285" s="244"/>
      <c r="C285" s="148"/>
      <c r="D285" s="147"/>
      <c r="E285" s="147"/>
    </row>
    <row r="286" spans="1:5" ht="52.9" customHeight="1" x14ac:dyDescent="0.25">
      <c r="A286" s="407" t="s">
        <v>499</v>
      </c>
      <c r="B286" s="408"/>
      <c r="C286" s="13" t="s">
        <v>507</v>
      </c>
      <c r="D286" s="13" t="s">
        <v>560</v>
      </c>
      <c r="E286" s="13" t="s">
        <v>561</v>
      </c>
    </row>
    <row r="287" spans="1:5" s="3" customFormat="1" x14ac:dyDescent="0.25">
      <c r="A287" s="409" t="s">
        <v>500</v>
      </c>
      <c r="B287" s="410"/>
      <c r="C287" s="20">
        <f t="shared" ref="C287:E290" si="155">C288</f>
        <v>485000</v>
      </c>
      <c r="D287" s="20">
        <f t="shared" si="155"/>
        <v>-485000</v>
      </c>
      <c r="E287" s="20">
        <f t="shared" si="155"/>
        <v>0</v>
      </c>
    </row>
    <row r="288" spans="1:5" s="3" customFormat="1" x14ac:dyDescent="0.25">
      <c r="A288" s="409" t="s">
        <v>501</v>
      </c>
      <c r="B288" s="410"/>
      <c r="C288" s="20">
        <f t="shared" si="155"/>
        <v>485000</v>
      </c>
      <c r="D288" s="20">
        <f t="shared" si="155"/>
        <v>-485000</v>
      </c>
      <c r="E288" s="20">
        <f t="shared" si="155"/>
        <v>0</v>
      </c>
    </row>
    <row r="289" spans="1:83" x14ac:dyDescent="0.25">
      <c r="A289" s="397" t="s">
        <v>397</v>
      </c>
      <c r="B289" s="398"/>
      <c r="C289" s="146">
        <f>C290</f>
        <v>485000</v>
      </c>
      <c r="D289" s="146">
        <f>E289-C289</f>
        <v>-485000</v>
      </c>
      <c r="E289" s="146">
        <v>0</v>
      </c>
    </row>
    <row r="290" spans="1:83" s="3" customFormat="1" x14ac:dyDescent="0.25">
      <c r="A290" s="409" t="s">
        <v>502</v>
      </c>
      <c r="B290" s="410"/>
      <c r="C290" s="20">
        <f t="shared" si="155"/>
        <v>485000</v>
      </c>
      <c r="D290" s="20">
        <f t="shared" si="155"/>
        <v>1592538.68</v>
      </c>
      <c r="E290" s="20">
        <f t="shared" si="155"/>
        <v>2077538.68</v>
      </c>
    </row>
    <row r="291" spans="1:83" x14ac:dyDescent="0.25">
      <c r="A291" s="397" t="s">
        <v>503</v>
      </c>
      <c r="B291" s="398"/>
      <c r="C291" s="146">
        <v>485000</v>
      </c>
      <c r="D291" s="146">
        <f>E291-C291</f>
        <v>1592538.68</v>
      </c>
      <c r="E291" s="146">
        <v>2077538.68</v>
      </c>
    </row>
    <row r="292" spans="1:83" s="298" customFormat="1" x14ac:dyDescent="0.25">
      <c r="A292" s="399" t="s">
        <v>504</v>
      </c>
      <c r="B292" s="400"/>
      <c r="C292" s="266">
        <f t="shared" ref="C292:E295" si="156">C293</f>
        <v>0</v>
      </c>
      <c r="D292" s="266">
        <f t="shared" si="156"/>
        <v>2077538.68</v>
      </c>
      <c r="E292" s="266">
        <f t="shared" si="156"/>
        <v>2077538.68</v>
      </c>
    </row>
    <row r="293" spans="1:83" s="298" customFormat="1" x14ac:dyDescent="0.25">
      <c r="A293" s="399" t="s">
        <v>501</v>
      </c>
      <c r="B293" s="400"/>
      <c r="C293" s="266">
        <f t="shared" si="156"/>
        <v>0</v>
      </c>
      <c r="D293" s="266">
        <f t="shared" si="156"/>
        <v>2077538.68</v>
      </c>
      <c r="E293" s="266">
        <f t="shared" si="156"/>
        <v>2077538.68</v>
      </c>
    </row>
    <row r="294" spans="1:83" s="300" customFormat="1" x14ac:dyDescent="0.25">
      <c r="A294" s="401" t="s">
        <v>397</v>
      </c>
      <c r="B294" s="402"/>
      <c r="C294" s="299">
        <f t="shared" si="156"/>
        <v>0</v>
      </c>
      <c r="D294" s="299">
        <f t="shared" si="156"/>
        <v>2077538.68</v>
      </c>
      <c r="E294" s="299">
        <f t="shared" si="156"/>
        <v>2077538.68</v>
      </c>
    </row>
    <row r="295" spans="1:83" s="298" customFormat="1" x14ac:dyDescent="0.25">
      <c r="A295" s="399" t="s">
        <v>502</v>
      </c>
      <c r="B295" s="400"/>
      <c r="C295" s="266">
        <f t="shared" si="156"/>
        <v>0</v>
      </c>
      <c r="D295" s="266">
        <f t="shared" si="156"/>
        <v>2077538.68</v>
      </c>
      <c r="E295" s="266">
        <f t="shared" si="156"/>
        <v>2077538.68</v>
      </c>
    </row>
    <row r="296" spans="1:83" s="300" customFormat="1" x14ac:dyDescent="0.25">
      <c r="A296" s="401" t="s">
        <v>503</v>
      </c>
      <c r="B296" s="402"/>
      <c r="C296" s="299">
        <v>0</v>
      </c>
      <c r="D296" s="299">
        <f>E296-C296</f>
        <v>2077538.68</v>
      </c>
      <c r="E296" s="299">
        <v>2077538.68</v>
      </c>
    </row>
    <row r="297" spans="1:83" ht="17.25" customHeight="1" x14ac:dyDescent="0.25"/>
    <row r="298" spans="1:83" x14ac:dyDescent="0.25">
      <c r="A298" s="3" t="s">
        <v>49</v>
      </c>
      <c r="B298" s="29"/>
      <c r="C298" s="31"/>
      <c r="D298" s="31"/>
      <c r="E298" s="31"/>
    </row>
    <row r="299" spans="1:83" x14ac:dyDescent="0.25">
      <c r="A299" s="3"/>
      <c r="B299" s="29"/>
      <c r="C299" s="31"/>
      <c r="D299" s="31"/>
      <c r="E299" s="31"/>
    </row>
    <row r="300" spans="1:83" x14ac:dyDescent="0.25">
      <c r="A300" s="406" t="s">
        <v>473</v>
      </c>
      <c r="B300" s="406"/>
      <c r="C300" s="406"/>
      <c r="D300" s="406"/>
      <c r="E300" s="406"/>
    </row>
    <row r="301" spans="1:83" s="32" customFormat="1" x14ac:dyDescent="0.25">
      <c r="A301" s="32" t="s">
        <v>406</v>
      </c>
      <c r="C301" s="162"/>
    </row>
    <row r="302" spans="1:83" s="144" customFormat="1" ht="29.45" customHeight="1" x14ac:dyDescent="0.25">
      <c r="A302" s="403" t="s">
        <v>567</v>
      </c>
      <c r="B302" s="403"/>
      <c r="C302" s="403"/>
      <c r="D302" s="403"/>
      <c r="E302" s="40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</row>
    <row r="303" spans="1:83" s="144" customFormat="1" ht="14.45" customHeight="1" x14ac:dyDescent="0.25">
      <c r="A303"/>
      <c r="B303"/>
      <c r="C303" s="137"/>
      <c r="D303" s="137"/>
      <c r="E303" s="137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</row>
    <row r="305" spans="1:82" x14ac:dyDescent="0.25">
      <c r="B305" t="s">
        <v>568</v>
      </c>
    </row>
    <row r="306" spans="1:82" s="140" customFormat="1" ht="60.6" customHeight="1" x14ac:dyDescent="0.25">
      <c r="A306" s="33" t="s">
        <v>250</v>
      </c>
      <c r="B306" s="33"/>
      <c r="C306" s="13" t="s">
        <v>507</v>
      </c>
      <c r="D306" s="13" t="s">
        <v>560</v>
      </c>
      <c r="E306" s="13" t="s">
        <v>561</v>
      </c>
    </row>
    <row r="307" spans="1:82" s="120" customFormat="1" x14ac:dyDescent="0.25">
      <c r="A307" s="301" t="s">
        <v>33</v>
      </c>
      <c r="B307" s="302"/>
      <c r="C307" s="304">
        <f>C308+C310</f>
        <v>5618856</v>
      </c>
      <c r="D307" s="303">
        <f>D308+D310</f>
        <v>939538.67999999993</v>
      </c>
      <c r="E307" s="303">
        <f>E308+E310</f>
        <v>6541394.6799999997</v>
      </c>
    </row>
    <row r="308" spans="1:82" s="3" customFormat="1" x14ac:dyDescent="0.25">
      <c r="A308" s="19" t="s">
        <v>114</v>
      </c>
      <c r="B308" s="34"/>
      <c r="C308" s="22">
        <f t="shared" ref="C308:E309" si="157">C316</f>
        <v>212706</v>
      </c>
      <c r="D308" s="20">
        <f t="shared" si="157"/>
        <v>0</v>
      </c>
      <c r="E308" s="20">
        <f t="shared" si="157"/>
        <v>212706</v>
      </c>
    </row>
    <row r="309" spans="1:82" x14ac:dyDescent="0.25">
      <c r="A309" s="159" t="s">
        <v>170</v>
      </c>
      <c r="B309" s="163"/>
      <c r="C309" s="1">
        <f t="shared" si="157"/>
        <v>212706</v>
      </c>
      <c r="D309" s="1">
        <f t="shared" si="157"/>
        <v>0</v>
      </c>
      <c r="E309" s="1">
        <f t="shared" si="157"/>
        <v>212706</v>
      </c>
    </row>
    <row r="310" spans="1:82" s="3" customFormat="1" x14ac:dyDescent="0.25">
      <c r="A310" s="19" t="s">
        <v>34</v>
      </c>
      <c r="B310" s="34"/>
      <c r="C310" s="22">
        <f t="shared" ref="C310:E310" si="158">C434</f>
        <v>5406150</v>
      </c>
      <c r="D310" s="20">
        <f t="shared" si="158"/>
        <v>939538.67999999993</v>
      </c>
      <c r="E310" s="20">
        <f t="shared" si="158"/>
        <v>6328688.6799999997</v>
      </c>
    </row>
    <row r="311" spans="1:82" x14ac:dyDescent="0.25">
      <c r="A311" s="159" t="s">
        <v>35</v>
      </c>
      <c r="B311" s="163"/>
      <c r="C311" s="1">
        <f>C435</f>
        <v>5406150</v>
      </c>
      <c r="D311" s="1">
        <f>D435</f>
        <v>939538.67999999993</v>
      </c>
      <c r="E311" s="1">
        <f>E435</f>
        <v>6328688.6799999997</v>
      </c>
    </row>
    <row r="313" spans="1:82" x14ac:dyDescent="0.25">
      <c r="B313" t="s">
        <v>569</v>
      </c>
    </row>
    <row r="314" spans="1:82" s="5" customFormat="1" ht="58.15" customHeight="1" x14ac:dyDescent="0.25">
      <c r="A314" s="21" t="s">
        <v>407</v>
      </c>
      <c r="B314" s="12" t="s">
        <v>408</v>
      </c>
      <c r="C314" s="13" t="s">
        <v>507</v>
      </c>
      <c r="D314" s="13" t="s">
        <v>560</v>
      </c>
      <c r="E314" s="13" t="s">
        <v>561</v>
      </c>
    </row>
    <row r="315" spans="1:82" s="37" customFormat="1" ht="15.75" customHeight="1" x14ac:dyDescent="0.25">
      <c r="A315" s="35"/>
      <c r="B315" s="36" t="s">
        <v>33</v>
      </c>
      <c r="C315" s="164">
        <f>C316</f>
        <v>212706</v>
      </c>
      <c r="D315" s="164">
        <f t="shared" ref="D315:E315" si="159">D316</f>
        <v>0</v>
      </c>
      <c r="E315" s="164">
        <f t="shared" si="159"/>
        <v>212706</v>
      </c>
    </row>
    <row r="316" spans="1:82" s="42" customFormat="1" ht="15" customHeight="1" x14ac:dyDescent="0.25">
      <c r="A316" s="38"/>
      <c r="B316" s="39" t="s">
        <v>114</v>
      </c>
      <c r="C316" s="165">
        <f t="shared" ref="C316:E317" si="160">C317</f>
        <v>212706</v>
      </c>
      <c r="D316" s="165">
        <f t="shared" si="160"/>
        <v>0</v>
      </c>
      <c r="E316" s="165">
        <f t="shared" si="160"/>
        <v>212706</v>
      </c>
    </row>
    <row r="317" spans="1:82" s="42" customFormat="1" ht="17.25" customHeight="1" x14ac:dyDescent="0.25">
      <c r="A317" s="38"/>
      <c r="B317" s="39" t="s">
        <v>170</v>
      </c>
      <c r="C317" s="165">
        <f t="shared" si="160"/>
        <v>212706</v>
      </c>
      <c r="D317" s="165">
        <f t="shared" si="160"/>
        <v>0</v>
      </c>
      <c r="E317" s="165">
        <f t="shared" si="160"/>
        <v>212706</v>
      </c>
    </row>
    <row r="318" spans="1:82" s="42" customFormat="1" x14ac:dyDescent="0.25">
      <c r="A318" s="38"/>
      <c r="B318" s="39" t="s">
        <v>113</v>
      </c>
      <c r="C318" s="41">
        <f>C319+C370+C377+C389+C396+C404+C415+C426</f>
        <v>212706</v>
      </c>
      <c r="D318" s="41">
        <f t="shared" ref="D318:E318" si="161">D319+D370+D377+D389+D396+D404+D415+D426</f>
        <v>0</v>
      </c>
      <c r="E318" s="41">
        <f t="shared" si="161"/>
        <v>212706</v>
      </c>
    </row>
    <row r="319" spans="1:82" s="43" customFormat="1" x14ac:dyDescent="0.25">
      <c r="A319" s="38"/>
      <c r="B319" s="39" t="s">
        <v>409</v>
      </c>
      <c r="C319" s="165">
        <f>C320</f>
        <v>156904</v>
      </c>
      <c r="D319" s="165">
        <f t="shared" ref="D319:E320" si="162">D320</f>
        <v>0</v>
      </c>
      <c r="E319" s="165">
        <f t="shared" si="162"/>
        <v>156904</v>
      </c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</row>
    <row r="320" spans="1:82" s="44" customFormat="1" x14ac:dyDescent="0.25">
      <c r="A320" s="18"/>
      <c r="B320" s="19" t="s">
        <v>137</v>
      </c>
      <c r="C320" s="25">
        <f>C321</f>
        <v>156904</v>
      </c>
      <c r="D320" s="25">
        <f t="shared" si="162"/>
        <v>0</v>
      </c>
      <c r="E320" s="22">
        <f t="shared" si="162"/>
        <v>156904</v>
      </c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</row>
    <row r="321" spans="1:82" s="44" customFormat="1" x14ac:dyDescent="0.25">
      <c r="A321" s="18"/>
      <c r="B321" s="19" t="s">
        <v>51</v>
      </c>
      <c r="C321" s="25">
        <f>C323</f>
        <v>156904</v>
      </c>
      <c r="D321" s="25">
        <f t="shared" ref="D321:E321" si="163">D323</f>
        <v>0</v>
      </c>
      <c r="E321" s="22">
        <f t="shared" si="163"/>
        <v>156904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</row>
    <row r="322" spans="1:82" s="44" customFormat="1" x14ac:dyDescent="0.25">
      <c r="A322" s="18"/>
      <c r="B322" s="19" t="s">
        <v>50</v>
      </c>
      <c r="C322" s="20">
        <f t="shared" ref="C322:E322" si="164">C410</f>
        <v>0</v>
      </c>
      <c r="D322" s="20">
        <f t="shared" si="164"/>
        <v>0</v>
      </c>
      <c r="E322" s="20">
        <f t="shared" si="164"/>
        <v>0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</row>
    <row r="323" spans="1:82" s="44" customFormat="1" x14ac:dyDescent="0.25">
      <c r="A323" s="18">
        <v>3</v>
      </c>
      <c r="B323" s="19" t="s">
        <v>2</v>
      </c>
      <c r="C323" s="25">
        <f>C324+C330+C356+C354+C352</f>
        <v>156904</v>
      </c>
      <c r="D323" s="25">
        <f t="shared" ref="D323:E323" si="165">D324+D330+D356+D354+D352</f>
        <v>0</v>
      </c>
      <c r="E323" s="25">
        <f t="shared" si="165"/>
        <v>156904</v>
      </c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</row>
    <row r="324" spans="1:82" s="47" customFormat="1" x14ac:dyDescent="0.25">
      <c r="A324" s="371">
        <v>31</v>
      </c>
      <c r="B324" s="361" t="s">
        <v>17</v>
      </c>
      <c r="C324" s="1">
        <f>C325+C326+C328</f>
        <v>58000</v>
      </c>
      <c r="D324" s="1">
        <f t="shared" ref="D324:E324" si="166">D325+D326+D328</f>
        <v>0</v>
      </c>
      <c r="E324" s="1">
        <f t="shared" si="166"/>
        <v>58000</v>
      </c>
      <c r="F324" s="357"/>
      <c r="G324" s="357"/>
      <c r="H324" s="357"/>
      <c r="I324" s="357"/>
      <c r="J324" s="357"/>
      <c r="K324" s="357"/>
      <c r="L324" s="357"/>
      <c r="M324" s="357"/>
      <c r="N324" s="357"/>
      <c r="O324" s="357"/>
      <c r="P324" s="357"/>
      <c r="Q324" s="357"/>
      <c r="R324" s="357"/>
      <c r="S324" s="357"/>
      <c r="T324" s="357"/>
      <c r="U324" s="357"/>
      <c r="V324" s="357"/>
      <c r="W324" s="357"/>
      <c r="X324" s="357"/>
      <c r="Y324" s="357"/>
      <c r="Z324" s="357"/>
      <c r="AA324" s="357"/>
      <c r="AB324" s="357"/>
      <c r="AC324" s="357"/>
      <c r="AD324" s="357"/>
      <c r="AE324" s="357"/>
      <c r="AF324" s="357"/>
      <c r="AG324" s="357"/>
      <c r="AH324" s="357"/>
      <c r="AI324" s="357"/>
      <c r="AJ324" s="357"/>
      <c r="AK324" s="357"/>
      <c r="AL324" s="357"/>
      <c r="AM324" s="357"/>
      <c r="AN324" s="357"/>
      <c r="AO324" s="357"/>
      <c r="AP324" s="357"/>
      <c r="AQ324" s="357"/>
      <c r="AR324" s="357"/>
      <c r="AS324" s="357"/>
      <c r="AT324" s="357"/>
      <c r="AU324" s="357"/>
      <c r="AV324" s="357"/>
      <c r="AW324" s="357"/>
      <c r="AX324" s="357"/>
      <c r="AY324" s="357"/>
      <c r="AZ324" s="357"/>
      <c r="BA324" s="357"/>
      <c r="BB324" s="357"/>
      <c r="BC324" s="357"/>
      <c r="BD324" s="357"/>
      <c r="BE324" s="357"/>
      <c r="BF324" s="357"/>
      <c r="BG324" s="357"/>
      <c r="BH324" s="357"/>
      <c r="BI324" s="357"/>
      <c r="BJ324" s="357"/>
      <c r="BK324" s="357"/>
      <c r="BL324" s="357"/>
      <c r="BM324" s="357"/>
      <c r="BN324" s="357"/>
      <c r="BO324" s="357"/>
      <c r="BP324" s="357"/>
      <c r="BQ324" s="357"/>
      <c r="BR324" s="357"/>
      <c r="BS324" s="357"/>
      <c r="BT324" s="357"/>
      <c r="BU324" s="357"/>
      <c r="BV324" s="357"/>
      <c r="BW324" s="357"/>
      <c r="BX324" s="357"/>
      <c r="BY324" s="357"/>
      <c r="BZ324" s="357"/>
      <c r="CA324" s="357"/>
      <c r="CB324" s="357"/>
      <c r="CC324" s="357"/>
      <c r="CD324" s="357"/>
    </row>
    <row r="325" spans="1:82" s="47" customFormat="1" hidden="1" x14ac:dyDescent="0.25">
      <c r="A325" s="371">
        <v>311</v>
      </c>
      <c r="B325" s="361" t="s">
        <v>136</v>
      </c>
      <c r="C325" s="1">
        <v>48500</v>
      </c>
      <c r="D325" s="1">
        <f t="shared" ref="D325:D329" si="167">E325-C325</f>
        <v>0</v>
      </c>
      <c r="E325" s="1">
        <v>48500</v>
      </c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</row>
    <row r="326" spans="1:82" s="47" customFormat="1" hidden="1" x14ac:dyDescent="0.25">
      <c r="A326" s="371">
        <v>312</v>
      </c>
      <c r="B326" s="372" t="s">
        <v>19</v>
      </c>
      <c r="C326" s="1">
        <f>C327</f>
        <v>1500</v>
      </c>
      <c r="D326" s="1">
        <f t="shared" ref="D326:E326" si="168">D327</f>
        <v>0</v>
      </c>
      <c r="E326" s="1">
        <f t="shared" si="168"/>
        <v>1500</v>
      </c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</row>
    <row r="327" spans="1:82" s="47" customFormat="1" hidden="1" x14ac:dyDescent="0.25">
      <c r="A327" s="371">
        <v>31215</v>
      </c>
      <c r="B327" s="358" t="s">
        <v>90</v>
      </c>
      <c r="C327" s="1">
        <v>1500</v>
      </c>
      <c r="D327" s="1">
        <f t="shared" si="167"/>
        <v>0</v>
      </c>
      <c r="E327" s="1">
        <v>1500</v>
      </c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</row>
    <row r="328" spans="1:82" s="47" customFormat="1" hidden="1" x14ac:dyDescent="0.25">
      <c r="A328" s="48">
        <v>313</v>
      </c>
      <c r="B328" s="361" t="s">
        <v>20</v>
      </c>
      <c r="C328" s="1">
        <f t="shared" ref="C328:E328" si="169">C329</f>
        <v>8000</v>
      </c>
      <c r="D328" s="1">
        <f t="shared" si="169"/>
        <v>0</v>
      </c>
      <c r="E328" s="1">
        <f t="shared" si="169"/>
        <v>8000</v>
      </c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</row>
    <row r="329" spans="1:82" s="47" customFormat="1" hidden="1" x14ac:dyDescent="0.25">
      <c r="A329" s="355">
        <v>31321</v>
      </c>
      <c r="B329" s="358" t="s">
        <v>253</v>
      </c>
      <c r="C329" s="1">
        <v>8000</v>
      </c>
      <c r="D329" s="1">
        <f t="shared" si="167"/>
        <v>0</v>
      </c>
      <c r="E329" s="1">
        <v>8000</v>
      </c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</row>
    <row r="330" spans="1:82" s="149" customFormat="1" x14ac:dyDescent="0.25">
      <c r="A330" s="156">
        <v>32</v>
      </c>
      <c r="B330" s="157" t="s">
        <v>21</v>
      </c>
      <c r="C330" s="1">
        <f>C344+C334+C331</f>
        <v>97700</v>
      </c>
      <c r="D330" s="1">
        <f t="shared" ref="D330:E330" si="170">D344+D334+D331</f>
        <v>0</v>
      </c>
      <c r="E330" s="1">
        <f t="shared" si="170"/>
        <v>97700</v>
      </c>
    </row>
    <row r="331" spans="1:82" s="373" customFormat="1" hidden="1" x14ac:dyDescent="0.25">
      <c r="A331" s="371">
        <v>321</v>
      </c>
      <c r="B331" s="361" t="s">
        <v>22</v>
      </c>
      <c r="C331" s="359">
        <f>C332+C333</f>
        <v>3000</v>
      </c>
      <c r="D331" s="359">
        <f t="shared" ref="D331:E331" si="171">D332+D333</f>
        <v>0</v>
      </c>
      <c r="E331" s="359">
        <f t="shared" si="171"/>
        <v>3000</v>
      </c>
    </row>
    <row r="332" spans="1:82" s="373" customFormat="1" hidden="1" x14ac:dyDescent="0.25">
      <c r="A332" s="371">
        <v>321150</v>
      </c>
      <c r="B332" s="361" t="s">
        <v>527</v>
      </c>
      <c r="C332" s="359">
        <v>1000</v>
      </c>
      <c r="D332" s="1">
        <f t="shared" ref="D332:D342" si="172">E332-C332</f>
        <v>0</v>
      </c>
      <c r="E332" s="356">
        <v>1000</v>
      </c>
    </row>
    <row r="333" spans="1:82" s="373" customFormat="1" hidden="1" x14ac:dyDescent="0.25">
      <c r="A333" s="371">
        <v>32141</v>
      </c>
      <c r="B333" s="361" t="s">
        <v>255</v>
      </c>
      <c r="C333" s="359">
        <v>2000</v>
      </c>
      <c r="D333" s="1">
        <f t="shared" si="172"/>
        <v>0</v>
      </c>
      <c r="E333" s="356">
        <v>2000</v>
      </c>
    </row>
    <row r="334" spans="1:82" s="149" customFormat="1" hidden="1" x14ac:dyDescent="0.25">
      <c r="A334" s="156">
        <v>323</v>
      </c>
      <c r="B334" s="157" t="s">
        <v>24</v>
      </c>
      <c r="C334" s="1">
        <f>C335+C336+C337+C338+C339+C340+C341+C342+C343</f>
        <v>68500</v>
      </c>
      <c r="D334" s="1">
        <f t="shared" ref="D334:E334" si="173">D335+D336+D337+D338+D339+D340+D341+D342+D343</f>
        <v>0</v>
      </c>
      <c r="E334" s="1">
        <f t="shared" si="173"/>
        <v>68500</v>
      </c>
    </row>
    <row r="335" spans="1:82" hidden="1" x14ac:dyDescent="0.25">
      <c r="A335" s="158">
        <v>323310</v>
      </c>
      <c r="B335" s="159" t="s">
        <v>216</v>
      </c>
      <c r="C335" s="1">
        <v>6300</v>
      </c>
      <c r="D335" s="1">
        <f t="shared" si="172"/>
        <v>0</v>
      </c>
      <c r="E335" s="1">
        <v>6300</v>
      </c>
    </row>
    <row r="336" spans="1:82" hidden="1" x14ac:dyDescent="0.25">
      <c r="A336" s="158">
        <v>323390</v>
      </c>
      <c r="B336" s="159" t="s">
        <v>237</v>
      </c>
      <c r="C336" s="1">
        <v>2700</v>
      </c>
      <c r="D336" s="1">
        <f t="shared" si="172"/>
        <v>0</v>
      </c>
      <c r="E336" s="1">
        <v>2700</v>
      </c>
    </row>
    <row r="337" spans="1:5" hidden="1" x14ac:dyDescent="0.25">
      <c r="A337" s="158">
        <v>323720</v>
      </c>
      <c r="B337" s="159" t="s">
        <v>72</v>
      </c>
      <c r="C337" s="1">
        <v>14000</v>
      </c>
      <c r="D337" s="1">
        <f t="shared" si="172"/>
        <v>0</v>
      </c>
      <c r="E337" s="1">
        <v>14000</v>
      </c>
    </row>
    <row r="338" spans="1:5" hidden="1" x14ac:dyDescent="0.25">
      <c r="A338" s="158">
        <v>323730</v>
      </c>
      <c r="B338" s="159" t="s">
        <v>73</v>
      </c>
      <c r="C338" s="1">
        <v>6000</v>
      </c>
      <c r="D338" s="1">
        <f t="shared" si="172"/>
        <v>0</v>
      </c>
      <c r="E338" s="1">
        <v>6000</v>
      </c>
    </row>
    <row r="339" spans="1:5" hidden="1" x14ac:dyDescent="0.25">
      <c r="A339" s="158">
        <v>323750</v>
      </c>
      <c r="B339" s="159" t="s">
        <v>74</v>
      </c>
      <c r="C339" s="1">
        <v>2000</v>
      </c>
      <c r="D339" s="1">
        <f t="shared" si="172"/>
        <v>0</v>
      </c>
      <c r="E339" s="1">
        <v>2000</v>
      </c>
    </row>
    <row r="340" spans="1:5" hidden="1" x14ac:dyDescent="0.25">
      <c r="A340" s="158">
        <v>323760</v>
      </c>
      <c r="B340" s="159" t="s">
        <v>75</v>
      </c>
      <c r="C340" s="1">
        <v>1000</v>
      </c>
      <c r="D340" s="1">
        <f t="shared" si="172"/>
        <v>0</v>
      </c>
      <c r="E340" s="1">
        <v>1000</v>
      </c>
    </row>
    <row r="341" spans="1:5" hidden="1" x14ac:dyDescent="0.25">
      <c r="A341" s="158">
        <v>323790</v>
      </c>
      <c r="B341" s="159" t="s">
        <v>76</v>
      </c>
      <c r="C341" s="1">
        <v>25000</v>
      </c>
      <c r="D341" s="1">
        <f t="shared" si="172"/>
        <v>0</v>
      </c>
      <c r="E341" s="1">
        <v>25000</v>
      </c>
    </row>
    <row r="342" spans="1:5" hidden="1" x14ac:dyDescent="0.25">
      <c r="A342" s="158">
        <v>323910</v>
      </c>
      <c r="B342" s="159" t="s">
        <v>224</v>
      </c>
      <c r="C342" s="1">
        <v>9500</v>
      </c>
      <c r="D342" s="1">
        <f t="shared" si="172"/>
        <v>0</v>
      </c>
      <c r="E342" s="1">
        <v>9500</v>
      </c>
    </row>
    <row r="343" spans="1:5" hidden="1" x14ac:dyDescent="0.25">
      <c r="A343" s="158">
        <v>323990</v>
      </c>
      <c r="B343" s="159" t="s">
        <v>101</v>
      </c>
      <c r="C343" s="1">
        <v>2000</v>
      </c>
      <c r="D343" s="1">
        <f t="shared" ref="D343:D350" si="174">E343-C343</f>
        <v>0</v>
      </c>
      <c r="E343" s="1">
        <v>2000</v>
      </c>
    </row>
    <row r="344" spans="1:5" s="149" customFormat="1" hidden="1" x14ac:dyDescent="0.25">
      <c r="A344" s="156">
        <v>329</v>
      </c>
      <c r="B344" s="157" t="s">
        <v>25</v>
      </c>
      <c r="C344" s="1">
        <f>C345+C346+C347+C348+C349+C350+C351</f>
        <v>26200</v>
      </c>
      <c r="D344" s="1">
        <f t="shared" ref="D344:E344" si="175">D345+D346+D347+D348+D349+D350+D351</f>
        <v>0</v>
      </c>
      <c r="E344" s="1">
        <f t="shared" si="175"/>
        <v>26200</v>
      </c>
    </row>
    <row r="345" spans="1:5" hidden="1" x14ac:dyDescent="0.25">
      <c r="A345" s="158">
        <v>329110</v>
      </c>
      <c r="B345" s="159" t="s">
        <v>127</v>
      </c>
      <c r="C345" s="1">
        <v>4500</v>
      </c>
      <c r="D345" s="1">
        <f t="shared" si="174"/>
        <v>0</v>
      </c>
      <c r="E345" s="1">
        <v>4500</v>
      </c>
    </row>
    <row r="346" spans="1:5" hidden="1" x14ac:dyDescent="0.25">
      <c r="A346" s="158">
        <v>329111</v>
      </c>
      <c r="B346" s="167" t="s">
        <v>280</v>
      </c>
      <c r="C346" s="1">
        <v>2500</v>
      </c>
      <c r="D346" s="1">
        <f t="shared" si="174"/>
        <v>0</v>
      </c>
      <c r="E346" s="1">
        <v>2500</v>
      </c>
    </row>
    <row r="347" spans="1:5" hidden="1" x14ac:dyDescent="0.25">
      <c r="A347" s="158">
        <v>329310</v>
      </c>
      <c r="B347" s="159" t="s">
        <v>77</v>
      </c>
      <c r="C347" s="1">
        <v>3000</v>
      </c>
      <c r="D347" s="1">
        <f t="shared" si="174"/>
        <v>0</v>
      </c>
      <c r="E347" s="1">
        <v>3000</v>
      </c>
    </row>
    <row r="348" spans="1:5" hidden="1" x14ac:dyDescent="0.25">
      <c r="A348" s="158">
        <v>329410</v>
      </c>
      <c r="B348" s="159" t="s">
        <v>78</v>
      </c>
      <c r="C348" s="1">
        <v>6000</v>
      </c>
      <c r="D348" s="1">
        <f t="shared" si="174"/>
        <v>0</v>
      </c>
      <c r="E348" s="1">
        <v>6000</v>
      </c>
    </row>
    <row r="349" spans="1:5" hidden="1" x14ac:dyDescent="0.25">
      <c r="A349" s="158">
        <v>329910</v>
      </c>
      <c r="B349" s="159" t="s">
        <v>79</v>
      </c>
      <c r="C349" s="1">
        <v>700</v>
      </c>
      <c r="D349" s="1">
        <f t="shared" si="174"/>
        <v>0</v>
      </c>
      <c r="E349" s="1">
        <v>700</v>
      </c>
    </row>
    <row r="350" spans="1:5" hidden="1" x14ac:dyDescent="0.25">
      <c r="A350" s="158">
        <v>329990</v>
      </c>
      <c r="B350" s="159" t="s">
        <v>25</v>
      </c>
      <c r="C350" s="1">
        <v>9000</v>
      </c>
      <c r="D350" s="1">
        <f t="shared" si="174"/>
        <v>0</v>
      </c>
      <c r="E350" s="1">
        <v>9000</v>
      </c>
    </row>
    <row r="351" spans="1:5" hidden="1" x14ac:dyDescent="0.25">
      <c r="A351" s="158">
        <v>329990</v>
      </c>
      <c r="B351" s="159" t="s">
        <v>214</v>
      </c>
      <c r="C351" s="168">
        <v>500</v>
      </c>
      <c r="D351" s="1">
        <f t="shared" ref="D351:D353" si="176">E351-C351</f>
        <v>0</v>
      </c>
      <c r="E351" s="168">
        <v>500</v>
      </c>
    </row>
    <row r="352" spans="1:5" x14ac:dyDescent="0.25">
      <c r="A352" s="355">
        <v>34</v>
      </c>
      <c r="B352" s="358" t="s">
        <v>26</v>
      </c>
      <c r="C352" s="359">
        <f>C353</f>
        <v>200</v>
      </c>
      <c r="D352" s="359">
        <f t="shared" ref="D352:E352" si="177">D353</f>
        <v>0</v>
      </c>
      <c r="E352" s="359">
        <f t="shared" si="177"/>
        <v>200</v>
      </c>
    </row>
    <row r="353" spans="1:5" hidden="1" x14ac:dyDescent="0.25">
      <c r="A353" s="158">
        <v>34349</v>
      </c>
      <c r="B353" s="159" t="s">
        <v>571</v>
      </c>
      <c r="C353" s="168">
        <v>200</v>
      </c>
      <c r="D353" s="1">
        <f t="shared" si="176"/>
        <v>0</v>
      </c>
      <c r="E353" s="168">
        <v>200</v>
      </c>
    </row>
    <row r="354" spans="1:5" s="2" customFormat="1" x14ac:dyDescent="0.25">
      <c r="A354" s="158">
        <v>36</v>
      </c>
      <c r="B354" s="169" t="s">
        <v>186</v>
      </c>
      <c r="C354" s="169">
        <f t="shared" ref="C354:E354" si="178">C355</f>
        <v>0</v>
      </c>
      <c r="D354" s="169">
        <f t="shared" si="178"/>
        <v>0</v>
      </c>
      <c r="E354" s="374">
        <f t="shared" si="178"/>
        <v>0</v>
      </c>
    </row>
    <row r="355" spans="1:5" s="2" customFormat="1" hidden="1" x14ac:dyDescent="0.25">
      <c r="A355" s="158">
        <v>363</v>
      </c>
      <c r="B355" s="169" t="s">
        <v>533</v>
      </c>
      <c r="C355" s="375">
        <v>0</v>
      </c>
      <c r="D355" s="375">
        <v>0</v>
      </c>
      <c r="E355" s="376">
        <v>0</v>
      </c>
    </row>
    <row r="356" spans="1:5" s="357" customFormat="1" x14ac:dyDescent="0.25">
      <c r="A356" s="355">
        <v>38</v>
      </c>
      <c r="B356" s="358" t="s">
        <v>30</v>
      </c>
      <c r="C356" s="168">
        <f t="shared" ref="C356:E357" si="179">C357</f>
        <v>1004</v>
      </c>
      <c r="D356" s="359">
        <f t="shared" si="179"/>
        <v>0</v>
      </c>
      <c r="E356" s="356">
        <f t="shared" si="179"/>
        <v>1004</v>
      </c>
    </row>
    <row r="357" spans="1:5" hidden="1" x14ac:dyDescent="0.25">
      <c r="A357" s="141">
        <v>383</v>
      </c>
      <c r="B357" s="153" t="s">
        <v>229</v>
      </c>
      <c r="C357" s="168">
        <f t="shared" si="179"/>
        <v>1004</v>
      </c>
      <c r="D357" s="168">
        <f t="shared" si="179"/>
        <v>0</v>
      </c>
      <c r="E357" s="1">
        <f t="shared" si="179"/>
        <v>1004</v>
      </c>
    </row>
    <row r="358" spans="1:5" hidden="1" x14ac:dyDescent="0.25">
      <c r="A358" s="141">
        <v>38319</v>
      </c>
      <c r="B358" s="153" t="s">
        <v>230</v>
      </c>
      <c r="C358" s="168">
        <v>1004</v>
      </c>
      <c r="D358" s="1">
        <f t="shared" ref="D358" si="180">E358-C358</f>
        <v>0</v>
      </c>
      <c r="E358" s="1">
        <v>1004</v>
      </c>
    </row>
    <row r="359" spans="1:5" x14ac:dyDescent="0.25">
      <c r="A359" s="134">
        <v>5</v>
      </c>
      <c r="B359" s="135" t="s">
        <v>5</v>
      </c>
      <c r="C359" s="133">
        <f t="shared" ref="C359:E360" si="181">C360</f>
        <v>0</v>
      </c>
      <c r="D359" s="133">
        <f t="shared" si="181"/>
        <v>0</v>
      </c>
      <c r="E359" s="309">
        <f t="shared" si="181"/>
        <v>0</v>
      </c>
    </row>
    <row r="360" spans="1:5" s="357" customFormat="1" x14ac:dyDescent="0.25">
      <c r="A360" s="367">
        <v>54</v>
      </c>
      <c r="B360" s="368" t="s">
        <v>281</v>
      </c>
      <c r="C360" s="369">
        <f t="shared" si="181"/>
        <v>0</v>
      </c>
      <c r="D360" s="369">
        <f t="shared" si="181"/>
        <v>0</v>
      </c>
      <c r="E360" s="370">
        <f t="shared" si="181"/>
        <v>0</v>
      </c>
    </row>
    <row r="361" spans="1:5" hidden="1" x14ac:dyDescent="0.25">
      <c r="A361" s="171">
        <v>547</v>
      </c>
      <c r="B361" s="172" t="s">
        <v>282</v>
      </c>
      <c r="C361" s="169">
        <v>0</v>
      </c>
      <c r="D361" s="170">
        <v>0</v>
      </c>
      <c r="E361" s="310">
        <v>0</v>
      </c>
    </row>
    <row r="362" spans="1:5" s="3" customFormat="1" hidden="1" x14ac:dyDescent="0.25">
      <c r="A362" s="18"/>
      <c r="B362" s="19" t="s">
        <v>50</v>
      </c>
      <c r="C362" s="53">
        <f>C363+C366+C367+C368</f>
        <v>0</v>
      </c>
      <c r="D362" s="49">
        <f>D363+D366+D367+D368</f>
        <v>0</v>
      </c>
      <c r="E362" s="20">
        <f>E363+E366+E367+E368</f>
        <v>0</v>
      </c>
    </row>
    <row r="363" spans="1:5" s="3" customFormat="1" hidden="1" x14ac:dyDescent="0.25">
      <c r="A363" s="18">
        <v>38</v>
      </c>
      <c r="B363" s="19" t="s">
        <v>30</v>
      </c>
      <c r="C363" s="53">
        <f t="shared" ref="C363:E364" si="182">C364</f>
        <v>0</v>
      </c>
      <c r="D363" s="49">
        <f t="shared" si="182"/>
        <v>0</v>
      </c>
      <c r="E363" s="20">
        <f t="shared" si="182"/>
        <v>0</v>
      </c>
    </row>
    <row r="364" spans="1:5" hidden="1" x14ac:dyDescent="0.25">
      <c r="A364" s="141">
        <v>383</v>
      </c>
      <c r="B364" s="153" t="s">
        <v>229</v>
      </c>
      <c r="C364" s="168">
        <f t="shared" si="182"/>
        <v>0</v>
      </c>
      <c r="D364" s="168">
        <f t="shared" si="182"/>
        <v>0</v>
      </c>
      <c r="E364" s="1">
        <f t="shared" si="182"/>
        <v>0</v>
      </c>
    </row>
    <row r="365" spans="1:5" hidden="1" x14ac:dyDescent="0.25">
      <c r="A365" s="141">
        <v>38311</v>
      </c>
      <c r="B365" s="153" t="s">
        <v>231</v>
      </c>
      <c r="C365" s="168">
        <v>0</v>
      </c>
      <c r="D365" s="168">
        <v>0</v>
      </c>
      <c r="E365" s="1">
        <v>0</v>
      </c>
    </row>
    <row r="366" spans="1:5" s="3" customFormat="1" hidden="1" x14ac:dyDescent="0.25">
      <c r="A366" s="18">
        <v>34</v>
      </c>
      <c r="B366" s="19" t="s">
        <v>26</v>
      </c>
      <c r="C366" s="53">
        <v>0</v>
      </c>
      <c r="D366" s="49">
        <v>0</v>
      </c>
      <c r="E366" s="20">
        <v>0</v>
      </c>
    </row>
    <row r="367" spans="1:5" s="3" customFormat="1" hidden="1" x14ac:dyDescent="0.25">
      <c r="A367" s="18">
        <v>35</v>
      </c>
      <c r="B367" s="19" t="s">
        <v>159</v>
      </c>
      <c r="C367" s="53">
        <v>0</v>
      </c>
      <c r="D367" s="49">
        <v>0</v>
      </c>
      <c r="E367" s="20">
        <v>0</v>
      </c>
    </row>
    <row r="368" spans="1:5" s="3" customFormat="1" hidden="1" x14ac:dyDescent="0.25">
      <c r="A368" s="18">
        <v>36</v>
      </c>
      <c r="B368" s="19" t="s">
        <v>221</v>
      </c>
      <c r="C368" s="53">
        <v>0</v>
      </c>
      <c r="D368" s="49">
        <v>0</v>
      </c>
      <c r="E368" s="20">
        <v>0</v>
      </c>
    </row>
    <row r="369" spans="1:5" x14ac:dyDescent="0.25">
      <c r="A369" s="141"/>
      <c r="B369" s="153"/>
      <c r="C369" s="168"/>
      <c r="D369" s="173"/>
      <c r="E369" s="146"/>
    </row>
    <row r="370" spans="1:5" s="42" customFormat="1" x14ac:dyDescent="0.25">
      <c r="A370" s="38"/>
      <c r="B370" s="39" t="s">
        <v>410</v>
      </c>
      <c r="C370" s="165">
        <f t="shared" ref="C370:E370" si="183">C371</f>
        <v>1302</v>
      </c>
      <c r="D370" s="40">
        <f t="shared" si="183"/>
        <v>0</v>
      </c>
      <c r="E370" s="40">
        <f t="shared" si="183"/>
        <v>1302</v>
      </c>
    </row>
    <row r="371" spans="1:5" s="3" customFormat="1" x14ac:dyDescent="0.25">
      <c r="A371" s="18"/>
      <c r="B371" s="19" t="s">
        <v>137</v>
      </c>
      <c r="C371" s="22">
        <f t="shared" ref="C371:E374" si="184">C372</f>
        <v>1302</v>
      </c>
      <c r="D371" s="20">
        <f t="shared" si="184"/>
        <v>0</v>
      </c>
      <c r="E371" s="20">
        <f t="shared" si="184"/>
        <v>1302</v>
      </c>
    </row>
    <row r="372" spans="1:5" s="3" customFormat="1" x14ac:dyDescent="0.25">
      <c r="A372" s="18"/>
      <c r="B372" s="19" t="s">
        <v>51</v>
      </c>
      <c r="C372" s="22">
        <f t="shared" si="184"/>
        <v>1302</v>
      </c>
      <c r="D372" s="20">
        <f t="shared" si="184"/>
        <v>0</v>
      </c>
      <c r="E372" s="20">
        <f t="shared" si="184"/>
        <v>1302</v>
      </c>
    </row>
    <row r="373" spans="1:5" s="3" customFormat="1" x14ac:dyDescent="0.25">
      <c r="A373" s="18">
        <v>3</v>
      </c>
      <c r="B373" s="19" t="s">
        <v>2</v>
      </c>
      <c r="C373" s="22">
        <f t="shared" si="184"/>
        <v>1302</v>
      </c>
      <c r="D373" s="20">
        <f t="shared" si="184"/>
        <v>0</v>
      </c>
      <c r="E373" s="20">
        <f t="shared" si="184"/>
        <v>1302</v>
      </c>
    </row>
    <row r="374" spans="1:5" s="357" customFormat="1" x14ac:dyDescent="0.25">
      <c r="A374" s="355">
        <v>38</v>
      </c>
      <c r="B374" s="358" t="s">
        <v>30</v>
      </c>
      <c r="C374" s="356">
        <f t="shared" si="184"/>
        <v>1302</v>
      </c>
      <c r="D374" s="356">
        <f t="shared" si="184"/>
        <v>0</v>
      </c>
      <c r="E374" s="356">
        <f t="shared" si="184"/>
        <v>1302</v>
      </c>
    </row>
    <row r="375" spans="1:5" hidden="1" x14ac:dyDescent="0.25">
      <c r="A375" s="141">
        <v>381</v>
      </c>
      <c r="B375" s="153" t="s">
        <v>80</v>
      </c>
      <c r="C375" s="1">
        <v>1302</v>
      </c>
      <c r="D375" s="1">
        <f t="shared" ref="D375" si="185">E375-C375</f>
        <v>0</v>
      </c>
      <c r="E375" s="1">
        <v>1302</v>
      </c>
    </row>
    <row r="376" spans="1:5" x14ac:dyDescent="0.25">
      <c r="A376" s="141"/>
      <c r="B376" s="153"/>
      <c r="C376" s="168"/>
      <c r="D376" s="173"/>
      <c r="E376" s="146"/>
    </row>
    <row r="377" spans="1:5" s="42" customFormat="1" x14ac:dyDescent="0.25">
      <c r="A377" s="38"/>
      <c r="B377" s="39" t="s">
        <v>411</v>
      </c>
      <c r="C377" s="165">
        <f t="shared" ref="C377:E378" si="186">C378</f>
        <v>11500</v>
      </c>
      <c r="D377" s="165">
        <f t="shared" si="186"/>
        <v>0</v>
      </c>
      <c r="E377" s="165">
        <f t="shared" si="186"/>
        <v>11500</v>
      </c>
    </row>
    <row r="378" spans="1:5" s="3" customFormat="1" x14ac:dyDescent="0.25">
      <c r="A378" s="18"/>
      <c r="B378" s="19" t="s">
        <v>137</v>
      </c>
      <c r="C378" s="20">
        <f t="shared" si="186"/>
        <v>11500</v>
      </c>
      <c r="D378" s="20">
        <f t="shared" si="186"/>
        <v>0</v>
      </c>
      <c r="E378" s="20">
        <f t="shared" si="186"/>
        <v>11500</v>
      </c>
    </row>
    <row r="379" spans="1:5" s="27" customFormat="1" x14ac:dyDescent="0.25">
      <c r="A379" s="23"/>
      <c r="B379" s="24" t="s">
        <v>51</v>
      </c>
      <c r="C379" s="22">
        <f>C380</f>
        <v>11500</v>
      </c>
      <c r="D379" s="22">
        <f t="shared" ref="D379:E379" si="187">D380</f>
        <v>0</v>
      </c>
      <c r="E379" s="22">
        <f t="shared" si="187"/>
        <v>11500</v>
      </c>
    </row>
    <row r="380" spans="1:5" s="27" customFormat="1" x14ac:dyDescent="0.25">
      <c r="A380" s="23">
        <v>3</v>
      </c>
      <c r="B380" s="24" t="s">
        <v>2</v>
      </c>
      <c r="C380" s="22">
        <f t="shared" ref="C380:E380" si="188">C381</f>
        <v>11500</v>
      </c>
      <c r="D380" s="22">
        <f t="shared" si="188"/>
        <v>0</v>
      </c>
      <c r="E380" s="22">
        <f t="shared" si="188"/>
        <v>11500</v>
      </c>
    </row>
    <row r="381" spans="1:5" s="357" customFormat="1" x14ac:dyDescent="0.25">
      <c r="A381" s="355">
        <v>32</v>
      </c>
      <c r="B381" s="358" t="s">
        <v>21</v>
      </c>
      <c r="C381" s="356">
        <f>C382+C384+C386</f>
        <v>11500</v>
      </c>
      <c r="D381" s="356">
        <f t="shared" ref="D381:E381" si="189">D382+D384+D386</f>
        <v>0</v>
      </c>
      <c r="E381" s="356">
        <f t="shared" si="189"/>
        <v>11500</v>
      </c>
    </row>
    <row r="382" spans="1:5" hidden="1" x14ac:dyDescent="0.25">
      <c r="A382" s="158">
        <v>322</v>
      </c>
      <c r="B382" s="159" t="s">
        <v>23</v>
      </c>
      <c r="C382" s="1">
        <f>C383</f>
        <v>5000</v>
      </c>
      <c r="D382" s="1">
        <f t="shared" ref="D382:E382" si="190">D383</f>
        <v>0</v>
      </c>
      <c r="E382" s="1">
        <f t="shared" si="190"/>
        <v>5000</v>
      </c>
    </row>
    <row r="383" spans="1:5" hidden="1" x14ac:dyDescent="0.25">
      <c r="A383" s="158">
        <v>32224</v>
      </c>
      <c r="B383" s="159" t="s">
        <v>189</v>
      </c>
      <c r="C383" s="1">
        <v>5000</v>
      </c>
      <c r="D383" s="1">
        <f t="shared" ref="D383" si="191">E383-C383</f>
        <v>0</v>
      </c>
      <c r="E383" s="1">
        <v>5000</v>
      </c>
    </row>
    <row r="384" spans="1:5" hidden="1" x14ac:dyDescent="0.25">
      <c r="A384" s="158">
        <v>323</v>
      </c>
      <c r="B384" s="159" t="s">
        <v>24</v>
      </c>
      <c r="C384" s="1">
        <f>C385</f>
        <v>3000</v>
      </c>
      <c r="D384" s="1">
        <f t="shared" ref="D384:E384" si="192">D385</f>
        <v>0</v>
      </c>
      <c r="E384" s="1">
        <f t="shared" si="192"/>
        <v>3000</v>
      </c>
    </row>
    <row r="385" spans="1:5" hidden="1" x14ac:dyDescent="0.25">
      <c r="A385" s="158">
        <v>3239</v>
      </c>
      <c r="B385" s="159" t="s">
        <v>190</v>
      </c>
      <c r="C385" s="1">
        <v>3000</v>
      </c>
      <c r="D385" s="1">
        <f t="shared" ref="D385" si="193">E385-C385</f>
        <v>0</v>
      </c>
      <c r="E385" s="1">
        <v>3000</v>
      </c>
    </row>
    <row r="386" spans="1:5" hidden="1" x14ac:dyDescent="0.25">
      <c r="A386" s="158">
        <v>329</v>
      </c>
      <c r="B386" s="159" t="s">
        <v>25</v>
      </c>
      <c r="C386" s="1">
        <v>3500</v>
      </c>
      <c r="D386" s="1">
        <f t="shared" ref="D386" si="194">E386-C386</f>
        <v>0</v>
      </c>
      <c r="E386" s="1">
        <v>3500</v>
      </c>
    </row>
    <row r="387" spans="1:5" hidden="1" x14ac:dyDescent="0.25">
      <c r="A387" s="158">
        <v>329310</v>
      </c>
      <c r="B387" s="159" t="s">
        <v>77</v>
      </c>
      <c r="C387" s="1">
        <v>3500</v>
      </c>
      <c r="D387" s="1">
        <f t="shared" ref="D387" si="195">E387-C387</f>
        <v>0</v>
      </c>
      <c r="E387" s="1">
        <v>3500</v>
      </c>
    </row>
    <row r="388" spans="1:5" x14ac:dyDescent="0.25">
      <c r="A388" s="50"/>
      <c r="B388" s="51"/>
      <c r="C388" s="168"/>
      <c r="D388" s="173"/>
      <c r="E388" s="146"/>
    </row>
    <row r="389" spans="1:5" s="42" customFormat="1" x14ac:dyDescent="0.25">
      <c r="A389" s="38"/>
      <c r="B389" s="39" t="s">
        <v>412</v>
      </c>
      <c r="C389" s="165">
        <f t="shared" ref="C389:E393" si="196">C390</f>
        <v>3000</v>
      </c>
      <c r="D389" s="40">
        <f t="shared" si="196"/>
        <v>0</v>
      </c>
      <c r="E389" s="40">
        <f t="shared" si="196"/>
        <v>3000</v>
      </c>
    </row>
    <row r="390" spans="1:5" s="3" customFormat="1" x14ac:dyDescent="0.25">
      <c r="A390" s="18"/>
      <c r="B390" s="19" t="s">
        <v>137</v>
      </c>
      <c r="C390" s="22">
        <f t="shared" si="196"/>
        <v>3000</v>
      </c>
      <c r="D390" s="20">
        <f t="shared" si="196"/>
        <v>0</v>
      </c>
      <c r="E390" s="20">
        <f t="shared" si="196"/>
        <v>3000</v>
      </c>
    </row>
    <row r="391" spans="1:5" s="3" customFormat="1" x14ac:dyDescent="0.25">
      <c r="A391" s="18"/>
      <c r="B391" s="19" t="s">
        <v>51</v>
      </c>
      <c r="C391" s="22">
        <f t="shared" si="196"/>
        <v>3000</v>
      </c>
      <c r="D391" s="20">
        <f t="shared" si="196"/>
        <v>0</v>
      </c>
      <c r="E391" s="20">
        <f t="shared" si="196"/>
        <v>3000</v>
      </c>
    </row>
    <row r="392" spans="1:5" s="3" customFormat="1" x14ac:dyDescent="0.25">
      <c r="A392" s="18">
        <v>3</v>
      </c>
      <c r="B392" s="19" t="s">
        <v>2</v>
      </c>
      <c r="C392" s="22">
        <f t="shared" si="196"/>
        <v>3000</v>
      </c>
      <c r="D392" s="20">
        <f t="shared" si="196"/>
        <v>0</v>
      </c>
      <c r="E392" s="20">
        <f t="shared" si="196"/>
        <v>3000</v>
      </c>
    </row>
    <row r="393" spans="1:5" s="357" customFormat="1" x14ac:dyDescent="0.25">
      <c r="A393" s="355">
        <v>38</v>
      </c>
      <c r="B393" s="358" t="s">
        <v>31</v>
      </c>
      <c r="C393" s="356">
        <f t="shared" si="196"/>
        <v>3000</v>
      </c>
      <c r="D393" s="356">
        <f t="shared" si="196"/>
        <v>0</v>
      </c>
      <c r="E393" s="356">
        <f t="shared" si="196"/>
        <v>3000</v>
      </c>
    </row>
    <row r="394" spans="1:5" hidden="1" x14ac:dyDescent="0.25">
      <c r="A394" s="141">
        <v>381</v>
      </c>
      <c r="B394" s="153" t="s">
        <v>191</v>
      </c>
      <c r="C394" s="1">
        <v>3000</v>
      </c>
      <c r="D394" s="1">
        <f t="shared" ref="D394" si="197">E394-C394</f>
        <v>0</v>
      </c>
      <c r="E394" s="146">
        <v>3000</v>
      </c>
    </row>
    <row r="395" spans="1:5" x14ac:dyDescent="0.25">
      <c r="A395" s="141"/>
      <c r="B395" s="153"/>
      <c r="C395" s="168"/>
      <c r="D395" s="173"/>
      <c r="E395" s="146"/>
    </row>
    <row r="396" spans="1:5" s="42" customFormat="1" x14ac:dyDescent="0.25">
      <c r="A396" s="38"/>
      <c r="B396" s="39" t="s">
        <v>413</v>
      </c>
      <c r="C396" s="165">
        <f t="shared" ref="C396:E400" si="198">C397</f>
        <v>0</v>
      </c>
      <c r="D396" s="40">
        <f t="shared" si="198"/>
        <v>0</v>
      </c>
      <c r="E396" s="40">
        <f t="shared" si="198"/>
        <v>0</v>
      </c>
    </row>
    <row r="397" spans="1:5" s="3" customFormat="1" x14ac:dyDescent="0.25">
      <c r="A397" s="18"/>
      <c r="B397" s="19" t="s">
        <v>137</v>
      </c>
      <c r="C397" s="22">
        <f t="shared" si="198"/>
        <v>0</v>
      </c>
      <c r="D397" s="20">
        <f t="shared" si="198"/>
        <v>0</v>
      </c>
      <c r="E397" s="20">
        <f t="shared" si="198"/>
        <v>0</v>
      </c>
    </row>
    <row r="398" spans="1:5" s="3" customFormat="1" x14ac:dyDescent="0.25">
      <c r="A398" s="18"/>
      <c r="B398" s="19" t="s">
        <v>51</v>
      </c>
      <c r="C398" s="22">
        <f t="shared" si="198"/>
        <v>0</v>
      </c>
      <c r="D398" s="20">
        <f t="shared" si="198"/>
        <v>0</v>
      </c>
      <c r="E398" s="20">
        <f t="shared" si="198"/>
        <v>0</v>
      </c>
    </row>
    <row r="399" spans="1:5" s="3" customFormat="1" x14ac:dyDescent="0.25">
      <c r="A399" s="18">
        <v>5</v>
      </c>
      <c r="B399" s="19" t="s">
        <v>5</v>
      </c>
      <c r="C399" s="22">
        <f t="shared" si="198"/>
        <v>0</v>
      </c>
      <c r="D399" s="20">
        <f t="shared" si="198"/>
        <v>0</v>
      </c>
      <c r="E399" s="20">
        <f t="shared" si="198"/>
        <v>0</v>
      </c>
    </row>
    <row r="400" spans="1:5" s="357" customFormat="1" x14ac:dyDescent="0.25">
      <c r="A400" s="355">
        <v>53</v>
      </c>
      <c r="B400" s="358" t="s">
        <v>57</v>
      </c>
      <c r="C400" s="356">
        <f t="shared" si="198"/>
        <v>0</v>
      </c>
      <c r="D400" s="356">
        <f t="shared" si="198"/>
        <v>0</v>
      </c>
      <c r="E400" s="356">
        <f t="shared" si="198"/>
        <v>0</v>
      </c>
    </row>
    <row r="401" spans="1:5" hidden="1" x14ac:dyDescent="0.25">
      <c r="A401" s="141">
        <v>532</v>
      </c>
      <c r="B401" s="153" t="s">
        <v>196</v>
      </c>
      <c r="C401" s="1">
        <v>0</v>
      </c>
      <c r="D401" s="146">
        <v>0</v>
      </c>
      <c r="E401" s="146">
        <v>0</v>
      </c>
    </row>
    <row r="402" spans="1:5" ht="14.45" hidden="1" customHeight="1" x14ac:dyDescent="0.25">
      <c r="A402" s="141">
        <v>53212</v>
      </c>
      <c r="B402" s="153" t="s">
        <v>196</v>
      </c>
      <c r="C402" s="1">
        <v>0</v>
      </c>
      <c r="D402" s="1">
        <f t="shared" ref="D402" si="199">E402-C402</f>
        <v>0</v>
      </c>
      <c r="E402" s="146">
        <v>0</v>
      </c>
    </row>
    <row r="403" spans="1:5" ht="14.45" customHeight="1" x14ac:dyDescent="0.25">
      <c r="A403" s="141"/>
      <c r="B403" s="153"/>
      <c r="C403" s="168"/>
      <c r="D403" s="173"/>
      <c r="E403" s="146"/>
    </row>
    <row r="404" spans="1:5" s="3" customFormat="1" ht="14.45" customHeight="1" x14ac:dyDescent="0.25">
      <c r="A404" s="38"/>
      <c r="B404" s="39" t="s">
        <v>497</v>
      </c>
      <c r="C404" s="174">
        <f>C405</f>
        <v>0</v>
      </c>
      <c r="D404" s="52">
        <f>D405</f>
        <v>0</v>
      </c>
      <c r="E404" s="40">
        <f>E405</f>
        <v>0</v>
      </c>
    </row>
    <row r="405" spans="1:5" s="3" customFormat="1" ht="14.45" customHeight="1" x14ac:dyDescent="0.25">
      <c r="A405" s="18"/>
      <c r="B405" s="19" t="s">
        <v>137</v>
      </c>
      <c r="C405" s="53">
        <f>C406+C410</f>
        <v>0</v>
      </c>
      <c r="D405" s="49">
        <f>D406+D410</f>
        <v>0</v>
      </c>
      <c r="E405" s="20">
        <f>E406+E410</f>
        <v>0</v>
      </c>
    </row>
    <row r="406" spans="1:5" s="27" customFormat="1" ht="14.45" customHeight="1" x14ac:dyDescent="0.25">
      <c r="A406" s="23"/>
      <c r="B406" s="24" t="s">
        <v>51</v>
      </c>
      <c r="C406" s="53">
        <f t="shared" ref="C406:E408" si="200">C407</f>
        <v>0</v>
      </c>
      <c r="D406" s="53">
        <f t="shared" si="200"/>
        <v>0</v>
      </c>
      <c r="E406" s="22">
        <f t="shared" si="200"/>
        <v>0</v>
      </c>
    </row>
    <row r="407" spans="1:5" s="27" customFormat="1" ht="14.45" customHeight="1" x14ac:dyDescent="0.25">
      <c r="A407" s="23">
        <v>3</v>
      </c>
      <c r="B407" s="24" t="s">
        <v>2</v>
      </c>
      <c r="C407" s="53">
        <f t="shared" si="200"/>
        <v>0</v>
      </c>
      <c r="D407" s="53">
        <f t="shared" si="200"/>
        <v>0</v>
      </c>
      <c r="E407" s="22">
        <f t="shared" si="200"/>
        <v>0</v>
      </c>
    </row>
    <row r="408" spans="1:5" s="357" customFormat="1" ht="14.45" customHeight="1" x14ac:dyDescent="0.25">
      <c r="A408" s="355">
        <v>32</v>
      </c>
      <c r="B408" s="358" t="s">
        <v>21</v>
      </c>
      <c r="C408" s="359">
        <f t="shared" si="200"/>
        <v>0</v>
      </c>
      <c r="D408" s="359">
        <f t="shared" si="200"/>
        <v>0</v>
      </c>
      <c r="E408" s="356">
        <f t="shared" si="200"/>
        <v>0</v>
      </c>
    </row>
    <row r="409" spans="1:5" ht="14.45" hidden="1" customHeight="1" x14ac:dyDescent="0.25">
      <c r="A409" s="158">
        <v>329</v>
      </c>
      <c r="B409" s="159" t="s">
        <v>25</v>
      </c>
      <c r="C409" s="168">
        <v>0</v>
      </c>
      <c r="D409" s="1">
        <f t="shared" ref="D409" si="201">E409-C409</f>
        <v>0</v>
      </c>
      <c r="E409" s="1">
        <v>0</v>
      </c>
    </row>
    <row r="410" spans="1:5" s="27" customFormat="1" ht="14.45" customHeight="1" x14ac:dyDescent="0.25">
      <c r="A410" s="23"/>
      <c r="B410" s="24" t="s">
        <v>243</v>
      </c>
      <c r="C410" s="53">
        <f t="shared" ref="C410:E412" si="202">C411</f>
        <v>0</v>
      </c>
      <c r="D410" s="53">
        <f t="shared" si="202"/>
        <v>0</v>
      </c>
      <c r="E410" s="22">
        <f t="shared" si="202"/>
        <v>0</v>
      </c>
    </row>
    <row r="411" spans="1:5" s="27" customFormat="1" ht="14.45" customHeight="1" x14ac:dyDescent="0.25">
      <c r="A411" s="23">
        <v>3</v>
      </c>
      <c r="B411" s="24" t="s">
        <v>2</v>
      </c>
      <c r="C411" s="53">
        <f t="shared" si="202"/>
        <v>0</v>
      </c>
      <c r="D411" s="53">
        <f t="shared" si="202"/>
        <v>0</v>
      </c>
      <c r="E411" s="22">
        <f t="shared" si="202"/>
        <v>0</v>
      </c>
    </row>
    <row r="412" spans="1:5" s="357" customFormat="1" ht="14.45" customHeight="1" x14ac:dyDescent="0.25">
      <c r="A412" s="355">
        <v>32</v>
      </c>
      <c r="B412" s="358" t="s">
        <v>21</v>
      </c>
      <c r="C412" s="359">
        <f t="shared" si="202"/>
        <v>0</v>
      </c>
      <c r="D412" s="359">
        <f t="shared" si="202"/>
        <v>0</v>
      </c>
      <c r="E412" s="356">
        <f t="shared" si="202"/>
        <v>0</v>
      </c>
    </row>
    <row r="413" spans="1:5" ht="14.45" hidden="1" customHeight="1" x14ac:dyDescent="0.25">
      <c r="A413" s="158">
        <v>329</v>
      </c>
      <c r="B413" s="159" t="s">
        <v>25</v>
      </c>
      <c r="C413" s="168">
        <v>0</v>
      </c>
      <c r="D413" s="1">
        <f t="shared" ref="D413" si="203">E413-C413</f>
        <v>0</v>
      </c>
      <c r="E413" s="1">
        <v>0</v>
      </c>
    </row>
    <row r="414" spans="1:5" ht="14.45" customHeight="1" x14ac:dyDescent="0.25">
      <c r="A414" s="158"/>
      <c r="B414" s="159"/>
      <c r="C414" s="168"/>
      <c r="D414" s="168"/>
      <c r="E414" s="1"/>
    </row>
    <row r="415" spans="1:5" ht="14.45" customHeight="1" x14ac:dyDescent="0.25">
      <c r="A415" s="38"/>
      <c r="B415" s="39" t="s">
        <v>414</v>
      </c>
      <c r="C415" s="174">
        <f>C416</f>
        <v>10000</v>
      </c>
      <c r="D415" s="52">
        <f>D416</f>
        <v>0</v>
      </c>
      <c r="E415" s="40">
        <f>E416</f>
        <v>10000</v>
      </c>
    </row>
    <row r="416" spans="1:5" ht="14.45" customHeight="1" x14ac:dyDescent="0.25">
      <c r="A416" s="18"/>
      <c r="B416" s="19" t="s">
        <v>137</v>
      </c>
      <c r="C416" s="53">
        <f>C417+C421</f>
        <v>10000</v>
      </c>
      <c r="D416" s="49">
        <f>D417+D421</f>
        <v>0</v>
      </c>
      <c r="E416" s="20">
        <f>E417+E421</f>
        <v>10000</v>
      </c>
    </row>
    <row r="417" spans="1:5" ht="14.45" customHeight="1" x14ac:dyDescent="0.25">
      <c r="A417" s="23"/>
      <c r="B417" s="24" t="s">
        <v>51</v>
      </c>
      <c r="C417" s="53">
        <f t="shared" ref="C417:E419" si="204">C418</f>
        <v>6000</v>
      </c>
      <c r="D417" s="53">
        <f t="shared" si="204"/>
        <v>0</v>
      </c>
      <c r="E417" s="22">
        <f t="shared" si="204"/>
        <v>6000</v>
      </c>
    </row>
    <row r="418" spans="1:5" ht="14.45" customHeight="1" x14ac:dyDescent="0.25">
      <c r="A418" s="23">
        <v>3</v>
      </c>
      <c r="B418" s="24" t="s">
        <v>2</v>
      </c>
      <c r="C418" s="53">
        <f t="shared" si="204"/>
        <v>6000</v>
      </c>
      <c r="D418" s="53">
        <f t="shared" si="204"/>
        <v>0</v>
      </c>
      <c r="E418" s="22">
        <f t="shared" si="204"/>
        <v>6000</v>
      </c>
    </row>
    <row r="419" spans="1:5" s="357" customFormat="1" ht="14.45" customHeight="1" x14ac:dyDescent="0.25">
      <c r="A419" s="355">
        <v>32</v>
      </c>
      <c r="B419" s="358" t="s">
        <v>21</v>
      </c>
      <c r="C419" s="359">
        <f t="shared" si="204"/>
        <v>6000</v>
      </c>
      <c r="D419" s="359">
        <f t="shared" si="204"/>
        <v>0</v>
      </c>
      <c r="E419" s="356">
        <f t="shared" si="204"/>
        <v>6000</v>
      </c>
    </row>
    <row r="420" spans="1:5" ht="14.45" hidden="1" customHeight="1" x14ac:dyDescent="0.25">
      <c r="A420" s="158">
        <v>329</v>
      </c>
      <c r="B420" s="159" t="s">
        <v>25</v>
      </c>
      <c r="C420" s="168">
        <v>6000</v>
      </c>
      <c r="D420" s="1">
        <f t="shared" ref="D420" si="205">E420-C420</f>
        <v>0</v>
      </c>
      <c r="E420" s="1">
        <v>6000</v>
      </c>
    </row>
    <row r="421" spans="1:5" ht="14.45" customHeight="1" x14ac:dyDescent="0.25">
      <c r="A421" s="23"/>
      <c r="B421" s="24" t="s">
        <v>243</v>
      </c>
      <c r="C421" s="53">
        <f t="shared" ref="C421:E423" si="206">C422</f>
        <v>4000</v>
      </c>
      <c r="D421" s="53">
        <f t="shared" si="206"/>
        <v>0</v>
      </c>
      <c r="E421" s="22">
        <f t="shared" si="206"/>
        <v>4000</v>
      </c>
    </row>
    <row r="422" spans="1:5" ht="14.45" customHeight="1" x14ac:dyDescent="0.25">
      <c r="A422" s="23">
        <v>3</v>
      </c>
      <c r="B422" s="24" t="s">
        <v>2</v>
      </c>
      <c r="C422" s="53">
        <f t="shared" si="206"/>
        <v>4000</v>
      </c>
      <c r="D422" s="53">
        <f t="shared" si="206"/>
        <v>0</v>
      </c>
      <c r="E422" s="22">
        <f t="shared" si="206"/>
        <v>4000</v>
      </c>
    </row>
    <row r="423" spans="1:5" s="357" customFormat="1" ht="14.45" customHeight="1" x14ac:dyDescent="0.25">
      <c r="A423" s="355">
        <v>32</v>
      </c>
      <c r="B423" s="358" t="s">
        <v>21</v>
      </c>
      <c r="C423" s="359">
        <f t="shared" si="206"/>
        <v>4000</v>
      </c>
      <c r="D423" s="359">
        <f t="shared" si="206"/>
        <v>0</v>
      </c>
      <c r="E423" s="356">
        <f t="shared" si="206"/>
        <v>4000</v>
      </c>
    </row>
    <row r="424" spans="1:5" ht="14.45" hidden="1" customHeight="1" x14ac:dyDescent="0.25">
      <c r="A424" s="158">
        <v>329</v>
      </c>
      <c r="B424" s="159" t="s">
        <v>25</v>
      </c>
      <c r="C424" s="168">
        <v>4000</v>
      </c>
      <c r="D424" s="1">
        <f t="shared" ref="D424" si="207">E424-C424</f>
        <v>0</v>
      </c>
      <c r="E424" s="1">
        <v>4000</v>
      </c>
    </row>
    <row r="425" spans="1:5" ht="14.45" customHeight="1" x14ac:dyDescent="0.25">
      <c r="A425" s="158"/>
      <c r="B425" s="159"/>
      <c r="C425" s="168"/>
      <c r="D425" s="168"/>
      <c r="E425" s="1"/>
    </row>
    <row r="426" spans="1:5" ht="14.45" customHeight="1" x14ac:dyDescent="0.25">
      <c r="A426" s="330"/>
      <c r="B426" s="39" t="s">
        <v>524</v>
      </c>
      <c r="C426" s="52">
        <f t="shared" ref="C426:C431" si="208">C427</f>
        <v>30000</v>
      </c>
      <c r="D426" s="52">
        <f t="shared" ref="D426:D431" si="209">D427</f>
        <v>0</v>
      </c>
      <c r="E426" s="40">
        <f t="shared" ref="E426:E431" si="210">E427</f>
        <v>30000</v>
      </c>
    </row>
    <row r="427" spans="1:5" ht="14.45" customHeight="1" x14ac:dyDescent="0.25">
      <c r="A427" s="158"/>
      <c r="B427" s="19" t="s">
        <v>137</v>
      </c>
      <c r="C427" s="49">
        <f t="shared" si="208"/>
        <v>30000</v>
      </c>
      <c r="D427" s="49">
        <f t="shared" si="209"/>
        <v>0</v>
      </c>
      <c r="E427" s="20">
        <f t="shared" si="210"/>
        <v>30000</v>
      </c>
    </row>
    <row r="428" spans="1:5" ht="14.45" customHeight="1" x14ac:dyDescent="0.25">
      <c r="A428" s="158"/>
      <c r="B428" s="24" t="s">
        <v>243</v>
      </c>
      <c r="C428" s="49">
        <f t="shared" si="208"/>
        <v>30000</v>
      </c>
      <c r="D428" s="49">
        <f t="shared" si="209"/>
        <v>0</v>
      </c>
      <c r="E428" s="20">
        <f t="shared" si="210"/>
        <v>30000</v>
      </c>
    </row>
    <row r="429" spans="1:5" ht="14.45" customHeight="1" x14ac:dyDescent="0.25">
      <c r="A429" s="18">
        <v>4</v>
      </c>
      <c r="B429" s="19" t="s">
        <v>3</v>
      </c>
      <c r="C429" s="49">
        <f t="shared" si="208"/>
        <v>30000</v>
      </c>
      <c r="D429" s="49">
        <f t="shared" si="209"/>
        <v>0</v>
      </c>
      <c r="E429" s="20">
        <f t="shared" si="210"/>
        <v>30000</v>
      </c>
    </row>
    <row r="430" spans="1:5" s="357" customFormat="1" ht="14.45" customHeight="1" x14ac:dyDescent="0.25">
      <c r="A430" s="355">
        <v>42</v>
      </c>
      <c r="B430" s="358" t="s">
        <v>36</v>
      </c>
      <c r="C430" s="359">
        <f t="shared" si="208"/>
        <v>30000</v>
      </c>
      <c r="D430" s="359">
        <f t="shared" si="209"/>
        <v>0</v>
      </c>
      <c r="E430" s="356">
        <f t="shared" si="210"/>
        <v>30000</v>
      </c>
    </row>
    <row r="431" spans="1:5" ht="14.45" hidden="1" customHeight="1" x14ac:dyDescent="0.25">
      <c r="A431" s="158">
        <v>426</v>
      </c>
      <c r="B431" s="159" t="s">
        <v>525</v>
      </c>
      <c r="C431" s="168">
        <f t="shared" si="208"/>
        <v>30000</v>
      </c>
      <c r="D431" s="168">
        <f t="shared" si="209"/>
        <v>0</v>
      </c>
      <c r="E431" s="1">
        <f t="shared" si="210"/>
        <v>30000</v>
      </c>
    </row>
    <row r="432" spans="1:5" ht="14.45" hidden="1" customHeight="1" x14ac:dyDescent="0.25">
      <c r="A432" s="158">
        <v>42637</v>
      </c>
      <c r="B432" s="159" t="s">
        <v>526</v>
      </c>
      <c r="C432" s="168">
        <v>30000</v>
      </c>
      <c r="D432" s="1">
        <f t="shared" ref="D432" si="211">E432-C432</f>
        <v>0</v>
      </c>
      <c r="E432" s="1">
        <v>30000</v>
      </c>
    </row>
    <row r="433" spans="1:5" x14ac:dyDescent="0.25">
      <c r="A433" s="141"/>
      <c r="B433" s="153"/>
      <c r="C433" s="168"/>
      <c r="D433" s="173"/>
      <c r="E433" s="146"/>
    </row>
    <row r="434" spans="1:5" s="58" customFormat="1" x14ac:dyDescent="0.25">
      <c r="A434" s="54"/>
      <c r="B434" s="55" t="s">
        <v>34</v>
      </c>
      <c r="C434" s="56">
        <f t="shared" ref="C434:E434" si="212">C435</f>
        <v>5406150</v>
      </c>
      <c r="D434" s="56">
        <f t="shared" si="212"/>
        <v>939538.67999999993</v>
      </c>
      <c r="E434" s="56">
        <f t="shared" si="212"/>
        <v>6328688.6799999997</v>
      </c>
    </row>
    <row r="435" spans="1:5" s="58" customFormat="1" x14ac:dyDescent="0.25">
      <c r="A435" s="54"/>
      <c r="B435" s="55" t="s">
        <v>115</v>
      </c>
      <c r="C435" s="175">
        <f>C436+C517+C684+C879+C976+C1014+C1037+C1066+C1081+C1096+C1104+C1184+C1268+C1303+C1312+C1329+C1355</f>
        <v>5406150</v>
      </c>
      <c r="D435" s="175">
        <f>D436+D517+D684+D879+D976+D1014+D1037+D1066+D1081+D1096+D1104+D1184+D1268+D1303+D1312+D1329+D1355</f>
        <v>939538.67999999993</v>
      </c>
      <c r="E435" s="175">
        <f>E436+E517+E684+E879+E976+E1014+E1037+E1066+E1081+E1096+E1104+E1184+E1268+E1303+E1312+E1329+E1355</f>
        <v>6328688.6799999997</v>
      </c>
    </row>
    <row r="436" spans="1:5" s="58" customFormat="1" x14ac:dyDescent="0.25">
      <c r="A436" s="59"/>
      <c r="B436" s="55" t="s">
        <v>261</v>
      </c>
      <c r="C436" s="57">
        <f t="shared" ref="C436:E436" si="213">C437+C507</f>
        <v>262800</v>
      </c>
      <c r="D436" s="57">
        <f t="shared" si="213"/>
        <v>0</v>
      </c>
      <c r="E436" s="57">
        <f t="shared" si="213"/>
        <v>262800</v>
      </c>
    </row>
    <row r="437" spans="1:5" s="58" customFormat="1" x14ac:dyDescent="0.25">
      <c r="A437" s="59"/>
      <c r="B437" s="55" t="s">
        <v>415</v>
      </c>
      <c r="C437" s="56">
        <f t="shared" ref="C437:E437" si="214">C438</f>
        <v>241800</v>
      </c>
      <c r="D437" s="56">
        <f t="shared" si="214"/>
        <v>0</v>
      </c>
      <c r="E437" s="56">
        <f t="shared" si="214"/>
        <v>241800</v>
      </c>
    </row>
    <row r="438" spans="1:5" s="3" customFormat="1" x14ac:dyDescent="0.25">
      <c r="A438" s="60"/>
      <c r="B438" s="19" t="s">
        <v>138</v>
      </c>
      <c r="C438" s="20">
        <f t="shared" ref="C438:E438" si="215">C440+C491</f>
        <v>241800</v>
      </c>
      <c r="D438" s="20">
        <f t="shared" si="215"/>
        <v>0</v>
      </c>
      <c r="E438" s="20">
        <f t="shared" si="215"/>
        <v>241800</v>
      </c>
    </row>
    <row r="439" spans="1:5" s="3" customFormat="1" x14ac:dyDescent="0.25">
      <c r="A439" s="60"/>
      <c r="B439" s="19" t="s">
        <v>51</v>
      </c>
      <c r="C439" s="20">
        <f t="shared" ref="C439:E439" si="216">C440+C491</f>
        <v>241800</v>
      </c>
      <c r="D439" s="20">
        <f t="shared" si="216"/>
        <v>0</v>
      </c>
      <c r="E439" s="20">
        <f t="shared" si="216"/>
        <v>241800</v>
      </c>
    </row>
    <row r="440" spans="1:5" s="27" customFormat="1" x14ac:dyDescent="0.25">
      <c r="A440" s="23">
        <v>3</v>
      </c>
      <c r="B440" s="24" t="s">
        <v>38</v>
      </c>
      <c r="C440" s="22">
        <f t="shared" ref="C440:E440" si="217">C441+C452+C487</f>
        <v>215800</v>
      </c>
      <c r="D440" s="22">
        <f t="shared" si="217"/>
        <v>0</v>
      </c>
      <c r="E440" s="22">
        <f t="shared" si="217"/>
        <v>215800</v>
      </c>
    </row>
    <row r="441" spans="1:5" s="357" customFormat="1" x14ac:dyDescent="0.25">
      <c r="A441" s="355">
        <v>31</v>
      </c>
      <c r="B441" s="358" t="s">
        <v>17</v>
      </c>
      <c r="C441" s="356">
        <f>C442+C444+C450</f>
        <v>116000</v>
      </c>
      <c r="D441" s="356">
        <f>D442+D444+D450</f>
        <v>0</v>
      </c>
      <c r="E441" s="356">
        <f>E442+E444+E450</f>
        <v>116000</v>
      </c>
    </row>
    <row r="442" spans="1:5" s="357" customFormat="1" hidden="1" x14ac:dyDescent="0.25">
      <c r="A442" s="355">
        <v>311</v>
      </c>
      <c r="B442" s="358" t="s">
        <v>136</v>
      </c>
      <c r="C442" s="356">
        <f t="shared" ref="C442:E442" si="218">C443</f>
        <v>96000</v>
      </c>
      <c r="D442" s="356">
        <f t="shared" si="218"/>
        <v>0</v>
      </c>
      <c r="E442" s="356">
        <f t="shared" si="218"/>
        <v>96000</v>
      </c>
    </row>
    <row r="443" spans="1:5" s="357" customFormat="1" hidden="1" x14ac:dyDescent="0.25">
      <c r="A443" s="355">
        <v>31111</v>
      </c>
      <c r="B443" s="358" t="s">
        <v>251</v>
      </c>
      <c r="C443" s="356">
        <v>96000</v>
      </c>
      <c r="D443" s="356">
        <f t="shared" ref="D443:D450" si="219">E443-C443</f>
        <v>0</v>
      </c>
      <c r="E443" s="356">
        <v>96000</v>
      </c>
    </row>
    <row r="444" spans="1:5" s="357" customFormat="1" hidden="1" x14ac:dyDescent="0.25">
      <c r="A444" s="355">
        <v>312</v>
      </c>
      <c r="B444" s="358" t="s">
        <v>19</v>
      </c>
      <c r="C444" s="356">
        <f>C445+C447+C448+C449+C446</f>
        <v>10000</v>
      </c>
      <c r="D444" s="356">
        <f t="shared" ref="D444:E444" si="220">D445+D447+D448+D449+D446</f>
        <v>0</v>
      </c>
      <c r="E444" s="356">
        <f t="shared" si="220"/>
        <v>10000</v>
      </c>
    </row>
    <row r="445" spans="1:5" s="357" customFormat="1" hidden="1" x14ac:dyDescent="0.25">
      <c r="A445" s="355">
        <v>31212</v>
      </c>
      <c r="B445" s="358" t="s">
        <v>235</v>
      </c>
      <c r="C445" s="356">
        <v>3800</v>
      </c>
      <c r="D445" s="356">
        <f>E445-C445</f>
        <v>0</v>
      </c>
      <c r="E445" s="356">
        <v>3800</v>
      </c>
    </row>
    <row r="446" spans="1:5" s="357" customFormat="1" hidden="1" x14ac:dyDescent="0.25">
      <c r="A446" s="355">
        <v>31213</v>
      </c>
      <c r="B446" s="358" t="s">
        <v>577</v>
      </c>
      <c r="C446" s="356">
        <v>700</v>
      </c>
      <c r="D446" s="356">
        <f>E446-C446</f>
        <v>0</v>
      </c>
      <c r="E446" s="356">
        <v>700</v>
      </c>
    </row>
    <row r="447" spans="1:5" s="357" customFormat="1" hidden="1" x14ac:dyDescent="0.25">
      <c r="A447" s="355">
        <v>31215</v>
      </c>
      <c r="B447" s="358" t="s">
        <v>90</v>
      </c>
      <c r="C447" s="356">
        <v>1000</v>
      </c>
      <c r="D447" s="356">
        <f t="shared" si="219"/>
        <v>0</v>
      </c>
      <c r="E447" s="356">
        <v>1000</v>
      </c>
    </row>
    <row r="448" spans="1:5" s="357" customFormat="1" hidden="1" x14ac:dyDescent="0.25">
      <c r="A448" s="355">
        <v>31216</v>
      </c>
      <c r="B448" s="358" t="s">
        <v>252</v>
      </c>
      <c r="C448" s="356">
        <v>3500</v>
      </c>
      <c r="D448" s="356">
        <f t="shared" si="219"/>
        <v>0</v>
      </c>
      <c r="E448" s="356">
        <v>3500</v>
      </c>
    </row>
    <row r="449" spans="1:82" s="357" customFormat="1" hidden="1" x14ac:dyDescent="0.25">
      <c r="A449" s="355">
        <v>31219</v>
      </c>
      <c r="B449" s="358" t="s">
        <v>91</v>
      </c>
      <c r="C449" s="356">
        <v>1000</v>
      </c>
      <c r="D449" s="356">
        <f t="shared" si="219"/>
        <v>0</v>
      </c>
      <c r="E449" s="356">
        <v>1000</v>
      </c>
    </row>
    <row r="450" spans="1:82" s="357" customFormat="1" hidden="1" x14ac:dyDescent="0.25">
      <c r="A450" s="355">
        <v>313</v>
      </c>
      <c r="B450" s="358" t="s">
        <v>20</v>
      </c>
      <c r="C450" s="356">
        <f>C451</f>
        <v>10000</v>
      </c>
      <c r="D450" s="356">
        <f t="shared" si="219"/>
        <v>0</v>
      </c>
      <c r="E450" s="356">
        <f t="shared" ref="E450" si="221">E451</f>
        <v>10000</v>
      </c>
    </row>
    <row r="451" spans="1:82" s="357" customFormat="1" hidden="1" x14ac:dyDescent="0.25">
      <c r="A451" s="355">
        <v>31321</v>
      </c>
      <c r="B451" s="358" t="s">
        <v>253</v>
      </c>
      <c r="C451" s="356">
        <v>10000</v>
      </c>
      <c r="D451" s="356">
        <f t="shared" ref="D451" si="222">E451-C451</f>
        <v>0</v>
      </c>
      <c r="E451" s="356">
        <v>10000</v>
      </c>
    </row>
    <row r="452" spans="1:82" s="357" customFormat="1" ht="15.6" customHeight="1" x14ac:dyDescent="0.25">
      <c r="A452" s="355">
        <v>32</v>
      </c>
      <c r="B452" s="358" t="s">
        <v>21</v>
      </c>
      <c r="C452" s="356">
        <f>C453+C459+C467+C479</f>
        <v>97300</v>
      </c>
      <c r="D452" s="356">
        <f t="shared" ref="D452:E452" si="223">D453+D459+D467+D479</f>
        <v>0</v>
      </c>
      <c r="E452" s="356">
        <f t="shared" si="223"/>
        <v>97300</v>
      </c>
    </row>
    <row r="453" spans="1:82" s="61" customFormat="1" hidden="1" x14ac:dyDescent="0.25">
      <c r="A453" s="18">
        <v>321</v>
      </c>
      <c r="B453" s="19" t="s">
        <v>22</v>
      </c>
      <c r="C453" s="20">
        <f>C454+C455+C456+C457+C458</f>
        <v>9200</v>
      </c>
      <c r="D453" s="20">
        <f t="shared" ref="D453:E453" si="224">D454+D455+D456+D457+D458</f>
        <v>0</v>
      </c>
      <c r="E453" s="20">
        <f t="shared" si="224"/>
        <v>9200</v>
      </c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</row>
    <row r="454" spans="1:82" s="61" customFormat="1" hidden="1" x14ac:dyDescent="0.25">
      <c r="A454" s="158">
        <v>32111</v>
      </c>
      <c r="B454" s="159" t="s">
        <v>254</v>
      </c>
      <c r="C454" s="1">
        <v>300</v>
      </c>
      <c r="D454" s="1">
        <f t="shared" ref="D454:D457" si="225">E454-C454</f>
        <v>0</v>
      </c>
      <c r="E454" s="1">
        <v>300</v>
      </c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</row>
    <row r="455" spans="1:82" hidden="1" x14ac:dyDescent="0.25">
      <c r="A455" s="158">
        <v>32115</v>
      </c>
      <c r="B455" s="159" t="s">
        <v>92</v>
      </c>
      <c r="C455" s="1">
        <v>400</v>
      </c>
      <c r="D455" s="1">
        <f t="shared" si="225"/>
        <v>0</v>
      </c>
      <c r="E455" s="1">
        <v>400</v>
      </c>
    </row>
    <row r="456" spans="1:82" hidden="1" x14ac:dyDescent="0.25">
      <c r="A456" s="158">
        <v>32121</v>
      </c>
      <c r="B456" s="159" t="s">
        <v>93</v>
      </c>
      <c r="C456" s="1">
        <v>6000</v>
      </c>
      <c r="D456" s="1">
        <f t="shared" si="225"/>
        <v>0</v>
      </c>
      <c r="E456" s="1">
        <v>6000</v>
      </c>
    </row>
    <row r="457" spans="1:82" hidden="1" x14ac:dyDescent="0.25">
      <c r="A457" s="158">
        <v>32131</v>
      </c>
      <c r="B457" s="159" t="s">
        <v>94</v>
      </c>
      <c r="C457" s="1">
        <v>1000</v>
      </c>
      <c r="D457" s="1">
        <f t="shared" si="225"/>
        <v>0</v>
      </c>
      <c r="E457" s="1">
        <v>1000</v>
      </c>
    </row>
    <row r="458" spans="1:82" hidden="1" x14ac:dyDescent="0.25">
      <c r="A458" s="158">
        <v>32141</v>
      </c>
      <c r="B458" s="159" t="s">
        <v>255</v>
      </c>
      <c r="C458" s="1">
        <v>1500</v>
      </c>
      <c r="D458" s="1">
        <f t="shared" ref="D458:D465" si="226">E458-C458</f>
        <v>0</v>
      </c>
      <c r="E458" s="1">
        <v>1500</v>
      </c>
    </row>
    <row r="459" spans="1:82" hidden="1" x14ac:dyDescent="0.25">
      <c r="A459" s="18">
        <v>322</v>
      </c>
      <c r="B459" s="19" t="s">
        <v>23</v>
      </c>
      <c r="C459" s="20">
        <f>C460+C461+C462+C463+C464+C465+C466</f>
        <v>17100</v>
      </c>
      <c r="D459" s="20">
        <f t="shared" ref="D459:E459" si="227">D460+D461+D462+D463+D464+D465+D466</f>
        <v>0</v>
      </c>
      <c r="E459" s="20">
        <f t="shared" si="227"/>
        <v>17100</v>
      </c>
    </row>
    <row r="460" spans="1:82" hidden="1" x14ac:dyDescent="0.25">
      <c r="A460" s="158">
        <v>32211</v>
      </c>
      <c r="B460" s="159" t="s">
        <v>256</v>
      </c>
      <c r="C460" s="1">
        <v>3000</v>
      </c>
      <c r="D460" s="1">
        <f t="shared" si="226"/>
        <v>0</v>
      </c>
      <c r="E460" s="1">
        <v>3000</v>
      </c>
    </row>
    <row r="461" spans="1:82" hidden="1" x14ac:dyDescent="0.25">
      <c r="A461" s="158">
        <v>32212</v>
      </c>
      <c r="B461" s="159" t="s">
        <v>257</v>
      </c>
      <c r="C461" s="1">
        <v>400</v>
      </c>
      <c r="D461" s="1">
        <f t="shared" si="226"/>
        <v>0</v>
      </c>
      <c r="E461" s="1">
        <v>400</v>
      </c>
    </row>
    <row r="462" spans="1:82" s="163" customFormat="1" ht="15" hidden="1" customHeight="1" x14ac:dyDescent="0.25">
      <c r="A462" s="158">
        <v>32214</v>
      </c>
      <c r="B462" s="159" t="s">
        <v>217</v>
      </c>
      <c r="C462" s="1">
        <v>400</v>
      </c>
      <c r="D462" s="1">
        <f t="shared" si="226"/>
        <v>0</v>
      </c>
      <c r="E462" s="1">
        <v>400</v>
      </c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</row>
    <row r="463" spans="1:82" s="163" customFormat="1" ht="15" hidden="1" customHeight="1" x14ac:dyDescent="0.25">
      <c r="A463" s="158">
        <v>32271</v>
      </c>
      <c r="B463" s="159" t="s">
        <v>172</v>
      </c>
      <c r="C463" s="1">
        <v>300</v>
      </c>
      <c r="D463" s="1">
        <f t="shared" si="226"/>
        <v>0</v>
      </c>
      <c r="E463" s="1">
        <v>300</v>
      </c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</row>
    <row r="464" spans="1:82" hidden="1" x14ac:dyDescent="0.25">
      <c r="A464" s="158">
        <v>32231</v>
      </c>
      <c r="B464" s="159" t="s">
        <v>95</v>
      </c>
      <c r="C464" s="1">
        <v>6000</v>
      </c>
      <c r="D464" s="1">
        <f t="shared" si="226"/>
        <v>0</v>
      </c>
      <c r="E464" s="1">
        <v>6000</v>
      </c>
    </row>
    <row r="465" spans="1:5" hidden="1" x14ac:dyDescent="0.25">
      <c r="A465" s="158">
        <v>32233</v>
      </c>
      <c r="B465" s="159" t="s">
        <v>96</v>
      </c>
      <c r="C465" s="1">
        <v>6000</v>
      </c>
      <c r="D465" s="1">
        <f t="shared" si="226"/>
        <v>0</v>
      </c>
      <c r="E465" s="1">
        <v>6000</v>
      </c>
    </row>
    <row r="466" spans="1:5" hidden="1" x14ac:dyDescent="0.25">
      <c r="A466" s="158">
        <v>32251</v>
      </c>
      <c r="B466" s="159" t="s">
        <v>176</v>
      </c>
      <c r="C466" s="1">
        <v>1000</v>
      </c>
      <c r="D466" s="1">
        <f t="shared" ref="D466:D477" si="228">E466-C466</f>
        <v>0</v>
      </c>
      <c r="E466" s="1">
        <v>1000</v>
      </c>
    </row>
    <row r="467" spans="1:5" hidden="1" x14ac:dyDescent="0.25">
      <c r="A467" s="18">
        <v>323</v>
      </c>
      <c r="B467" s="19" t="s">
        <v>24</v>
      </c>
      <c r="C467" s="20">
        <f>C468+C469+C470+C471+C472+C473+C474+C475+C476+C477+C478</f>
        <v>66350</v>
      </c>
      <c r="D467" s="20">
        <f t="shared" ref="D467:E467" si="229">D468+D469+D470+D471+D472+D473+D474+D475+D476+D477+D478</f>
        <v>0</v>
      </c>
      <c r="E467" s="20">
        <f t="shared" si="229"/>
        <v>66350</v>
      </c>
    </row>
    <row r="468" spans="1:5" hidden="1" x14ac:dyDescent="0.25">
      <c r="A468" s="158">
        <v>32311</v>
      </c>
      <c r="B468" s="159" t="s">
        <v>97</v>
      </c>
      <c r="C468" s="1">
        <v>2500</v>
      </c>
      <c r="D468" s="1">
        <f t="shared" si="228"/>
        <v>0</v>
      </c>
      <c r="E468" s="1">
        <v>2500</v>
      </c>
    </row>
    <row r="469" spans="1:5" hidden="1" x14ac:dyDescent="0.25">
      <c r="A469" s="158">
        <v>32313</v>
      </c>
      <c r="B469" s="159" t="s">
        <v>98</v>
      </c>
      <c r="C469" s="1">
        <v>3500</v>
      </c>
      <c r="D469" s="1">
        <f t="shared" si="228"/>
        <v>0</v>
      </c>
      <c r="E469" s="1">
        <v>3500</v>
      </c>
    </row>
    <row r="470" spans="1:5" hidden="1" x14ac:dyDescent="0.25">
      <c r="A470" s="158">
        <v>32321</v>
      </c>
      <c r="B470" s="159" t="s">
        <v>177</v>
      </c>
      <c r="C470" s="1">
        <v>15000</v>
      </c>
      <c r="D470" s="1">
        <f t="shared" si="228"/>
        <v>0</v>
      </c>
      <c r="E470" s="1">
        <v>15000</v>
      </c>
    </row>
    <row r="471" spans="1:5" hidden="1" x14ac:dyDescent="0.25">
      <c r="A471" s="158">
        <v>32322</v>
      </c>
      <c r="B471" s="159" t="s">
        <v>258</v>
      </c>
      <c r="C471" s="1">
        <v>20000</v>
      </c>
      <c r="D471" s="1">
        <f t="shared" si="228"/>
        <v>0</v>
      </c>
      <c r="E471" s="1">
        <v>20000</v>
      </c>
    </row>
    <row r="472" spans="1:5" hidden="1" x14ac:dyDescent="0.25">
      <c r="A472" s="158">
        <v>32341</v>
      </c>
      <c r="B472" s="159" t="s">
        <v>99</v>
      </c>
      <c r="C472" s="1">
        <v>2500</v>
      </c>
      <c r="D472" s="1">
        <f t="shared" si="228"/>
        <v>0</v>
      </c>
      <c r="E472" s="1">
        <v>2500</v>
      </c>
    </row>
    <row r="473" spans="1:5" hidden="1" x14ac:dyDescent="0.25">
      <c r="A473" s="158">
        <v>323440</v>
      </c>
      <c r="B473" s="159" t="s">
        <v>122</v>
      </c>
      <c r="C473" s="1">
        <v>4000</v>
      </c>
      <c r="D473" s="1">
        <f t="shared" si="228"/>
        <v>0</v>
      </c>
      <c r="E473" s="1">
        <v>4000</v>
      </c>
    </row>
    <row r="474" spans="1:5" hidden="1" x14ac:dyDescent="0.25">
      <c r="A474" s="158">
        <v>323444</v>
      </c>
      <c r="B474" s="159" t="s">
        <v>128</v>
      </c>
      <c r="C474" s="1">
        <v>500</v>
      </c>
      <c r="D474" s="1">
        <f t="shared" si="228"/>
        <v>0</v>
      </c>
      <c r="E474" s="1">
        <v>500</v>
      </c>
    </row>
    <row r="475" spans="1:5" hidden="1" x14ac:dyDescent="0.25">
      <c r="A475" s="158">
        <v>32361</v>
      </c>
      <c r="B475" s="159" t="s">
        <v>178</v>
      </c>
      <c r="C475" s="1">
        <v>1200</v>
      </c>
      <c r="D475" s="1">
        <f t="shared" si="228"/>
        <v>0</v>
      </c>
      <c r="E475" s="1">
        <v>1200</v>
      </c>
    </row>
    <row r="476" spans="1:5" hidden="1" x14ac:dyDescent="0.25">
      <c r="A476" s="158">
        <v>32389</v>
      </c>
      <c r="B476" s="159" t="s">
        <v>100</v>
      </c>
      <c r="C476" s="1">
        <v>10000</v>
      </c>
      <c r="D476" s="1">
        <f t="shared" si="228"/>
        <v>0</v>
      </c>
      <c r="E476" s="1">
        <v>10000</v>
      </c>
    </row>
    <row r="477" spans="1:5" hidden="1" x14ac:dyDescent="0.25">
      <c r="A477" s="158">
        <v>32395</v>
      </c>
      <c r="B477" s="159" t="s">
        <v>129</v>
      </c>
      <c r="C477" s="1">
        <v>150</v>
      </c>
      <c r="D477" s="1">
        <f t="shared" si="228"/>
        <v>0</v>
      </c>
      <c r="E477" s="1">
        <v>150</v>
      </c>
    </row>
    <row r="478" spans="1:5" hidden="1" x14ac:dyDescent="0.25">
      <c r="A478" s="158">
        <v>32399</v>
      </c>
      <c r="B478" s="159" t="s">
        <v>131</v>
      </c>
      <c r="C478" s="1">
        <v>7000</v>
      </c>
      <c r="D478" s="1">
        <f t="shared" ref="D478:D485" si="230">E478-C478</f>
        <v>0</v>
      </c>
      <c r="E478" s="1">
        <v>7000</v>
      </c>
    </row>
    <row r="479" spans="1:5" hidden="1" x14ac:dyDescent="0.25">
      <c r="A479" s="18">
        <v>329</v>
      </c>
      <c r="B479" s="19" t="s">
        <v>25</v>
      </c>
      <c r="C479" s="20">
        <f>C480+C481+C482+C483+C484+C485+C486</f>
        <v>4650</v>
      </c>
      <c r="D479" s="20">
        <f t="shared" ref="D479:E479" si="231">D480+D481+D482+D483+D484+D485+D486</f>
        <v>0</v>
      </c>
      <c r="E479" s="20">
        <f t="shared" si="231"/>
        <v>4650</v>
      </c>
    </row>
    <row r="480" spans="1:5" hidden="1" x14ac:dyDescent="0.25">
      <c r="A480" s="158">
        <v>32922</v>
      </c>
      <c r="B480" s="159" t="s">
        <v>199</v>
      </c>
      <c r="C480" s="1">
        <v>1400</v>
      </c>
      <c r="D480" s="1">
        <f t="shared" si="230"/>
        <v>0</v>
      </c>
      <c r="E480" s="1">
        <v>1400</v>
      </c>
    </row>
    <row r="481" spans="1:5" hidden="1" x14ac:dyDescent="0.25">
      <c r="A481" s="158">
        <v>32923</v>
      </c>
      <c r="B481" s="159" t="s">
        <v>200</v>
      </c>
      <c r="C481" s="1">
        <v>150</v>
      </c>
      <c r="D481" s="1">
        <f t="shared" si="230"/>
        <v>0</v>
      </c>
      <c r="E481" s="1">
        <v>150</v>
      </c>
    </row>
    <row r="482" spans="1:5" hidden="1" x14ac:dyDescent="0.25">
      <c r="A482" s="158">
        <v>32951</v>
      </c>
      <c r="B482" s="159" t="s">
        <v>102</v>
      </c>
      <c r="C482" s="1">
        <v>150</v>
      </c>
      <c r="D482" s="1">
        <f t="shared" si="230"/>
        <v>0</v>
      </c>
      <c r="E482" s="1">
        <v>150</v>
      </c>
    </row>
    <row r="483" spans="1:5" hidden="1" x14ac:dyDescent="0.25">
      <c r="A483" s="158">
        <v>32952</v>
      </c>
      <c r="B483" s="159" t="s">
        <v>103</v>
      </c>
      <c r="C483" s="1">
        <v>1000</v>
      </c>
      <c r="D483" s="1">
        <f t="shared" si="230"/>
        <v>0</v>
      </c>
      <c r="E483" s="1">
        <v>1000</v>
      </c>
    </row>
    <row r="484" spans="1:5" hidden="1" x14ac:dyDescent="0.25">
      <c r="A484" s="158">
        <v>32953</v>
      </c>
      <c r="B484" s="159" t="s">
        <v>104</v>
      </c>
      <c r="C484" s="1">
        <v>800</v>
      </c>
      <c r="D484" s="1">
        <f t="shared" si="230"/>
        <v>0</v>
      </c>
      <c r="E484" s="1">
        <v>800</v>
      </c>
    </row>
    <row r="485" spans="1:5" hidden="1" x14ac:dyDescent="0.25">
      <c r="A485" s="158">
        <v>32959</v>
      </c>
      <c r="B485" s="159" t="s">
        <v>130</v>
      </c>
      <c r="C485" s="1">
        <v>1000</v>
      </c>
      <c r="D485" s="1">
        <f t="shared" si="230"/>
        <v>0</v>
      </c>
      <c r="E485" s="1">
        <v>1000</v>
      </c>
    </row>
    <row r="486" spans="1:5" hidden="1" x14ac:dyDescent="0.25">
      <c r="A486" s="158">
        <v>329991</v>
      </c>
      <c r="B486" s="159" t="s">
        <v>540</v>
      </c>
      <c r="C486" s="1">
        <v>150</v>
      </c>
      <c r="D486" s="1">
        <f t="shared" ref="D486" si="232">E486-C486</f>
        <v>0</v>
      </c>
      <c r="E486" s="1">
        <v>150</v>
      </c>
    </row>
    <row r="487" spans="1:5" s="357" customFormat="1" ht="15.6" customHeight="1" x14ac:dyDescent="0.25">
      <c r="A487" s="355">
        <v>34</v>
      </c>
      <c r="B487" s="358" t="s">
        <v>26</v>
      </c>
      <c r="C487" s="356">
        <f t="shared" ref="C487:E487" si="233">C488</f>
        <v>2500</v>
      </c>
      <c r="D487" s="356">
        <f t="shared" si="233"/>
        <v>0</v>
      </c>
      <c r="E487" s="356">
        <f t="shared" si="233"/>
        <v>2500</v>
      </c>
    </row>
    <row r="488" spans="1:5" hidden="1" x14ac:dyDescent="0.25">
      <c r="A488" s="141">
        <v>343</v>
      </c>
      <c r="B488" s="153" t="s">
        <v>27</v>
      </c>
      <c r="C488" s="146">
        <f t="shared" ref="C488" si="234">C489+C490</f>
        <v>2500</v>
      </c>
      <c r="D488" s="146">
        <f t="shared" ref="D488:E488" si="235">D489+D490</f>
        <v>0</v>
      </c>
      <c r="E488" s="146">
        <f t="shared" si="235"/>
        <v>2500</v>
      </c>
    </row>
    <row r="489" spans="1:5" hidden="1" x14ac:dyDescent="0.25">
      <c r="A489" s="141">
        <v>34311</v>
      </c>
      <c r="B489" s="153" t="s">
        <v>259</v>
      </c>
      <c r="C489" s="1">
        <v>1500</v>
      </c>
      <c r="D489" s="1">
        <f t="shared" ref="D489:D490" si="236">E489-C489</f>
        <v>0</v>
      </c>
      <c r="E489" s="1">
        <v>1500</v>
      </c>
    </row>
    <row r="490" spans="1:5" hidden="1" x14ac:dyDescent="0.25">
      <c r="A490" s="141">
        <v>34312</v>
      </c>
      <c r="B490" s="153" t="s">
        <v>105</v>
      </c>
      <c r="C490" s="1">
        <v>1000</v>
      </c>
      <c r="D490" s="1">
        <f t="shared" si="236"/>
        <v>0</v>
      </c>
      <c r="E490" s="1">
        <v>1000</v>
      </c>
    </row>
    <row r="491" spans="1:5" s="3" customFormat="1" ht="15.6" customHeight="1" x14ac:dyDescent="0.25">
      <c r="A491" s="18">
        <v>4</v>
      </c>
      <c r="B491" s="19" t="s">
        <v>3</v>
      </c>
      <c r="C491" s="25">
        <f>C492+C495</f>
        <v>26000</v>
      </c>
      <c r="D491" s="25">
        <f t="shared" ref="D491:E491" si="237">D492+D495</f>
        <v>0</v>
      </c>
      <c r="E491" s="25">
        <f t="shared" si="237"/>
        <v>26000</v>
      </c>
    </row>
    <row r="492" spans="1:5" s="357" customFormat="1" x14ac:dyDescent="0.25">
      <c r="A492" s="355">
        <v>41</v>
      </c>
      <c r="B492" s="358" t="s">
        <v>54</v>
      </c>
      <c r="C492" s="356">
        <f>C493</f>
        <v>0</v>
      </c>
      <c r="D492" s="356">
        <f t="shared" ref="C492:E493" si="238">D493</f>
        <v>0</v>
      </c>
      <c r="E492" s="356">
        <f t="shared" si="238"/>
        <v>0</v>
      </c>
    </row>
    <row r="493" spans="1:5" s="357" customFormat="1" hidden="1" x14ac:dyDescent="0.25">
      <c r="A493" s="355">
        <v>411</v>
      </c>
      <c r="B493" s="358" t="s">
        <v>192</v>
      </c>
      <c r="C493" s="356">
        <f t="shared" si="238"/>
        <v>0</v>
      </c>
      <c r="D493" s="356">
        <f t="shared" ref="D493:D494" si="239">E493-C493</f>
        <v>0</v>
      </c>
      <c r="E493" s="356">
        <f t="shared" si="238"/>
        <v>0</v>
      </c>
    </row>
    <row r="494" spans="1:5" s="357" customFormat="1" hidden="1" x14ac:dyDescent="0.25">
      <c r="A494" s="355">
        <v>41112</v>
      </c>
      <c r="B494" s="358" t="s">
        <v>193</v>
      </c>
      <c r="C494" s="356">
        <v>0</v>
      </c>
      <c r="D494" s="356">
        <f t="shared" si="239"/>
        <v>0</v>
      </c>
      <c r="E494" s="356">
        <v>0</v>
      </c>
    </row>
    <row r="495" spans="1:5" s="357" customFormat="1" x14ac:dyDescent="0.25">
      <c r="A495" s="355">
        <v>42</v>
      </c>
      <c r="B495" s="358" t="s">
        <v>36</v>
      </c>
      <c r="C495" s="356">
        <f>C496+C497+C503+C505</f>
        <v>26000</v>
      </c>
      <c r="D495" s="356">
        <f t="shared" ref="D495:E495" si="240">D496+D497+D503+D505</f>
        <v>0</v>
      </c>
      <c r="E495" s="356">
        <f t="shared" si="240"/>
        <v>26000</v>
      </c>
    </row>
    <row r="496" spans="1:5" s="144" customFormat="1" hidden="1" x14ac:dyDescent="0.25">
      <c r="A496" s="18">
        <v>421</v>
      </c>
      <c r="B496" s="19" t="s">
        <v>88</v>
      </c>
      <c r="C496" s="20">
        <v>0</v>
      </c>
      <c r="D496" s="20">
        <v>0</v>
      </c>
      <c r="E496" s="20">
        <v>0</v>
      </c>
    </row>
    <row r="497" spans="1:82" hidden="1" x14ac:dyDescent="0.25">
      <c r="A497" s="18">
        <v>422</v>
      </c>
      <c r="B497" s="19" t="s">
        <v>132</v>
      </c>
      <c r="C497" s="20">
        <f t="shared" ref="C497" si="241">C498+C502</f>
        <v>16000</v>
      </c>
      <c r="D497" s="20">
        <f t="shared" ref="D497:E497" si="242">D498+D502</f>
        <v>0</v>
      </c>
      <c r="E497" s="20">
        <f t="shared" si="242"/>
        <v>16000</v>
      </c>
    </row>
    <row r="498" spans="1:82" hidden="1" x14ac:dyDescent="0.25">
      <c r="A498" s="141">
        <v>4221</v>
      </c>
      <c r="B498" s="153" t="s">
        <v>179</v>
      </c>
      <c r="C498" s="1">
        <f>C499+C500+C501</f>
        <v>6000</v>
      </c>
      <c r="D498" s="1">
        <f t="shared" ref="D498:D500" si="243">E498-C498</f>
        <v>0</v>
      </c>
      <c r="E498" s="1">
        <f t="shared" ref="E498" si="244">E499+E500+E501</f>
        <v>6000</v>
      </c>
    </row>
    <row r="499" spans="1:82" hidden="1" x14ac:dyDescent="0.25">
      <c r="A499" s="322">
        <v>42211</v>
      </c>
      <c r="B499" s="321" t="s">
        <v>522</v>
      </c>
      <c r="C499" s="1">
        <v>3500</v>
      </c>
      <c r="D499" s="1">
        <f t="shared" si="243"/>
        <v>0</v>
      </c>
      <c r="E499" s="1">
        <v>3500</v>
      </c>
    </row>
    <row r="500" spans="1:82" hidden="1" x14ac:dyDescent="0.25">
      <c r="A500" s="322">
        <v>42212</v>
      </c>
      <c r="B500" s="321" t="s">
        <v>179</v>
      </c>
      <c r="C500" s="1">
        <v>2000</v>
      </c>
      <c r="D500" s="1">
        <f t="shared" si="243"/>
        <v>0</v>
      </c>
      <c r="E500" s="1">
        <v>2000</v>
      </c>
    </row>
    <row r="501" spans="1:82" hidden="1" x14ac:dyDescent="0.25">
      <c r="A501" s="322">
        <v>42219</v>
      </c>
      <c r="B501" s="321" t="s">
        <v>523</v>
      </c>
      <c r="C501" s="1">
        <v>500</v>
      </c>
      <c r="D501" s="1">
        <f>E501-C501</f>
        <v>0</v>
      </c>
      <c r="E501" s="1">
        <v>500</v>
      </c>
    </row>
    <row r="502" spans="1:82" hidden="1" x14ac:dyDescent="0.25">
      <c r="A502" s="141">
        <v>4227</v>
      </c>
      <c r="B502" s="153" t="s">
        <v>106</v>
      </c>
      <c r="C502" s="1">
        <v>10000</v>
      </c>
      <c r="D502" s="1">
        <f>E502-C502</f>
        <v>0</v>
      </c>
      <c r="E502" s="1">
        <v>10000</v>
      </c>
    </row>
    <row r="503" spans="1:82" hidden="1" x14ac:dyDescent="0.25">
      <c r="A503" s="18">
        <v>423</v>
      </c>
      <c r="B503" s="19" t="s">
        <v>537</v>
      </c>
      <c r="C503" s="20">
        <f>C504</f>
        <v>10000</v>
      </c>
      <c r="D503" s="20">
        <f t="shared" ref="D503:E503" si="245">D504</f>
        <v>0</v>
      </c>
      <c r="E503" s="20">
        <f t="shared" si="245"/>
        <v>10000</v>
      </c>
    </row>
    <row r="504" spans="1:82" hidden="1" x14ac:dyDescent="0.25">
      <c r="A504" s="141">
        <v>42311</v>
      </c>
      <c r="B504" s="332" t="s">
        <v>538</v>
      </c>
      <c r="C504" s="1">
        <v>10000</v>
      </c>
      <c r="D504" s="1">
        <f>E504-C504</f>
        <v>0</v>
      </c>
      <c r="E504" s="1">
        <v>10000</v>
      </c>
    </row>
    <row r="505" spans="1:82" hidden="1" x14ac:dyDescent="0.25">
      <c r="A505" s="18">
        <v>426</v>
      </c>
      <c r="B505" s="19" t="s">
        <v>46</v>
      </c>
      <c r="C505" s="20">
        <v>0</v>
      </c>
      <c r="D505" s="1">
        <f>E505-C505</f>
        <v>0</v>
      </c>
      <c r="E505" s="20">
        <v>0</v>
      </c>
    </row>
    <row r="506" spans="1:82" x14ac:dyDescent="0.25">
      <c r="A506" s="141"/>
      <c r="B506" s="153"/>
      <c r="C506" s="1"/>
      <c r="D506" s="1"/>
      <c r="E506" s="1"/>
    </row>
    <row r="507" spans="1:82" s="58" customFormat="1" x14ac:dyDescent="0.25">
      <c r="A507" s="54"/>
      <c r="B507" s="55" t="s">
        <v>416</v>
      </c>
      <c r="C507" s="175">
        <f>C508</f>
        <v>21000</v>
      </c>
      <c r="D507" s="175">
        <f t="shared" ref="D507:E507" si="246">D508</f>
        <v>0</v>
      </c>
      <c r="E507" s="175">
        <f t="shared" si="246"/>
        <v>21000</v>
      </c>
    </row>
    <row r="508" spans="1:82" s="3" customFormat="1" x14ac:dyDescent="0.25">
      <c r="A508" s="18"/>
      <c r="B508" s="19" t="s">
        <v>138</v>
      </c>
      <c r="C508" s="22">
        <f t="shared" ref="C508:E509" si="247">C509</f>
        <v>21000</v>
      </c>
      <c r="D508" s="22">
        <f t="shared" si="247"/>
        <v>0</v>
      </c>
      <c r="E508" s="22">
        <f t="shared" si="247"/>
        <v>21000</v>
      </c>
    </row>
    <row r="509" spans="1:82" s="27" customFormat="1" x14ac:dyDescent="0.25">
      <c r="A509" s="23"/>
      <c r="B509" s="24" t="s">
        <v>111</v>
      </c>
      <c r="C509" s="22">
        <f t="shared" si="247"/>
        <v>21000</v>
      </c>
      <c r="D509" s="22">
        <f t="shared" si="247"/>
        <v>0</v>
      </c>
      <c r="E509" s="22">
        <f t="shared" si="247"/>
        <v>21000</v>
      </c>
    </row>
    <row r="510" spans="1:82" s="27" customFormat="1" x14ac:dyDescent="0.25">
      <c r="A510" s="23">
        <v>3</v>
      </c>
      <c r="B510" s="24" t="s">
        <v>38</v>
      </c>
      <c r="C510" s="22">
        <f>C511+C514</f>
        <v>21000</v>
      </c>
      <c r="D510" s="22">
        <f t="shared" ref="D510:E510" si="248">D511+D514</f>
        <v>0</v>
      </c>
      <c r="E510" s="22">
        <f t="shared" si="248"/>
        <v>21000</v>
      </c>
    </row>
    <row r="511" spans="1:82" s="357" customFormat="1" x14ac:dyDescent="0.25">
      <c r="A511" s="355">
        <v>31</v>
      </c>
      <c r="B511" s="358" t="s">
        <v>17</v>
      </c>
      <c r="C511" s="356">
        <f>C513+C512</f>
        <v>20600</v>
      </c>
      <c r="D511" s="356">
        <f t="shared" ref="D511:E511" si="249">D513+D512</f>
        <v>0</v>
      </c>
      <c r="E511" s="356">
        <f t="shared" si="249"/>
        <v>20600</v>
      </c>
    </row>
    <row r="512" spans="1:82" s="163" customFormat="1" ht="15" hidden="1" customHeight="1" x14ac:dyDescent="0.25">
      <c r="A512" s="158">
        <v>311</v>
      </c>
      <c r="B512" s="159" t="s">
        <v>18</v>
      </c>
      <c r="C512" s="1">
        <v>15600</v>
      </c>
      <c r="D512" s="1">
        <f>E512-C512</f>
        <v>0</v>
      </c>
      <c r="E512" s="1">
        <v>15600</v>
      </c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</row>
    <row r="513" spans="1:82" s="163" customFormat="1" ht="15" hidden="1" customHeight="1" x14ac:dyDescent="0.25">
      <c r="A513" s="158">
        <v>313</v>
      </c>
      <c r="B513" s="159" t="s">
        <v>20</v>
      </c>
      <c r="C513" s="1">
        <v>5000</v>
      </c>
      <c r="D513" s="1">
        <f>E513-C513</f>
        <v>0</v>
      </c>
      <c r="E513" s="1">
        <v>5000</v>
      </c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</row>
    <row r="514" spans="1:82" s="357" customFormat="1" ht="15" customHeight="1" x14ac:dyDescent="0.25">
      <c r="A514" s="355">
        <v>32</v>
      </c>
      <c r="B514" s="358" t="s">
        <v>21</v>
      </c>
      <c r="C514" s="359">
        <f t="shared" ref="C514:E514" si="250">C515</f>
        <v>400</v>
      </c>
      <c r="D514" s="359">
        <f t="shared" si="250"/>
        <v>0</v>
      </c>
      <c r="E514" s="359">
        <f t="shared" si="250"/>
        <v>400</v>
      </c>
    </row>
    <row r="515" spans="1:82" ht="15" hidden="1" customHeight="1" x14ac:dyDescent="0.25">
      <c r="A515" s="158">
        <v>3212</v>
      </c>
      <c r="B515" s="159" t="s">
        <v>219</v>
      </c>
      <c r="C515" s="168">
        <v>400</v>
      </c>
      <c r="D515" s="1">
        <f>E515-C515</f>
        <v>0</v>
      </c>
      <c r="E515" s="168">
        <v>400</v>
      </c>
    </row>
    <row r="516" spans="1:82" x14ac:dyDescent="0.25">
      <c r="A516" s="141"/>
      <c r="B516" s="153"/>
      <c r="C516" s="168"/>
      <c r="D516" s="173"/>
      <c r="E516" s="146"/>
    </row>
    <row r="517" spans="1:82" s="63" customFormat="1" x14ac:dyDescent="0.25">
      <c r="A517" s="62"/>
      <c r="B517" s="62" t="s">
        <v>116</v>
      </c>
      <c r="C517" s="176">
        <f>C518+C525+C536+C553+C564+C579+C590+C601+C612+C623+C634+C645+C660+C671</f>
        <v>1716700</v>
      </c>
      <c r="D517" s="176">
        <f>D518+D525+D536+D553+D564+D579+D590+D601+D612+D623+D634+D645+D660+D671</f>
        <v>939538.67999999993</v>
      </c>
      <c r="E517" s="176">
        <f>E518+E525+E536+E553+E564+E579+E590+E601+E612+E623+E634+E645+E660+E671</f>
        <v>2656238.6799999997</v>
      </c>
    </row>
    <row r="518" spans="1:82" s="63" customFormat="1" ht="28.9" hidden="1" customHeight="1" x14ac:dyDescent="0.25">
      <c r="A518" s="62"/>
      <c r="B518" s="69" t="s">
        <v>454</v>
      </c>
      <c r="C518" s="97">
        <f t="shared" ref="C518:E522" si="251">C519</f>
        <v>0</v>
      </c>
      <c r="D518" s="65">
        <f t="shared" si="251"/>
        <v>0</v>
      </c>
      <c r="E518" s="65">
        <f t="shared" si="251"/>
        <v>0</v>
      </c>
    </row>
    <row r="519" spans="1:82" ht="14.45" hidden="1" customHeight="1" x14ac:dyDescent="0.25">
      <c r="A519" s="18"/>
      <c r="B519" s="66" t="s">
        <v>139</v>
      </c>
      <c r="C519" s="22">
        <f t="shared" si="251"/>
        <v>0</v>
      </c>
      <c r="D519" s="22">
        <f t="shared" si="251"/>
        <v>0</v>
      </c>
      <c r="E519" s="22">
        <f t="shared" si="251"/>
        <v>0</v>
      </c>
    </row>
    <row r="520" spans="1:82" hidden="1" x14ac:dyDescent="0.25">
      <c r="A520" s="23"/>
      <c r="B520" s="24" t="s">
        <v>51</v>
      </c>
      <c r="C520" s="22">
        <f t="shared" si="251"/>
        <v>0</v>
      </c>
      <c r="D520" s="22">
        <f t="shared" si="251"/>
        <v>0</v>
      </c>
      <c r="E520" s="22">
        <f t="shared" si="251"/>
        <v>0</v>
      </c>
    </row>
    <row r="521" spans="1:82" hidden="1" x14ac:dyDescent="0.25">
      <c r="A521" s="23">
        <v>3</v>
      </c>
      <c r="B521" s="24" t="s">
        <v>2</v>
      </c>
      <c r="C521" s="22">
        <f t="shared" si="251"/>
        <v>0</v>
      </c>
      <c r="D521" s="22">
        <f t="shared" si="251"/>
        <v>0</v>
      </c>
      <c r="E521" s="22">
        <f t="shared" si="251"/>
        <v>0</v>
      </c>
    </row>
    <row r="522" spans="1:82" hidden="1" x14ac:dyDescent="0.25">
      <c r="A522" s="23">
        <v>32</v>
      </c>
      <c r="B522" s="24" t="s">
        <v>21</v>
      </c>
      <c r="C522" s="22">
        <f t="shared" si="251"/>
        <v>0</v>
      </c>
      <c r="D522" s="22">
        <f t="shared" si="251"/>
        <v>0</v>
      </c>
      <c r="E522" s="22">
        <f t="shared" si="251"/>
        <v>0</v>
      </c>
    </row>
    <row r="523" spans="1:82" hidden="1" x14ac:dyDescent="0.25">
      <c r="A523" s="158">
        <v>323</v>
      </c>
      <c r="B523" s="167" t="s">
        <v>206</v>
      </c>
      <c r="C523" s="1">
        <v>0</v>
      </c>
      <c r="D523" s="1">
        <f>E523-C523</f>
        <v>0</v>
      </c>
      <c r="E523" s="1">
        <v>0</v>
      </c>
    </row>
    <row r="524" spans="1:82" hidden="1" x14ac:dyDescent="0.25">
      <c r="A524" s="158"/>
      <c r="B524" s="159"/>
      <c r="C524" s="168"/>
      <c r="D524" s="168"/>
      <c r="E524" s="1"/>
    </row>
    <row r="525" spans="1:82" s="63" customFormat="1" x14ac:dyDescent="0.25">
      <c r="A525" s="62"/>
      <c r="B525" s="64" t="s">
        <v>455</v>
      </c>
      <c r="C525" s="97">
        <f t="shared" ref="C525:E525" si="252">C526</f>
        <v>32000</v>
      </c>
      <c r="D525" s="97">
        <f t="shared" si="252"/>
        <v>0</v>
      </c>
      <c r="E525" s="97">
        <f t="shared" si="252"/>
        <v>32000</v>
      </c>
    </row>
    <row r="526" spans="1:82" s="3" customFormat="1" x14ac:dyDescent="0.25">
      <c r="A526" s="18"/>
      <c r="B526" s="66" t="s">
        <v>143</v>
      </c>
      <c r="C526" s="22">
        <f t="shared" ref="C526" si="253">C527+C531</f>
        <v>32000</v>
      </c>
      <c r="D526" s="22">
        <f t="shared" ref="D526:E526" si="254">D527+D531</f>
        <v>0</v>
      </c>
      <c r="E526" s="22">
        <f t="shared" si="254"/>
        <v>32000</v>
      </c>
    </row>
    <row r="527" spans="1:82" s="3" customFormat="1" x14ac:dyDescent="0.25">
      <c r="A527" s="18"/>
      <c r="B527" s="19" t="s">
        <v>51</v>
      </c>
      <c r="C527" s="22">
        <f t="shared" ref="C527:E533" si="255">C528</f>
        <v>24500</v>
      </c>
      <c r="D527" s="22">
        <f t="shared" si="255"/>
        <v>0</v>
      </c>
      <c r="E527" s="22">
        <f t="shared" si="255"/>
        <v>24500</v>
      </c>
    </row>
    <row r="528" spans="1:82" s="3" customFormat="1" x14ac:dyDescent="0.25">
      <c r="A528" s="18">
        <v>4</v>
      </c>
      <c r="B528" s="19" t="s">
        <v>3</v>
      </c>
      <c r="C528" s="22">
        <f t="shared" si="255"/>
        <v>24500</v>
      </c>
      <c r="D528" s="22">
        <f t="shared" si="255"/>
        <v>0</v>
      </c>
      <c r="E528" s="22">
        <f t="shared" si="255"/>
        <v>24500</v>
      </c>
    </row>
    <row r="529" spans="1:5" s="357" customFormat="1" x14ac:dyDescent="0.25">
      <c r="A529" s="355">
        <v>42</v>
      </c>
      <c r="B529" s="358" t="s">
        <v>36</v>
      </c>
      <c r="C529" s="356">
        <f t="shared" si="255"/>
        <v>24500</v>
      </c>
      <c r="D529" s="356">
        <f t="shared" si="255"/>
        <v>0</v>
      </c>
      <c r="E529" s="356">
        <f t="shared" si="255"/>
        <v>24500</v>
      </c>
    </row>
    <row r="530" spans="1:5" s="144" customFormat="1" hidden="1" x14ac:dyDescent="0.25">
      <c r="A530" s="141">
        <v>426</v>
      </c>
      <c r="B530" s="177" t="s">
        <v>215</v>
      </c>
      <c r="C530" s="1">
        <v>24500</v>
      </c>
      <c r="D530" s="1">
        <f>E530-C530</f>
        <v>0</v>
      </c>
      <c r="E530" s="1">
        <v>24500</v>
      </c>
    </row>
    <row r="531" spans="1:5" s="144" customFormat="1" x14ac:dyDescent="0.25">
      <c r="A531" s="18"/>
      <c r="B531" s="19" t="s">
        <v>50</v>
      </c>
      <c r="C531" s="22">
        <f t="shared" si="255"/>
        <v>7500</v>
      </c>
      <c r="D531" s="22">
        <f t="shared" si="255"/>
        <v>0</v>
      </c>
      <c r="E531" s="22">
        <f t="shared" si="255"/>
        <v>7500</v>
      </c>
    </row>
    <row r="532" spans="1:5" s="3" customFormat="1" x14ac:dyDescent="0.25">
      <c r="A532" s="18">
        <v>4</v>
      </c>
      <c r="B532" s="19" t="s">
        <v>3</v>
      </c>
      <c r="C532" s="22">
        <f t="shared" si="255"/>
        <v>7500</v>
      </c>
      <c r="D532" s="22">
        <f t="shared" si="255"/>
        <v>0</v>
      </c>
      <c r="E532" s="22">
        <f t="shared" si="255"/>
        <v>7500</v>
      </c>
    </row>
    <row r="533" spans="1:5" s="357" customFormat="1" x14ac:dyDescent="0.25">
      <c r="A533" s="355">
        <v>42</v>
      </c>
      <c r="B533" s="358" t="s">
        <v>36</v>
      </c>
      <c r="C533" s="356">
        <f t="shared" si="255"/>
        <v>7500</v>
      </c>
      <c r="D533" s="356">
        <f t="shared" si="255"/>
        <v>0</v>
      </c>
      <c r="E533" s="356">
        <f t="shared" si="255"/>
        <v>7500</v>
      </c>
    </row>
    <row r="534" spans="1:5" s="144" customFormat="1" hidden="1" x14ac:dyDescent="0.25">
      <c r="A534" s="141">
        <v>426</v>
      </c>
      <c r="B534" s="338" t="s">
        <v>546</v>
      </c>
      <c r="C534" s="1">
        <v>7500</v>
      </c>
      <c r="D534" s="1">
        <f>E534-C534</f>
        <v>0</v>
      </c>
      <c r="E534" s="1">
        <v>7500</v>
      </c>
    </row>
    <row r="535" spans="1:5" x14ac:dyDescent="0.25">
      <c r="A535" s="141"/>
      <c r="B535" s="177"/>
      <c r="C535" s="168"/>
      <c r="D535" s="168"/>
      <c r="E535" s="1"/>
    </row>
    <row r="536" spans="1:5" s="63" customFormat="1" x14ac:dyDescent="0.25">
      <c r="A536" s="62"/>
      <c r="B536" s="67" t="s">
        <v>456</v>
      </c>
      <c r="C536" s="241">
        <f t="shared" ref="C536:E536" si="256">C537</f>
        <v>1153000</v>
      </c>
      <c r="D536" s="68">
        <f t="shared" si="256"/>
        <v>939538.67999999993</v>
      </c>
      <c r="E536" s="65">
        <f t="shared" si="256"/>
        <v>2092538.68</v>
      </c>
    </row>
    <row r="537" spans="1:5" s="3" customFormat="1" x14ac:dyDescent="0.25">
      <c r="A537" s="18"/>
      <c r="B537" s="66" t="s">
        <v>143</v>
      </c>
      <c r="C537" s="217">
        <f>C538+C543</f>
        <v>1153000</v>
      </c>
      <c r="D537" s="49">
        <f t="shared" ref="D537:E537" si="257">D538+D543</f>
        <v>939538.67999999993</v>
      </c>
      <c r="E537" s="20">
        <f t="shared" si="257"/>
        <v>2092538.68</v>
      </c>
    </row>
    <row r="538" spans="1:5" s="3" customFormat="1" x14ac:dyDescent="0.25">
      <c r="A538" s="18"/>
      <c r="B538" s="19" t="s">
        <v>50</v>
      </c>
      <c r="C538" s="217">
        <f t="shared" ref="C538:E539" si="258">C539</f>
        <v>1153000</v>
      </c>
      <c r="D538" s="49">
        <f t="shared" si="258"/>
        <v>-653000</v>
      </c>
      <c r="E538" s="20">
        <f t="shared" si="258"/>
        <v>500000</v>
      </c>
    </row>
    <row r="539" spans="1:5" s="3" customFormat="1" x14ac:dyDescent="0.25">
      <c r="A539" s="18">
        <v>4</v>
      </c>
      <c r="B539" s="19" t="s">
        <v>3</v>
      </c>
      <c r="C539" s="217">
        <f t="shared" si="258"/>
        <v>1153000</v>
      </c>
      <c r="D539" s="49">
        <f t="shared" si="258"/>
        <v>-653000</v>
      </c>
      <c r="E539" s="20">
        <f t="shared" si="258"/>
        <v>500000</v>
      </c>
    </row>
    <row r="540" spans="1:5" s="357" customFormat="1" x14ac:dyDescent="0.25">
      <c r="A540" s="355">
        <v>42</v>
      </c>
      <c r="B540" s="358" t="s">
        <v>36</v>
      </c>
      <c r="C540" s="363">
        <f t="shared" ref="C540:E541" si="259">C541</f>
        <v>1153000</v>
      </c>
      <c r="D540" s="359">
        <f t="shared" si="259"/>
        <v>-653000</v>
      </c>
      <c r="E540" s="356">
        <f t="shared" si="259"/>
        <v>500000</v>
      </c>
    </row>
    <row r="541" spans="1:5" s="144" customFormat="1" hidden="1" x14ac:dyDescent="0.25">
      <c r="A541" s="141">
        <v>421</v>
      </c>
      <c r="B541" s="153" t="s">
        <v>32</v>
      </c>
      <c r="C541" s="218">
        <f t="shared" si="259"/>
        <v>1153000</v>
      </c>
      <c r="D541" s="173">
        <f t="shared" si="259"/>
        <v>-653000</v>
      </c>
      <c r="E541" s="146">
        <f t="shared" si="259"/>
        <v>500000</v>
      </c>
    </row>
    <row r="542" spans="1:5" s="144" customFormat="1" hidden="1" x14ac:dyDescent="0.25">
      <c r="A542" s="141">
        <v>42124</v>
      </c>
      <c r="B542" s="242" t="s">
        <v>356</v>
      </c>
      <c r="C542" s="218">
        <v>1153000</v>
      </c>
      <c r="D542" s="1">
        <f>E542-C542</f>
        <v>-653000</v>
      </c>
      <c r="E542" s="146">
        <v>500000</v>
      </c>
    </row>
    <row r="543" spans="1:5" s="3" customFormat="1" x14ac:dyDescent="0.25">
      <c r="A543" s="18"/>
      <c r="B543" s="235" t="s">
        <v>586</v>
      </c>
      <c r="C543" s="217">
        <f t="shared" ref="C543:E545" si="260">C544</f>
        <v>0</v>
      </c>
      <c r="D543" s="49">
        <f t="shared" si="260"/>
        <v>1592538.68</v>
      </c>
      <c r="E543" s="20">
        <f t="shared" si="260"/>
        <v>1592538.68</v>
      </c>
    </row>
    <row r="544" spans="1:5" s="3" customFormat="1" x14ac:dyDescent="0.25">
      <c r="A544" s="18">
        <v>4</v>
      </c>
      <c r="B544" s="19" t="s">
        <v>3</v>
      </c>
      <c r="C544" s="217">
        <f t="shared" si="260"/>
        <v>0</v>
      </c>
      <c r="D544" s="49">
        <f t="shared" si="260"/>
        <v>1592538.68</v>
      </c>
      <c r="E544" s="20">
        <f t="shared" si="260"/>
        <v>1592538.68</v>
      </c>
    </row>
    <row r="545" spans="1:5" s="357" customFormat="1" x14ac:dyDescent="0.25">
      <c r="A545" s="355">
        <v>42</v>
      </c>
      <c r="B545" s="358" t="s">
        <v>36</v>
      </c>
      <c r="C545" s="363">
        <f t="shared" si="260"/>
        <v>0</v>
      </c>
      <c r="D545" s="359">
        <f t="shared" si="260"/>
        <v>1592538.68</v>
      </c>
      <c r="E545" s="356">
        <f t="shared" si="260"/>
        <v>1592538.68</v>
      </c>
    </row>
    <row r="546" spans="1:5" s="144" customFormat="1" hidden="1" x14ac:dyDescent="0.25">
      <c r="A546" s="141">
        <v>421</v>
      </c>
      <c r="B546" s="153" t="s">
        <v>32</v>
      </c>
      <c r="C546" s="218">
        <f>C547</f>
        <v>0</v>
      </c>
      <c r="D546" s="173">
        <f>D547</f>
        <v>1592538.68</v>
      </c>
      <c r="E546" s="173">
        <f>E547</f>
        <v>1592538.68</v>
      </c>
    </row>
    <row r="547" spans="1:5" s="144" customFormat="1" hidden="1" x14ac:dyDescent="0.25">
      <c r="A547" s="141">
        <v>42124</v>
      </c>
      <c r="B547" s="177" t="s">
        <v>202</v>
      </c>
      <c r="C547" s="218">
        <v>0</v>
      </c>
      <c r="D547" s="1">
        <f>E547-C547</f>
        <v>1592538.68</v>
      </c>
      <c r="E547" s="173">
        <v>1592538.68</v>
      </c>
    </row>
    <row r="548" spans="1:5" s="144" customFormat="1" x14ac:dyDescent="0.25">
      <c r="A548" s="18"/>
      <c r="B548" s="19" t="s">
        <v>51</v>
      </c>
      <c r="C548" s="354">
        <f t="shared" ref="C548:C550" si="261">C549</f>
        <v>0</v>
      </c>
      <c r="D548" s="20">
        <f t="shared" ref="D548:D599" si="262">E548-C548</f>
        <v>0</v>
      </c>
      <c r="E548" s="49">
        <f t="shared" ref="E548:E550" si="263">E549</f>
        <v>0</v>
      </c>
    </row>
    <row r="549" spans="1:5" s="144" customFormat="1" x14ac:dyDescent="0.25">
      <c r="A549" s="18">
        <v>4</v>
      </c>
      <c r="B549" s="19" t="s">
        <v>3</v>
      </c>
      <c r="C549" s="354">
        <f t="shared" si="261"/>
        <v>0</v>
      </c>
      <c r="D549" s="20">
        <f t="shared" si="262"/>
        <v>0</v>
      </c>
      <c r="E549" s="49">
        <f t="shared" si="263"/>
        <v>0</v>
      </c>
    </row>
    <row r="550" spans="1:5" s="357" customFormat="1" x14ac:dyDescent="0.25">
      <c r="A550" s="355">
        <v>42</v>
      </c>
      <c r="B550" s="358" t="s">
        <v>36</v>
      </c>
      <c r="C550" s="363">
        <f t="shared" si="261"/>
        <v>0</v>
      </c>
      <c r="D550" s="356">
        <f t="shared" si="262"/>
        <v>0</v>
      </c>
      <c r="E550" s="359">
        <f t="shared" si="263"/>
        <v>0</v>
      </c>
    </row>
    <row r="551" spans="1:5" s="144" customFormat="1" hidden="1" x14ac:dyDescent="0.25">
      <c r="A551" s="141">
        <v>421</v>
      </c>
      <c r="B551" s="153" t="s">
        <v>32</v>
      </c>
      <c r="C551" s="218">
        <f>C552</f>
        <v>0</v>
      </c>
      <c r="D551" s="1">
        <f t="shared" si="262"/>
        <v>0</v>
      </c>
      <c r="E551" s="173">
        <f>E552</f>
        <v>0</v>
      </c>
    </row>
    <row r="552" spans="1:5" s="144" customFormat="1" hidden="1" x14ac:dyDescent="0.25">
      <c r="A552" s="141">
        <v>42124</v>
      </c>
      <c r="B552" s="177" t="s">
        <v>202</v>
      </c>
      <c r="C552" s="218">
        <v>0</v>
      </c>
      <c r="D552" s="1">
        <f t="shared" si="262"/>
        <v>0</v>
      </c>
      <c r="E552" s="173">
        <v>0</v>
      </c>
    </row>
    <row r="553" spans="1:5" s="63" customFormat="1" ht="30" hidden="1" x14ac:dyDescent="0.25">
      <c r="A553" s="62"/>
      <c r="B553" s="69" t="s">
        <v>457</v>
      </c>
      <c r="C553" s="97">
        <f t="shared" ref="C553:E553" si="264">C554</f>
        <v>0</v>
      </c>
      <c r="D553" s="1">
        <f t="shared" si="262"/>
        <v>0</v>
      </c>
      <c r="E553" s="65">
        <f t="shared" si="264"/>
        <v>0</v>
      </c>
    </row>
    <row r="554" spans="1:5" s="3" customFormat="1" hidden="1" x14ac:dyDescent="0.25">
      <c r="A554" s="18"/>
      <c r="B554" s="19" t="s">
        <v>143</v>
      </c>
      <c r="C554" s="22">
        <f t="shared" ref="C554:E554" si="265">C555+C559</f>
        <v>0</v>
      </c>
      <c r="D554" s="1">
        <f t="shared" si="262"/>
        <v>0</v>
      </c>
      <c r="E554" s="20">
        <f t="shared" si="265"/>
        <v>0</v>
      </c>
    </row>
    <row r="555" spans="1:5" s="3" customFormat="1" hidden="1" x14ac:dyDescent="0.25">
      <c r="A555" s="18"/>
      <c r="B555" s="19" t="s">
        <v>51</v>
      </c>
      <c r="C555" s="22">
        <f t="shared" ref="C555:E557" si="266">C556</f>
        <v>0</v>
      </c>
      <c r="D555" s="1">
        <f t="shared" si="262"/>
        <v>0</v>
      </c>
      <c r="E555" s="20">
        <f t="shared" si="266"/>
        <v>0</v>
      </c>
    </row>
    <row r="556" spans="1:5" s="3" customFormat="1" hidden="1" x14ac:dyDescent="0.25">
      <c r="A556" s="18">
        <v>4</v>
      </c>
      <c r="B556" s="19" t="s">
        <v>3</v>
      </c>
      <c r="C556" s="22">
        <f t="shared" si="266"/>
        <v>0</v>
      </c>
      <c r="D556" s="1">
        <f t="shared" si="262"/>
        <v>0</v>
      </c>
      <c r="E556" s="20">
        <f t="shared" si="266"/>
        <v>0</v>
      </c>
    </row>
    <row r="557" spans="1:5" s="3" customFormat="1" hidden="1" x14ac:dyDescent="0.25">
      <c r="A557" s="18">
        <v>42</v>
      </c>
      <c r="B557" s="19" t="s">
        <v>36</v>
      </c>
      <c r="C557" s="22">
        <f t="shared" si="266"/>
        <v>0</v>
      </c>
      <c r="D557" s="1">
        <f t="shared" si="262"/>
        <v>0</v>
      </c>
      <c r="E557" s="20">
        <f t="shared" si="266"/>
        <v>0</v>
      </c>
    </row>
    <row r="558" spans="1:5" hidden="1" x14ac:dyDescent="0.25">
      <c r="A558" s="141">
        <v>421</v>
      </c>
      <c r="B558" s="153" t="s">
        <v>260</v>
      </c>
      <c r="C558" s="1">
        <v>0</v>
      </c>
      <c r="D558" s="1">
        <f t="shared" si="262"/>
        <v>0</v>
      </c>
      <c r="E558" s="1">
        <v>0</v>
      </c>
    </row>
    <row r="559" spans="1:5" s="3" customFormat="1" hidden="1" x14ac:dyDescent="0.25">
      <c r="A559" s="18"/>
      <c r="B559" s="70" t="s">
        <v>50</v>
      </c>
      <c r="C559" s="22">
        <f t="shared" ref="C559:E561" si="267">C560</f>
        <v>0</v>
      </c>
      <c r="D559" s="1">
        <f t="shared" si="262"/>
        <v>0</v>
      </c>
      <c r="E559" s="20">
        <f t="shared" si="267"/>
        <v>0</v>
      </c>
    </row>
    <row r="560" spans="1:5" s="3" customFormat="1" hidden="1" x14ac:dyDescent="0.25">
      <c r="A560" s="18">
        <v>4</v>
      </c>
      <c r="B560" s="19" t="s">
        <v>3</v>
      </c>
      <c r="C560" s="22">
        <f t="shared" si="267"/>
        <v>0</v>
      </c>
      <c r="D560" s="1">
        <f t="shared" si="262"/>
        <v>0</v>
      </c>
      <c r="E560" s="20">
        <f t="shared" si="267"/>
        <v>0</v>
      </c>
    </row>
    <row r="561" spans="1:5" s="3" customFormat="1" hidden="1" x14ac:dyDescent="0.25">
      <c r="A561" s="18">
        <v>42</v>
      </c>
      <c r="B561" s="19" t="s">
        <v>36</v>
      </c>
      <c r="C561" s="22">
        <f t="shared" si="267"/>
        <v>0</v>
      </c>
      <c r="D561" s="1">
        <f t="shared" si="262"/>
        <v>0</v>
      </c>
      <c r="E561" s="20">
        <f t="shared" si="267"/>
        <v>0</v>
      </c>
    </row>
    <row r="562" spans="1:5" s="144" customFormat="1" hidden="1" x14ac:dyDescent="0.25">
      <c r="A562" s="141">
        <v>421</v>
      </c>
      <c r="B562" s="153" t="s">
        <v>260</v>
      </c>
      <c r="C562" s="1">
        <v>0</v>
      </c>
      <c r="D562" s="1">
        <f t="shared" si="262"/>
        <v>0</v>
      </c>
      <c r="E562" s="146">
        <v>0</v>
      </c>
    </row>
    <row r="563" spans="1:5" hidden="1" x14ac:dyDescent="0.25">
      <c r="A563" s="141"/>
      <c r="B563" s="153"/>
      <c r="C563" s="168"/>
      <c r="D563" s="1">
        <f t="shared" si="262"/>
        <v>0</v>
      </c>
      <c r="E563" s="1"/>
    </row>
    <row r="564" spans="1:5" s="63" customFormat="1" ht="30" hidden="1" x14ac:dyDescent="0.25">
      <c r="A564" s="62"/>
      <c r="B564" s="69" t="s">
        <v>458</v>
      </c>
      <c r="C564" s="241">
        <f t="shared" ref="C564:E564" si="268">C565</f>
        <v>0</v>
      </c>
      <c r="D564" s="1">
        <f t="shared" si="262"/>
        <v>0</v>
      </c>
      <c r="E564" s="65">
        <f t="shared" si="268"/>
        <v>0</v>
      </c>
    </row>
    <row r="565" spans="1:5" s="3" customFormat="1" hidden="1" x14ac:dyDescent="0.25">
      <c r="A565" s="18"/>
      <c r="B565" s="19" t="s">
        <v>143</v>
      </c>
      <c r="C565" s="217">
        <f t="shared" ref="C565:E565" si="269">C566+C570</f>
        <v>0</v>
      </c>
      <c r="D565" s="1">
        <f t="shared" si="262"/>
        <v>0</v>
      </c>
      <c r="E565" s="20">
        <f t="shared" si="269"/>
        <v>0</v>
      </c>
    </row>
    <row r="566" spans="1:5" s="3" customFormat="1" hidden="1" x14ac:dyDescent="0.25">
      <c r="A566" s="18"/>
      <c r="B566" s="19" t="s">
        <v>51</v>
      </c>
      <c r="C566" s="217">
        <f t="shared" ref="C566:E568" si="270">C567</f>
        <v>0</v>
      </c>
      <c r="D566" s="1">
        <f t="shared" si="262"/>
        <v>0</v>
      </c>
      <c r="E566" s="20">
        <f t="shared" si="270"/>
        <v>0</v>
      </c>
    </row>
    <row r="567" spans="1:5" s="3" customFormat="1" hidden="1" x14ac:dyDescent="0.25">
      <c r="A567" s="18">
        <v>4</v>
      </c>
      <c r="B567" s="19" t="s">
        <v>3</v>
      </c>
      <c r="C567" s="217">
        <f t="shared" si="270"/>
        <v>0</v>
      </c>
      <c r="D567" s="1">
        <f t="shared" si="262"/>
        <v>0</v>
      </c>
      <c r="E567" s="20">
        <f t="shared" si="270"/>
        <v>0</v>
      </c>
    </row>
    <row r="568" spans="1:5" s="3" customFormat="1" hidden="1" x14ac:dyDescent="0.25">
      <c r="A568" s="18">
        <v>42</v>
      </c>
      <c r="B568" s="19" t="s">
        <v>36</v>
      </c>
      <c r="C568" s="217">
        <f t="shared" si="270"/>
        <v>0</v>
      </c>
      <c r="D568" s="1">
        <f t="shared" si="262"/>
        <v>0</v>
      </c>
      <c r="E568" s="20">
        <f t="shared" si="270"/>
        <v>0</v>
      </c>
    </row>
    <row r="569" spans="1:5" s="144" customFormat="1" hidden="1" x14ac:dyDescent="0.25">
      <c r="A569" s="141">
        <v>421</v>
      </c>
      <c r="B569" s="237" t="s">
        <v>223</v>
      </c>
      <c r="C569" s="218">
        <v>0</v>
      </c>
      <c r="D569" s="1">
        <f t="shared" si="262"/>
        <v>0</v>
      </c>
      <c r="E569" s="146">
        <v>0</v>
      </c>
    </row>
    <row r="570" spans="1:5" s="3" customFormat="1" hidden="1" x14ac:dyDescent="0.25">
      <c r="A570" s="18"/>
      <c r="B570" s="70" t="s">
        <v>50</v>
      </c>
      <c r="C570" s="217">
        <f t="shared" ref="C570:E572" si="271">C571</f>
        <v>0</v>
      </c>
      <c r="D570" s="1">
        <f t="shared" si="262"/>
        <v>0</v>
      </c>
      <c r="E570" s="20">
        <f t="shared" si="271"/>
        <v>0</v>
      </c>
    </row>
    <row r="571" spans="1:5" s="3" customFormat="1" hidden="1" x14ac:dyDescent="0.25">
      <c r="A571" s="18">
        <v>4</v>
      </c>
      <c r="B571" s="19" t="s">
        <v>3</v>
      </c>
      <c r="C571" s="217">
        <f t="shared" si="271"/>
        <v>0</v>
      </c>
      <c r="D571" s="1">
        <f t="shared" si="262"/>
        <v>0</v>
      </c>
      <c r="E571" s="20">
        <f t="shared" si="271"/>
        <v>0</v>
      </c>
    </row>
    <row r="572" spans="1:5" s="3" customFormat="1" hidden="1" x14ac:dyDescent="0.25">
      <c r="A572" s="18">
        <v>42</v>
      </c>
      <c r="B572" s="19" t="s">
        <v>36</v>
      </c>
      <c r="C572" s="217">
        <f t="shared" si="271"/>
        <v>0</v>
      </c>
      <c r="D572" s="1">
        <f t="shared" si="262"/>
        <v>0</v>
      </c>
      <c r="E572" s="20">
        <f t="shared" si="271"/>
        <v>0</v>
      </c>
    </row>
    <row r="573" spans="1:5" hidden="1" x14ac:dyDescent="0.25">
      <c r="A573" s="141">
        <v>421</v>
      </c>
      <c r="B573" s="240" t="s">
        <v>355</v>
      </c>
      <c r="C573" s="218">
        <v>0</v>
      </c>
      <c r="D573" s="1">
        <f t="shared" si="262"/>
        <v>0</v>
      </c>
      <c r="E573" s="1">
        <v>0</v>
      </c>
    </row>
    <row r="574" spans="1:5" hidden="1" x14ac:dyDescent="0.25">
      <c r="A574" s="322"/>
      <c r="B574" s="235" t="s">
        <v>521</v>
      </c>
      <c r="C574" s="49">
        <f t="shared" ref="C574:C576" si="272">C575</f>
        <v>0</v>
      </c>
      <c r="D574" s="1">
        <f t="shared" si="262"/>
        <v>0</v>
      </c>
      <c r="E574" s="49">
        <f t="shared" ref="E574:E576" si="273">E575</f>
        <v>0</v>
      </c>
    </row>
    <row r="575" spans="1:5" hidden="1" x14ac:dyDescent="0.25">
      <c r="A575" s="18">
        <v>4</v>
      </c>
      <c r="B575" s="19" t="s">
        <v>3</v>
      </c>
      <c r="C575" s="49">
        <f t="shared" si="272"/>
        <v>0</v>
      </c>
      <c r="D575" s="1">
        <f t="shared" si="262"/>
        <v>0</v>
      </c>
      <c r="E575" s="49">
        <f t="shared" si="273"/>
        <v>0</v>
      </c>
    </row>
    <row r="576" spans="1:5" hidden="1" x14ac:dyDescent="0.25">
      <c r="A576" s="18">
        <v>42</v>
      </c>
      <c r="B576" s="19" t="s">
        <v>36</v>
      </c>
      <c r="C576" s="49">
        <f t="shared" si="272"/>
        <v>0</v>
      </c>
      <c r="D576" s="1">
        <f t="shared" si="262"/>
        <v>0</v>
      </c>
      <c r="E576" s="49">
        <f t="shared" si="273"/>
        <v>0</v>
      </c>
    </row>
    <row r="577" spans="1:5" hidden="1" x14ac:dyDescent="0.25">
      <c r="A577" s="322">
        <v>421</v>
      </c>
      <c r="B577" s="321" t="s">
        <v>89</v>
      </c>
      <c r="C577" s="168">
        <v>0</v>
      </c>
      <c r="D577" s="1">
        <f t="shared" si="262"/>
        <v>0</v>
      </c>
      <c r="E577" s="168">
        <v>0</v>
      </c>
    </row>
    <row r="578" spans="1:5" hidden="1" x14ac:dyDescent="0.25">
      <c r="A578" s="141"/>
      <c r="B578" s="240"/>
      <c r="C578" s="218"/>
      <c r="D578" s="1">
        <f t="shared" si="262"/>
        <v>0</v>
      </c>
      <c r="E578" s="1"/>
    </row>
    <row r="579" spans="1:5" s="63" customFormat="1" hidden="1" x14ac:dyDescent="0.25">
      <c r="A579" s="62"/>
      <c r="B579" s="69" t="s">
        <v>459</v>
      </c>
      <c r="C579" s="178">
        <f t="shared" ref="C579:E579" si="274">C585+C581</f>
        <v>0</v>
      </c>
      <c r="D579" s="1">
        <f t="shared" si="262"/>
        <v>0</v>
      </c>
      <c r="E579" s="65">
        <f t="shared" si="274"/>
        <v>0</v>
      </c>
    </row>
    <row r="580" spans="1:5" s="3" customFormat="1" hidden="1" x14ac:dyDescent="0.25">
      <c r="A580" s="18"/>
      <c r="B580" s="19" t="s">
        <v>143</v>
      </c>
      <c r="C580" s="53">
        <f t="shared" ref="C580:E580" si="275">C581+C585</f>
        <v>0</v>
      </c>
      <c r="D580" s="1">
        <f t="shared" si="262"/>
        <v>0</v>
      </c>
      <c r="E580" s="20">
        <f t="shared" si="275"/>
        <v>0</v>
      </c>
    </row>
    <row r="581" spans="1:5" s="3" customFormat="1" hidden="1" x14ac:dyDescent="0.25">
      <c r="A581" s="18"/>
      <c r="B581" s="19" t="s">
        <v>51</v>
      </c>
      <c r="C581" s="53">
        <f t="shared" ref="C581:E583" si="276">C582</f>
        <v>0</v>
      </c>
      <c r="D581" s="1">
        <f t="shared" si="262"/>
        <v>0</v>
      </c>
      <c r="E581" s="20">
        <f t="shared" si="276"/>
        <v>0</v>
      </c>
    </row>
    <row r="582" spans="1:5" s="3" customFormat="1" hidden="1" x14ac:dyDescent="0.25">
      <c r="A582" s="18">
        <v>4</v>
      </c>
      <c r="B582" s="19" t="s">
        <v>3</v>
      </c>
      <c r="C582" s="53">
        <f t="shared" si="276"/>
        <v>0</v>
      </c>
      <c r="D582" s="1">
        <f t="shared" si="262"/>
        <v>0</v>
      </c>
      <c r="E582" s="20">
        <f t="shared" si="276"/>
        <v>0</v>
      </c>
    </row>
    <row r="583" spans="1:5" s="3" customFormat="1" hidden="1" x14ac:dyDescent="0.25">
      <c r="A583" s="18">
        <v>42</v>
      </c>
      <c r="B583" s="19" t="s">
        <v>36</v>
      </c>
      <c r="C583" s="53">
        <f t="shared" si="276"/>
        <v>0</v>
      </c>
      <c r="D583" s="1">
        <f t="shared" si="262"/>
        <v>0</v>
      </c>
      <c r="E583" s="20">
        <f t="shared" si="276"/>
        <v>0</v>
      </c>
    </row>
    <row r="584" spans="1:5" s="144" customFormat="1" hidden="1" x14ac:dyDescent="0.25">
      <c r="A584" s="141">
        <v>421</v>
      </c>
      <c r="B584" s="153" t="s">
        <v>112</v>
      </c>
      <c r="C584" s="168">
        <v>0</v>
      </c>
      <c r="D584" s="1">
        <f t="shared" si="262"/>
        <v>0</v>
      </c>
      <c r="E584" s="146">
        <v>0</v>
      </c>
    </row>
    <row r="585" spans="1:5" s="3" customFormat="1" hidden="1" x14ac:dyDescent="0.25">
      <c r="A585" s="18"/>
      <c r="B585" s="70" t="s">
        <v>50</v>
      </c>
      <c r="C585" s="53">
        <f t="shared" ref="C585:E587" si="277">C586</f>
        <v>0</v>
      </c>
      <c r="D585" s="1">
        <f t="shared" si="262"/>
        <v>0</v>
      </c>
      <c r="E585" s="20">
        <f t="shared" si="277"/>
        <v>0</v>
      </c>
    </row>
    <row r="586" spans="1:5" s="3" customFormat="1" hidden="1" x14ac:dyDescent="0.25">
      <c r="A586" s="18">
        <v>4</v>
      </c>
      <c r="B586" s="19" t="s">
        <v>3</v>
      </c>
      <c r="C586" s="53">
        <f t="shared" si="277"/>
        <v>0</v>
      </c>
      <c r="D586" s="1">
        <f t="shared" si="262"/>
        <v>0</v>
      </c>
      <c r="E586" s="20">
        <f t="shared" si="277"/>
        <v>0</v>
      </c>
    </row>
    <row r="587" spans="1:5" s="3" customFormat="1" hidden="1" x14ac:dyDescent="0.25">
      <c r="A587" s="18">
        <v>42</v>
      </c>
      <c r="B587" s="19" t="s">
        <v>36</v>
      </c>
      <c r="C587" s="53">
        <f t="shared" si="277"/>
        <v>0</v>
      </c>
      <c r="D587" s="1">
        <f t="shared" si="262"/>
        <v>0</v>
      </c>
      <c r="E587" s="20">
        <f t="shared" si="277"/>
        <v>0</v>
      </c>
    </row>
    <row r="588" spans="1:5" hidden="1" x14ac:dyDescent="0.25">
      <c r="A588" s="141">
        <v>421</v>
      </c>
      <c r="B588" s="153" t="s">
        <v>112</v>
      </c>
      <c r="C588" s="168">
        <v>0</v>
      </c>
      <c r="D588" s="1">
        <f t="shared" si="262"/>
        <v>0</v>
      </c>
      <c r="E588" s="1">
        <v>0</v>
      </c>
    </row>
    <row r="589" spans="1:5" hidden="1" x14ac:dyDescent="0.25">
      <c r="A589" s="141"/>
      <c r="B589" s="153"/>
      <c r="C589" s="168"/>
      <c r="D589" s="1">
        <f t="shared" si="262"/>
        <v>0</v>
      </c>
      <c r="E589" s="146"/>
    </row>
    <row r="590" spans="1:5" s="63" customFormat="1" ht="14.45" hidden="1" customHeight="1" x14ac:dyDescent="0.25">
      <c r="A590" s="62"/>
      <c r="B590" s="64" t="s">
        <v>460</v>
      </c>
      <c r="C590" s="178">
        <f t="shared" ref="C590:E590" si="278">C591</f>
        <v>0</v>
      </c>
      <c r="D590" s="1">
        <f t="shared" si="262"/>
        <v>0</v>
      </c>
      <c r="E590" s="65">
        <f t="shared" si="278"/>
        <v>0</v>
      </c>
    </row>
    <row r="591" spans="1:5" s="3" customFormat="1" ht="14.45" hidden="1" customHeight="1" x14ac:dyDescent="0.25">
      <c r="A591" s="18"/>
      <c r="B591" s="19" t="s">
        <v>143</v>
      </c>
      <c r="C591" s="22">
        <f t="shared" ref="C591:E591" si="279">C592+C596</f>
        <v>0</v>
      </c>
      <c r="D591" s="1">
        <f t="shared" si="262"/>
        <v>0</v>
      </c>
      <c r="E591" s="20">
        <f t="shared" si="279"/>
        <v>0</v>
      </c>
    </row>
    <row r="592" spans="1:5" s="3" customFormat="1" ht="14.45" hidden="1" customHeight="1" x14ac:dyDescent="0.25">
      <c r="A592" s="18"/>
      <c r="B592" s="19" t="s">
        <v>51</v>
      </c>
      <c r="C592" s="22">
        <f t="shared" ref="C592:E598" si="280">C593</f>
        <v>0</v>
      </c>
      <c r="D592" s="1">
        <f t="shared" si="262"/>
        <v>0</v>
      </c>
      <c r="E592" s="20">
        <f t="shared" si="280"/>
        <v>0</v>
      </c>
    </row>
    <row r="593" spans="1:5" s="3" customFormat="1" ht="14.45" hidden="1" customHeight="1" x14ac:dyDescent="0.25">
      <c r="A593" s="18">
        <v>4</v>
      </c>
      <c r="B593" s="19" t="s">
        <v>3</v>
      </c>
      <c r="C593" s="22">
        <f t="shared" si="280"/>
        <v>0</v>
      </c>
      <c r="D593" s="1">
        <f t="shared" si="262"/>
        <v>0</v>
      </c>
      <c r="E593" s="20">
        <f t="shared" si="280"/>
        <v>0</v>
      </c>
    </row>
    <row r="594" spans="1:5" s="3" customFormat="1" ht="14.45" hidden="1" customHeight="1" x14ac:dyDescent="0.25">
      <c r="A594" s="18">
        <v>42</v>
      </c>
      <c r="B594" s="19" t="s">
        <v>36</v>
      </c>
      <c r="C594" s="22">
        <f t="shared" si="280"/>
        <v>0</v>
      </c>
      <c r="D594" s="1">
        <f t="shared" si="262"/>
        <v>0</v>
      </c>
      <c r="E594" s="20">
        <f t="shared" si="280"/>
        <v>0</v>
      </c>
    </row>
    <row r="595" spans="1:5" s="144" customFormat="1" ht="14.45" hidden="1" customHeight="1" x14ac:dyDescent="0.25">
      <c r="A595" s="141">
        <v>421</v>
      </c>
      <c r="B595" s="153" t="s">
        <v>223</v>
      </c>
      <c r="C595" s="1">
        <v>0</v>
      </c>
      <c r="D595" s="1">
        <f t="shared" si="262"/>
        <v>0</v>
      </c>
      <c r="E595" s="146">
        <v>0</v>
      </c>
    </row>
    <row r="596" spans="1:5" s="3" customFormat="1" ht="14.45" hidden="1" customHeight="1" x14ac:dyDescent="0.25">
      <c r="A596" s="18"/>
      <c r="B596" s="19" t="s">
        <v>50</v>
      </c>
      <c r="C596" s="22">
        <f t="shared" si="280"/>
        <v>0</v>
      </c>
      <c r="D596" s="1">
        <f t="shared" si="262"/>
        <v>0</v>
      </c>
      <c r="E596" s="20">
        <f>E599</f>
        <v>0</v>
      </c>
    </row>
    <row r="597" spans="1:5" s="3" customFormat="1" ht="14.45" hidden="1" customHeight="1" x14ac:dyDescent="0.25">
      <c r="A597" s="18">
        <v>4</v>
      </c>
      <c r="B597" s="19" t="s">
        <v>3</v>
      </c>
      <c r="C597" s="22">
        <f t="shared" si="280"/>
        <v>0</v>
      </c>
      <c r="D597" s="1">
        <f t="shared" si="262"/>
        <v>0</v>
      </c>
      <c r="E597" s="20">
        <f t="shared" si="280"/>
        <v>0</v>
      </c>
    </row>
    <row r="598" spans="1:5" s="3" customFormat="1" ht="14.45" hidden="1" customHeight="1" x14ac:dyDescent="0.25">
      <c r="A598" s="18">
        <v>42</v>
      </c>
      <c r="B598" s="19" t="s">
        <v>36</v>
      </c>
      <c r="C598" s="22">
        <f t="shared" si="280"/>
        <v>0</v>
      </c>
      <c r="D598" s="1">
        <f t="shared" si="262"/>
        <v>0</v>
      </c>
      <c r="E598" s="20">
        <f t="shared" si="280"/>
        <v>0</v>
      </c>
    </row>
    <row r="599" spans="1:5" ht="14.45" hidden="1" customHeight="1" x14ac:dyDescent="0.25">
      <c r="A599" s="141">
        <v>421</v>
      </c>
      <c r="B599" s="221" t="s">
        <v>285</v>
      </c>
      <c r="C599" s="1">
        <v>0</v>
      </c>
      <c r="D599" s="1">
        <f t="shared" si="262"/>
        <v>0</v>
      </c>
      <c r="E599" s="1">
        <v>0</v>
      </c>
    </row>
    <row r="600" spans="1:5" ht="14.45" customHeight="1" x14ac:dyDescent="0.25">
      <c r="A600" s="141"/>
      <c r="B600" s="153"/>
      <c r="C600" s="168"/>
      <c r="D600" s="168"/>
      <c r="E600" s="1"/>
    </row>
    <row r="601" spans="1:5" ht="14.45" customHeight="1" x14ac:dyDescent="0.25">
      <c r="A601" s="62"/>
      <c r="B601" s="64" t="s">
        <v>461</v>
      </c>
      <c r="C601" s="178">
        <f t="shared" ref="C601:E601" si="281">C602</f>
        <v>20000</v>
      </c>
      <c r="D601" s="68">
        <f t="shared" si="281"/>
        <v>0</v>
      </c>
      <c r="E601" s="65">
        <f t="shared" si="281"/>
        <v>20000</v>
      </c>
    </row>
    <row r="602" spans="1:5" ht="14.45" customHeight="1" x14ac:dyDescent="0.25">
      <c r="A602" s="18"/>
      <c r="B602" s="19" t="s">
        <v>143</v>
      </c>
      <c r="C602" s="22">
        <f t="shared" ref="C602:E602" si="282">C603+C607</f>
        <v>20000</v>
      </c>
      <c r="D602" s="20">
        <f t="shared" si="282"/>
        <v>0</v>
      </c>
      <c r="E602" s="20">
        <f t="shared" si="282"/>
        <v>20000</v>
      </c>
    </row>
    <row r="603" spans="1:5" ht="14.45" customHeight="1" x14ac:dyDescent="0.25">
      <c r="A603" s="18"/>
      <c r="B603" s="19" t="s">
        <v>51</v>
      </c>
      <c r="C603" s="22">
        <f t="shared" ref="C603:E609" si="283">C604</f>
        <v>20000</v>
      </c>
      <c r="D603" s="20">
        <f t="shared" si="283"/>
        <v>0</v>
      </c>
      <c r="E603" s="20">
        <f t="shared" si="283"/>
        <v>20000</v>
      </c>
    </row>
    <row r="604" spans="1:5" ht="14.45" customHeight="1" x14ac:dyDescent="0.25">
      <c r="A604" s="18">
        <v>4</v>
      </c>
      <c r="B604" s="19" t="s">
        <v>3</v>
      </c>
      <c r="C604" s="22">
        <f t="shared" si="283"/>
        <v>20000</v>
      </c>
      <c r="D604" s="20">
        <f t="shared" si="283"/>
        <v>0</v>
      </c>
      <c r="E604" s="20">
        <f t="shared" si="283"/>
        <v>20000</v>
      </c>
    </row>
    <row r="605" spans="1:5" s="357" customFormat="1" ht="14.45" customHeight="1" x14ac:dyDescent="0.25">
      <c r="A605" s="355">
        <v>42</v>
      </c>
      <c r="B605" s="358" t="s">
        <v>36</v>
      </c>
      <c r="C605" s="356">
        <f t="shared" si="283"/>
        <v>20000</v>
      </c>
      <c r="D605" s="356">
        <f t="shared" si="283"/>
        <v>0</v>
      </c>
      <c r="E605" s="356">
        <f t="shared" si="283"/>
        <v>20000</v>
      </c>
    </row>
    <row r="606" spans="1:5" ht="14.45" hidden="1" customHeight="1" x14ac:dyDescent="0.25">
      <c r="A606" s="141">
        <v>421</v>
      </c>
      <c r="B606" s="221" t="s">
        <v>223</v>
      </c>
      <c r="C606" s="1">
        <v>20000</v>
      </c>
      <c r="D606" s="1">
        <f>E606-C606</f>
        <v>0</v>
      </c>
      <c r="E606" s="146">
        <v>20000</v>
      </c>
    </row>
    <row r="607" spans="1:5" ht="14.45" customHeight="1" x14ac:dyDescent="0.25">
      <c r="A607" s="18"/>
      <c r="B607" s="19" t="s">
        <v>50</v>
      </c>
      <c r="C607" s="22">
        <f t="shared" si="283"/>
        <v>0</v>
      </c>
      <c r="D607" s="20">
        <f t="shared" si="283"/>
        <v>0</v>
      </c>
      <c r="E607" s="20">
        <f>E610</f>
        <v>0</v>
      </c>
    </row>
    <row r="608" spans="1:5" ht="14.45" customHeight="1" x14ac:dyDescent="0.25">
      <c r="A608" s="18">
        <v>4</v>
      </c>
      <c r="B608" s="19" t="s">
        <v>3</v>
      </c>
      <c r="C608" s="22">
        <f t="shared" si="283"/>
        <v>0</v>
      </c>
      <c r="D608" s="20">
        <f t="shared" si="283"/>
        <v>0</v>
      </c>
      <c r="E608" s="20">
        <f t="shared" si="283"/>
        <v>0</v>
      </c>
    </row>
    <row r="609" spans="1:6" s="357" customFormat="1" ht="14.45" customHeight="1" x14ac:dyDescent="0.25">
      <c r="A609" s="355">
        <v>42</v>
      </c>
      <c r="B609" s="358" t="s">
        <v>36</v>
      </c>
      <c r="C609" s="356">
        <f t="shared" si="283"/>
        <v>0</v>
      </c>
      <c r="D609" s="356">
        <f t="shared" si="283"/>
        <v>0</v>
      </c>
      <c r="E609" s="356">
        <f t="shared" si="283"/>
        <v>0</v>
      </c>
    </row>
    <row r="610" spans="1:6" ht="14.45" hidden="1" customHeight="1" x14ac:dyDescent="0.25">
      <c r="A610" s="141">
        <v>421</v>
      </c>
      <c r="B610" s="243" t="s">
        <v>359</v>
      </c>
      <c r="C610" s="1">
        <v>0</v>
      </c>
      <c r="D610" s="1">
        <f>E610-C610</f>
        <v>0</v>
      </c>
      <c r="E610" s="1">
        <v>0</v>
      </c>
    </row>
    <row r="611" spans="1:6" ht="14.45" customHeight="1" x14ac:dyDescent="0.25">
      <c r="A611" s="141"/>
      <c r="B611" s="221"/>
      <c r="C611" s="168"/>
      <c r="D611" s="168"/>
      <c r="E611" s="1"/>
    </row>
    <row r="612" spans="1:6" s="63" customFormat="1" ht="14.45" customHeight="1" x14ac:dyDescent="0.25">
      <c r="A612" s="62"/>
      <c r="B612" s="64" t="s">
        <v>492</v>
      </c>
      <c r="C612" s="178">
        <f>C613</f>
        <v>8000</v>
      </c>
      <c r="D612" s="68">
        <f>D613</f>
        <v>0</v>
      </c>
      <c r="E612" s="65">
        <f>E613</f>
        <v>8000</v>
      </c>
    </row>
    <row r="613" spans="1:6" s="3" customFormat="1" ht="14.45" customHeight="1" x14ac:dyDescent="0.25">
      <c r="A613" s="18"/>
      <c r="B613" s="19" t="s">
        <v>143</v>
      </c>
      <c r="C613" s="22">
        <f>C614+C618</f>
        <v>8000</v>
      </c>
      <c r="D613" s="20">
        <f>D614+D618</f>
        <v>0</v>
      </c>
      <c r="E613" s="20">
        <f>E614+E618</f>
        <v>8000</v>
      </c>
    </row>
    <row r="614" spans="1:6" s="3" customFormat="1" ht="14.45" customHeight="1" x14ac:dyDescent="0.25">
      <c r="A614" s="18"/>
      <c r="B614" s="19" t="s">
        <v>51</v>
      </c>
      <c r="C614" s="22">
        <f t="shared" ref="C614:E620" si="284">C615</f>
        <v>8000</v>
      </c>
      <c r="D614" s="20">
        <f t="shared" si="284"/>
        <v>0</v>
      </c>
      <c r="E614" s="20">
        <f t="shared" si="284"/>
        <v>8000</v>
      </c>
    </row>
    <row r="615" spans="1:6" s="3" customFormat="1" ht="14.45" customHeight="1" x14ac:dyDescent="0.25">
      <c r="A615" s="18">
        <v>4</v>
      </c>
      <c r="B615" s="19" t="s">
        <v>3</v>
      </c>
      <c r="C615" s="22">
        <f t="shared" si="284"/>
        <v>8000</v>
      </c>
      <c r="D615" s="20">
        <f t="shared" si="284"/>
        <v>0</v>
      </c>
      <c r="E615" s="20">
        <f t="shared" si="284"/>
        <v>8000</v>
      </c>
    </row>
    <row r="616" spans="1:6" s="357" customFormat="1" ht="14.45" customHeight="1" x14ac:dyDescent="0.25">
      <c r="A616" s="355">
        <v>42</v>
      </c>
      <c r="B616" s="358" t="s">
        <v>36</v>
      </c>
      <c r="C616" s="356">
        <f t="shared" si="284"/>
        <v>8000</v>
      </c>
      <c r="D616" s="356">
        <f t="shared" si="284"/>
        <v>0</v>
      </c>
      <c r="E616" s="356">
        <f t="shared" si="284"/>
        <v>8000</v>
      </c>
    </row>
    <row r="617" spans="1:6" s="144" customFormat="1" ht="14.45" hidden="1" customHeight="1" x14ac:dyDescent="0.25">
      <c r="A617" s="141">
        <v>421</v>
      </c>
      <c r="B617" s="153" t="s">
        <v>223</v>
      </c>
      <c r="C617" s="1">
        <v>8000</v>
      </c>
      <c r="D617" s="1">
        <f>E617-C617</f>
        <v>0</v>
      </c>
      <c r="E617" s="146">
        <v>8000</v>
      </c>
      <c r="F617" s="339"/>
    </row>
    <row r="618" spans="1:6" s="3" customFormat="1" ht="14.45" customHeight="1" x14ac:dyDescent="0.25">
      <c r="A618" s="18"/>
      <c r="B618" s="19" t="s">
        <v>50</v>
      </c>
      <c r="C618" s="22">
        <f>C619</f>
        <v>0</v>
      </c>
      <c r="D618" s="20">
        <f>D619</f>
        <v>0</v>
      </c>
      <c r="E618" s="20">
        <f>E619</f>
        <v>0</v>
      </c>
    </row>
    <row r="619" spans="1:6" s="3" customFormat="1" ht="14.45" customHeight="1" x14ac:dyDescent="0.25">
      <c r="A619" s="18">
        <v>4</v>
      </c>
      <c r="B619" s="19" t="s">
        <v>3</v>
      </c>
      <c r="C619" s="22">
        <f t="shared" si="284"/>
        <v>0</v>
      </c>
      <c r="D619" s="20">
        <f t="shared" si="284"/>
        <v>0</v>
      </c>
      <c r="E619" s="20">
        <f t="shared" si="284"/>
        <v>0</v>
      </c>
    </row>
    <row r="620" spans="1:6" s="357" customFormat="1" ht="14.45" customHeight="1" x14ac:dyDescent="0.25">
      <c r="A620" s="355">
        <v>42</v>
      </c>
      <c r="B620" s="358" t="s">
        <v>36</v>
      </c>
      <c r="C620" s="356">
        <f t="shared" si="284"/>
        <v>0</v>
      </c>
      <c r="D620" s="356">
        <f t="shared" si="284"/>
        <v>0</v>
      </c>
      <c r="E620" s="356">
        <f t="shared" si="284"/>
        <v>0</v>
      </c>
    </row>
    <row r="621" spans="1:6" ht="14.45" hidden="1" customHeight="1" x14ac:dyDescent="0.25">
      <c r="A621" s="141">
        <v>421</v>
      </c>
      <c r="B621" s="153" t="s">
        <v>223</v>
      </c>
      <c r="C621" s="1">
        <v>0</v>
      </c>
      <c r="D621" s="1">
        <f>E621-C621</f>
        <v>0</v>
      </c>
      <c r="E621" s="1">
        <v>0</v>
      </c>
    </row>
    <row r="622" spans="1:6" ht="14.45" customHeight="1" x14ac:dyDescent="0.25">
      <c r="A622" s="141"/>
      <c r="B622" s="153"/>
      <c r="C622" s="168"/>
      <c r="D622" s="168"/>
      <c r="E622" s="1"/>
    </row>
    <row r="623" spans="1:6" ht="28.9" customHeight="1" x14ac:dyDescent="0.25">
      <c r="A623" s="62"/>
      <c r="B623" s="69" t="s">
        <v>576</v>
      </c>
      <c r="C623" s="323">
        <f t="shared" ref="C623:E627" si="285">C624</f>
        <v>42200</v>
      </c>
      <c r="D623" s="97">
        <f t="shared" si="285"/>
        <v>0</v>
      </c>
      <c r="E623" s="97">
        <f t="shared" si="285"/>
        <v>42200</v>
      </c>
    </row>
    <row r="624" spans="1:6" ht="14.45" customHeight="1" x14ac:dyDescent="0.25">
      <c r="A624" s="18"/>
      <c r="B624" s="19" t="s">
        <v>143</v>
      </c>
      <c r="C624" s="325">
        <f>C625+C629</f>
        <v>42200</v>
      </c>
      <c r="D624" s="324">
        <f t="shared" ref="D624:E624" si="286">D625+D629</f>
        <v>0</v>
      </c>
      <c r="E624" s="324">
        <f t="shared" si="286"/>
        <v>42200</v>
      </c>
    </row>
    <row r="625" spans="1:5" ht="14.45" customHeight="1" x14ac:dyDescent="0.25">
      <c r="A625" s="18"/>
      <c r="B625" s="19" t="s">
        <v>51</v>
      </c>
      <c r="C625" s="325">
        <f t="shared" si="285"/>
        <v>5000</v>
      </c>
      <c r="D625" s="324">
        <f t="shared" si="285"/>
        <v>0</v>
      </c>
      <c r="E625" s="324">
        <f t="shared" si="285"/>
        <v>5000</v>
      </c>
    </row>
    <row r="626" spans="1:5" ht="14.45" customHeight="1" x14ac:dyDescent="0.25">
      <c r="A626" s="18">
        <v>4</v>
      </c>
      <c r="B626" s="19" t="s">
        <v>3</v>
      </c>
      <c r="C626" s="325">
        <f t="shared" si="285"/>
        <v>5000</v>
      </c>
      <c r="D626" s="324">
        <f t="shared" si="285"/>
        <v>0</v>
      </c>
      <c r="E626" s="324">
        <f t="shared" si="285"/>
        <v>5000</v>
      </c>
    </row>
    <row r="627" spans="1:5" s="357" customFormat="1" ht="14.45" customHeight="1" x14ac:dyDescent="0.25">
      <c r="A627" s="355">
        <v>42</v>
      </c>
      <c r="B627" s="358" t="s">
        <v>36</v>
      </c>
      <c r="C627" s="362">
        <f t="shared" si="285"/>
        <v>5000</v>
      </c>
      <c r="D627" s="366">
        <f t="shared" si="285"/>
        <v>0</v>
      </c>
      <c r="E627" s="366">
        <f t="shared" si="285"/>
        <v>5000</v>
      </c>
    </row>
    <row r="628" spans="1:5" ht="14.45" hidden="1" customHeight="1" x14ac:dyDescent="0.25">
      <c r="A628" s="141">
        <v>421</v>
      </c>
      <c r="B628" s="237" t="s">
        <v>112</v>
      </c>
      <c r="C628" s="327">
        <v>5000</v>
      </c>
      <c r="D628" s="1">
        <f>E628-C628</f>
        <v>0</v>
      </c>
      <c r="E628" s="326">
        <v>5000</v>
      </c>
    </row>
    <row r="629" spans="1:5" ht="14.45" customHeight="1" x14ac:dyDescent="0.25">
      <c r="A629" s="18"/>
      <c r="B629" s="19" t="s">
        <v>50</v>
      </c>
      <c r="C629" s="328">
        <f t="shared" ref="C629:E631" si="287">C630</f>
        <v>37200</v>
      </c>
      <c r="D629" s="22">
        <f t="shared" si="287"/>
        <v>0</v>
      </c>
      <c r="E629" s="22">
        <f t="shared" si="287"/>
        <v>37200</v>
      </c>
    </row>
    <row r="630" spans="1:5" ht="14.45" customHeight="1" x14ac:dyDescent="0.25">
      <c r="A630" s="18">
        <v>4</v>
      </c>
      <c r="B630" s="19" t="s">
        <v>3</v>
      </c>
      <c r="C630" s="328">
        <f t="shared" si="287"/>
        <v>37200</v>
      </c>
      <c r="D630" s="22">
        <f t="shared" si="287"/>
        <v>0</v>
      </c>
      <c r="E630" s="22">
        <f t="shared" si="287"/>
        <v>37200</v>
      </c>
    </row>
    <row r="631" spans="1:5" s="357" customFormat="1" ht="14.45" customHeight="1" x14ac:dyDescent="0.25">
      <c r="A631" s="355">
        <v>42</v>
      </c>
      <c r="B631" s="358" t="s">
        <v>36</v>
      </c>
      <c r="C631" s="365">
        <f t="shared" si="287"/>
        <v>37200</v>
      </c>
      <c r="D631" s="356">
        <f t="shared" si="287"/>
        <v>0</v>
      </c>
      <c r="E631" s="356">
        <f t="shared" si="287"/>
        <v>37200</v>
      </c>
    </row>
    <row r="632" spans="1:5" ht="14.45" hidden="1" customHeight="1" x14ac:dyDescent="0.25">
      <c r="A632" s="141">
        <v>421</v>
      </c>
      <c r="B632" s="337" t="s">
        <v>112</v>
      </c>
      <c r="C632" s="329">
        <v>37200</v>
      </c>
      <c r="D632" s="1">
        <f>E632-C632</f>
        <v>0</v>
      </c>
      <c r="E632" s="1">
        <v>37200</v>
      </c>
    </row>
    <row r="633" spans="1:5" ht="14.45" customHeight="1" x14ac:dyDescent="0.25">
      <c r="A633" s="141"/>
      <c r="B633" s="237"/>
      <c r="C633" s="336"/>
      <c r="D633" s="143"/>
      <c r="E633" s="1"/>
    </row>
    <row r="634" spans="1:5" ht="28.9" customHeight="1" x14ac:dyDescent="0.25">
      <c r="A634" s="62"/>
      <c r="B634" s="69" t="s">
        <v>547</v>
      </c>
      <c r="C634" s="65">
        <f t="shared" ref="C634:E634" si="288">C635</f>
        <v>96500</v>
      </c>
      <c r="D634" s="65">
        <f t="shared" si="288"/>
        <v>0</v>
      </c>
      <c r="E634" s="65">
        <f t="shared" si="288"/>
        <v>96500</v>
      </c>
    </row>
    <row r="635" spans="1:5" ht="14.45" customHeight="1" x14ac:dyDescent="0.25">
      <c r="A635" s="18"/>
      <c r="B635" s="19" t="s">
        <v>143</v>
      </c>
      <c r="C635" s="20">
        <f t="shared" ref="C635:E635" si="289">C636+C640</f>
        <v>96500</v>
      </c>
      <c r="D635" s="20">
        <f t="shared" si="289"/>
        <v>0</v>
      </c>
      <c r="E635" s="20">
        <f t="shared" si="289"/>
        <v>96500</v>
      </c>
    </row>
    <row r="636" spans="1:5" ht="14.45" customHeight="1" x14ac:dyDescent="0.25">
      <c r="A636" s="18"/>
      <c r="B636" s="19" t="s">
        <v>51</v>
      </c>
      <c r="C636" s="20">
        <f t="shared" ref="C636:C638" si="290">C637</f>
        <v>0</v>
      </c>
      <c r="D636" s="20">
        <f t="shared" ref="D636:D638" si="291">D637</f>
        <v>0</v>
      </c>
      <c r="E636" s="20">
        <f t="shared" ref="E636:E638" si="292">E637</f>
        <v>0</v>
      </c>
    </row>
    <row r="637" spans="1:5" ht="14.45" customHeight="1" x14ac:dyDescent="0.25">
      <c r="A637" s="18">
        <v>4</v>
      </c>
      <c r="B637" s="19" t="s">
        <v>3</v>
      </c>
      <c r="C637" s="20">
        <f t="shared" si="290"/>
        <v>0</v>
      </c>
      <c r="D637" s="20">
        <f t="shared" si="291"/>
        <v>0</v>
      </c>
      <c r="E637" s="20">
        <f t="shared" si="292"/>
        <v>0</v>
      </c>
    </row>
    <row r="638" spans="1:5" s="357" customFormat="1" ht="14.45" customHeight="1" x14ac:dyDescent="0.25">
      <c r="A638" s="355">
        <v>42</v>
      </c>
      <c r="B638" s="358" t="s">
        <v>36</v>
      </c>
      <c r="C638" s="356">
        <f t="shared" si="290"/>
        <v>0</v>
      </c>
      <c r="D638" s="356">
        <f t="shared" si="291"/>
        <v>0</v>
      </c>
      <c r="E638" s="356">
        <f t="shared" si="292"/>
        <v>0</v>
      </c>
    </row>
    <row r="639" spans="1:5" ht="14.45" hidden="1" customHeight="1" x14ac:dyDescent="0.25">
      <c r="A639" s="141">
        <v>421</v>
      </c>
      <c r="B639" s="337" t="s">
        <v>542</v>
      </c>
      <c r="C639" s="1">
        <v>0</v>
      </c>
      <c r="D639" s="1">
        <f>E639-C639</f>
        <v>0</v>
      </c>
      <c r="E639" s="1">
        <v>0</v>
      </c>
    </row>
    <row r="640" spans="1:5" ht="14.45" customHeight="1" x14ac:dyDescent="0.25">
      <c r="A640" s="18"/>
      <c r="B640" s="70" t="s">
        <v>545</v>
      </c>
      <c r="C640" s="20">
        <f t="shared" ref="C640:C642" si="293">C641</f>
        <v>96500</v>
      </c>
      <c r="D640" s="20">
        <f t="shared" ref="D640:D642" si="294">D641</f>
        <v>0</v>
      </c>
      <c r="E640" s="20">
        <f t="shared" ref="E640:E642" si="295">E641</f>
        <v>96500</v>
      </c>
    </row>
    <row r="641" spans="1:5" ht="14.45" customHeight="1" x14ac:dyDescent="0.25">
      <c r="A641" s="18">
        <v>4</v>
      </c>
      <c r="B641" s="19" t="s">
        <v>3</v>
      </c>
      <c r="C641" s="20">
        <f t="shared" si="293"/>
        <v>96500</v>
      </c>
      <c r="D641" s="20">
        <f t="shared" si="294"/>
        <v>0</v>
      </c>
      <c r="E641" s="20">
        <f t="shared" si="295"/>
        <v>96500</v>
      </c>
    </row>
    <row r="642" spans="1:5" s="357" customFormat="1" ht="14.45" customHeight="1" x14ac:dyDescent="0.25">
      <c r="A642" s="355">
        <v>42</v>
      </c>
      <c r="B642" s="358" t="s">
        <v>36</v>
      </c>
      <c r="C642" s="356">
        <f t="shared" si="293"/>
        <v>96500</v>
      </c>
      <c r="D642" s="356">
        <f t="shared" si="294"/>
        <v>0</v>
      </c>
      <c r="E642" s="356">
        <f t="shared" si="295"/>
        <v>96500</v>
      </c>
    </row>
    <row r="643" spans="1:5" ht="14.45" hidden="1" customHeight="1" x14ac:dyDescent="0.25">
      <c r="A643" s="141">
        <v>421</v>
      </c>
      <c r="B643" s="344" t="s">
        <v>557</v>
      </c>
      <c r="C643" s="1">
        <v>96500</v>
      </c>
      <c r="D643" s="1">
        <f>E643-C643</f>
        <v>0</v>
      </c>
      <c r="E643" s="1">
        <v>96500</v>
      </c>
    </row>
    <row r="644" spans="1:5" ht="14.45" customHeight="1" x14ac:dyDescent="0.25">
      <c r="A644" s="141"/>
      <c r="B644" s="237"/>
      <c r="C644" s="336"/>
      <c r="D644" s="143"/>
      <c r="E644" s="1"/>
    </row>
    <row r="645" spans="1:5" ht="26.45" customHeight="1" x14ac:dyDescent="0.25">
      <c r="A645" s="62"/>
      <c r="B645" s="69" t="s">
        <v>541</v>
      </c>
      <c r="C645" s="65">
        <f t="shared" ref="C645:E645" si="296">C646</f>
        <v>165000</v>
      </c>
      <c r="D645" s="65">
        <f t="shared" si="296"/>
        <v>0</v>
      </c>
      <c r="E645" s="65">
        <f t="shared" si="296"/>
        <v>165000</v>
      </c>
    </row>
    <row r="646" spans="1:5" ht="14.45" customHeight="1" x14ac:dyDescent="0.25">
      <c r="A646" s="18"/>
      <c r="B646" s="19" t="s">
        <v>143</v>
      </c>
      <c r="C646" s="20">
        <f t="shared" ref="C646:D646" si="297">C647+C651+C655</f>
        <v>165000</v>
      </c>
      <c r="D646" s="20">
        <f t="shared" si="297"/>
        <v>0</v>
      </c>
      <c r="E646" s="20">
        <f>E647+E651+E655</f>
        <v>165000</v>
      </c>
    </row>
    <row r="647" spans="1:5" ht="14.45" customHeight="1" x14ac:dyDescent="0.25">
      <c r="A647" s="18"/>
      <c r="B647" s="19" t="s">
        <v>51</v>
      </c>
      <c r="C647" s="20">
        <f t="shared" ref="C647:C649" si="298">C648</f>
        <v>0</v>
      </c>
      <c r="D647" s="20">
        <f t="shared" ref="D647:D649" si="299">D648</f>
        <v>0</v>
      </c>
      <c r="E647" s="20">
        <f t="shared" ref="E647:E649" si="300">E648</f>
        <v>0</v>
      </c>
    </row>
    <row r="648" spans="1:5" ht="14.45" customHeight="1" x14ac:dyDescent="0.25">
      <c r="A648" s="18">
        <v>4</v>
      </c>
      <c r="B648" s="19" t="s">
        <v>3</v>
      </c>
      <c r="C648" s="20">
        <f t="shared" si="298"/>
        <v>0</v>
      </c>
      <c r="D648" s="20">
        <f t="shared" si="299"/>
        <v>0</v>
      </c>
      <c r="E648" s="20">
        <f t="shared" si="300"/>
        <v>0</v>
      </c>
    </row>
    <row r="649" spans="1:5" s="357" customFormat="1" ht="14.45" customHeight="1" x14ac:dyDescent="0.25">
      <c r="A649" s="355">
        <v>42</v>
      </c>
      <c r="B649" s="358" t="s">
        <v>36</v>
      </c>
      <c r="C649" s="356">
        <f t="shared" si="298"/>
        <v>0</v>
      </c>
      <c r="D649" s="356">
        <f t="shared" si="299"/>
        <v>0</v>
      </c>
      <c r="E649" s="356">
        <f t="shared" si="300"/>
        <v>0</v>
      </c>
    </row>
    <row r="650" spans="1:5" ht="14.45" hidden="1" customHeight="1" x14ac:dyDescent="0.25">
      <c r="A650" s="141">
        <v>421</v>
      </c>
      <c r="B650" s="337" t="s">
        <v>543</v>
      </c>
      <c r="C650" s="1">
        <v>0</v>
      </c>
      <c r="D650" s="1">
        <f>E650-C650</f>
        <v>0</v>
      </c>
      <c r="E650" s="1">
        <v>0</v>
      </c>
    </row>
    <row r="651" spans="1:5" ht="14.45" customHeight="1" x14ac:dyDescent="0.25">
      <c r="A651" s="18"/>
      <c r="B651" s="70" t="s">
        <v>50</v>
      </c>
      <c r="C651" s="20">
        <f t="shared" ref="C651:C653" si="301">C652</f>
        <v>104000</v>
      </c>
      <c r="D651" s="20">
        <f t="shared" ref="D651:D653" si="302">D652</f>
        <v>0</v>
      </c>
      <c r="E651" s="20">
        <f t="shared" ref="E651:E653" si="303">E652</f>
        <v>104000</v>
      </c>
    </row>
    <row r="652" spans="1:5" ht="14.45" customHeight="1" x14ac:dyDescent="0.25">
      <c r="A652" s="18">
        <v>4</v>
      </c>
      <c r="B652" s="19" t="s">
        <v>3</v>
      </c>
      <c r="C652" s="20">
        <f t="shared" si="301"/>
        <v>104000</v>
      </c>
      <c r="D652" s="20">
        <f t="shared" si="302"/>
        <v>0</v>
      </c>
      <c r="E652" s="20">
        <f t="shared" si="303"/>
        <v>104000</v>
      </c>
    </row>
    <row r="653" spans="1:5" s="357" customFormat="1" ht="14.45" customHeight="1" x14ac:dyDescent="0.25">
      <c r="A653" s="355">
        <v>42</v>
      </c>
      <c r="B653" s="358" t="s">
        <v>36</v>
      </c>
      <c r="C653" s="356">
        <f t="shared" si="301"/>
        <v>104000</v>
      </c>
      <c r="D653" s="356">
        <f t="shared" si="302"/>
        <v>0</v>
      </c>
      <c r="E653" s="356">
        <f t="shared" si="303"/>
        <v>104000</v>
      </c>
    </row>
    <row r="654" spans="1:5" ht="14.45" hidden="1" customHeight="1" x14ac:dyDescent="0.25">
      <c r="A654" s="141">
        <v>421</v>
      </c>
      <c r="B654" s="337" t="s">
        <v>544</v>
      </c>
      <c r="C654" s="1">
        <v>104000</v>
      </c>
      <c r="D654" s="1">
        <f>E654-C654</f>
        <v>0</v>
      </c>
      <c r="E654" s="1">
        <v>104000</v>
      </c>
    </row>
    <row r="655" spans="1:5" ht="14.45" customHeight="1" x14ac:dyDescent="0.25">
      <c r="A655" s="322"/>
      <c r="B655" s="235" t="s">
        <v>521</v>
      </c>
      <c r="C655" s="20">
        <f t="shared" ref="C655:C656" si="304">C656</f>
        <v>61000</v>
      </c>
      <c r="D655" s="17">
        <f t="shared" ref="D655:D656" si="305">D656</f>
        <v>0</v>
      </c>
      <c r="E655" s="20">
        <f t="shared" ref="E655:E656" si="306">E656</f>
        <v>61000</v>
      </c>
    </row>
    <row r="656" spans="1:5" ht="14.45" customHeight="1" x14ac:dyDescent="0.25">
      <c r="A656" s="18">
        <v>4</v>
      </c>
      <c r="B656" s="19" t="s">
        <v>3</v>
      </c>
      <c r="C656" s="20">
        <f t="shared" si="304"/>
        <v>61000</v>
      </c>
      <c r="D656" s="17">
        <f t="shared" si="305"/>
        <v>0</v>
      </c>
      <c r="E656" s="20">
        <f t="shared" si="306"/>
        <v>61000</v>
      </c>
    </row>
    <row r="657" spans="1:5" s="357" customFormat="1" ht="14.45" customHeight="1" x14ac:dyDescent="0.25">
      <c r="A657" s="355">
        <v>42</v>
      </c>
      <c r="B657" s="358" t="s">
        <v>36</v>
      </c>
      <c r="C657" s="356">
        <f>C658</f>
        <v>61000</v>
      </c>
      <c r="D657" s="364">
        <f>D658</f>
        <v>0</v>
      </c>
      <c r="E657" s="356">
        <f>E658</f>
        <v>61000</v>
      </c>
    </row>
    <row r="658" spans="1:5" ht="14.45" hidden="1" customHeight="1" x14ac:dyDescent="0.25">
      <c r="A658" s="322">
        <v>421</v>
      </c>
      <c r="B658" s="321" t="s">
        <v>89</v>
      </c>
      <c r="C658" s="1">
        <v>61000</v>
      </c>
      <c r="D658" s="143">
        <f>E658-C658</f>
        <v>0</v>
      </c>
      <c r="E658" s="1">
        <v>61000</v>
      </c>
    </row>
    <row r="659" spans="1:5" ht="14.45" customHeight="1" x14ac:dyDescent="0.25">
      <c r="A659" s="141"/>
      <c r="B659" s="337"/>
      <c r="C659" s="1"/>
      <c r="D659" s="143"/>
      <c r="E659" s="1"/>
    </row>
    <row r="660" spans="1:5" ht="31.9" customHeight="1" x14ac:dyDescent="0.25">
      <c r="A660" s="62"/>
      <c r="B660" s="69" t="s">
        <v>550</v>
      </c>
      <c r="C660" s="65">
        <f t="shared" ref="C660:E660" si="307">C661</f>
        <v>100000</v>
      </c>
      <c r="D660" s="65">
        <f t="shared" si="307"/>
        <v>0</v>
      </c>
      <c r="E660" s="65">
        <f t="shared" si="307"/>
        <v>100000</v>
      </c>
    </row>
    <row r="661" spans="1:5" ht="14.45" customHeight="1" x14ac:dyDescent="0.25">
      <c r="A661" s="18"/>
      <c r="B661" s="19" t="s">
        <v>143</v>
      </c>
      <c r="C661" s="20">
        <f t="shared" ref="C661:E661" si="308">C662+C666</f>
        <v>100000</v>
      </c>
      <c r="D661" s="20">
        <f t="shared" si="308"/>
        <v>0</v>
      </c>
      <c r="E661" s="20">
        <f t="shared" si="308"/>
        <v>100000</v>
      </c>
    </row>
    <row r="662" spans="1:5" ht="14.45" customHeight="1" x14ac:dyDescent="0.25">
      <c r="A662" s="18"/>
      <c r="B662" s="19" t="s">
        <v>51</v>
      </c>
      <c r="C662" s="20">
        <f t="shared" ref="C662:E664" si="309">C663</f>
        <v>30000</v>
      </c>
      <c r="D662" s="20">
        <f t="shared" si="309"/>
        <v>0</v>
      </c>
      <c r="E662" s="20">
        <f t="shared" si="309"/>
        <v>30000</v>
      </c>
    </row>
    <row r="663" spans="1:5" ht="14.45" customHeight="1" x14ac:dyDescent="0.25">
      <c r="A663" s="18">
        <v>4</v>
      </c>
      <c r="B663" s="19" t="s">
        <v>3</v>
      </c>
      <c r="C663" s="20">
        <f t="shared" si="309"/>
        <v>30000</v>
      </c>
      <c r="D663" s="20">
        <f t="shared" si="309"/>
        <v>0</v>
      </c>
      <c r="E663" s="20">
        <f t="shared" si="309"/>
        <v>30000</v>
      </c>
    </row>
    <row r="664" spans="1:5" s="357" customFormat="1" ht="14.45" customHeight="1" x14ac:dyDescent="0.25">
      <c r="A664" s="355">
        <v>42</v>
      </c>
      <c r="B664" s="358" t="s">
        <v>36</v>
      </c>
      <c r="C664" s="356">
        <f t="shared" si="309"/>
        <v>30000</v>
      </c>
      <c r="D664" s="356">
        <f t="shared" si="309"/>
        <v>0</v>
      </c>
      <c r="E664" s="356">
        <f t="shared" si="309"/>
        <v>30000</v>
      </c>
    </row>
    <row r="665" spans="1:5" ht="14.45" hidden="1" customHeight="1" x14ac:dyDescent="0.25">
      <c r="A665" s="141">
        <v>421</v>
      </c>
      <c r="B665" s="337" t="s">
        <v>542</v>
      </c>
      <c r="C665" s="1">
        <v>30000</v>
      </c>
      <c r="D665" s="1">
        <f>E665-C665</f>
        <v>0</v>
      </c>
      <c r="E665" s="1">
        <v>30000</v>
      </c>
    </row>
    <row r="666" spans="1:5" ht="14.45" customHeight="1" x14ac:dyDescent="0.25">
      <c r="A666" s="18"/>
      <c r="B666" s="70" t="s">
        <v>545</v>
      </c>
      <c r="C666" s="20">
        <f t="shared" ref="C666:E668" si="310">C667</f>
        <v>70000</v>
      </c>
      <c r="D666" s="20">
        <f t="shared" si="310"/>
        <v>0</v>
      </c>
      <c r="E666" s="20">
        <f t="shared" si="310"/>
        <v>70000</v>
      </c>
    </row>
    <row r="667" spans="1:5" ht="14.45" customHeight="1" x14ac:dyDescent="0.25">
      <c r="A667" s="18">
        <v>4</v>
      </c>
      <c r="B667" s="19" t="s">
        <v>3</v>
      </c>
      <c r="C667" s="20">
        <f t="shared" si="310"/>
        <v>70000</v>
      </c>
      <c r="D667" s="20">
        <f t="shared" si="310"/>
        <v>0</v>
      </c>
      <c r="E667" s="20">
        <f t="shared" si="310"/>
        <v>70000</v>
      </c>
    </row>
    <row r="668" spans="1:5" s="357" customFormat="1" ht="14.45" customHeight="1" x14ac:dyDescent="0.25">
      <c r="A668" s="355">
        <v>42</v>
      </c>
      <c r="B668" s="358" t="s">
        <v>36</v>
      </c>
      <c r="C668" s="356">
        <f t="shared" si="310"/>
        <v>70000</v>
      </c>
      <c r="D668" s="356">
        <f t="shared" si="310"/>
        <v>0</v>
      </c>
      <c r="E668" s="356">
        <f t="shared" si="310"/>
        <v>70000</v>
      </c>
    </row>
    <row r="669" spans="1:5" ht="14.45" hidden="1" customHeight="1" x14ac:dyDescent="0.25">
      <c r="A669" s="141">
        <v>421</v>
      </c>
      <c r="B669" s="344" t="s">
        <v>558</v>
      </c>
      <c r="C669" s="1">
        <v>70000</v>
      </c>
      <c r="D669" s="1">
        <f>E669-C669</f>
        <v>0</v>
      </c>
      <c r="E669" s="1">
        <v>70000</v>
      </c>
    </row>
    <row r="670" spans="1:5" ht="14.45" customHeight="1" x14ac:dyDescent="0.25">
      <c r="A670" s="141"/>
      <c r="B670" s="337"/>
      <c r="C670" s="143"/>
      <c r="D670" s="143"/>
      <c r="E670" s="1"/>
    </row>
    <row r="671" spans="1:5" ht="14.45" customHeight="1" x14ac:dyDescent="0.25">
      <c r="A671" s="62"/>
      <c r="B671" s="67" t="s">
        <v>548</v>
      </c>
      <c r="C671" s="241">
        <f t="shared" ref="C671:E671" si="311">C672</f>
        <v>100000</v>
      </c>
      <c r="D671" s="68">
        <f t="shared" si="311"/>
        <v>0</v>
      </c>
      <c r="E671" s="65">
        <f t="shared" si="311"/>
        <v>100000</v>
      </c>
    </row>
    <row r="672" spans="1:5" ht="14.45" customHeight="1" x14ac:dyDescent="0.25">
      <c r="A672" s="18"/>
      <c r="B672" s="66" t="s">
        <v>143</v>
      </c>
      <c r="C672" s="217">
        <f>C673+C678</f>
        <v>100000</v>
      </c>
      <c r="D672" s="49">
        <f t="shared" ref="D672:E672" si="312">D673+D678</f>
        <v>0</v>
      </c>
      <c r="E672" s="20">
        <f t="shared" si="312"/>
        <v>100000</v>
      </c>
    </row>
    <row r="673" spans="1:5" ht="14.45" customHeight="1" x14ac:dyDescent="0.25">
      <c r="A673" s="60"/>
      <c r="B673" s="247" t="s">
        <v>52</v>
      </c>
      <c r="C673" s="217">
        <f t="shared" ref="C673:E676" si="313">C674</f>
        <v>50000</v>
      </c>
      <c r="D673" s="49">
        <f t="shared" si="313"/>
        <v>0</v>
      </c>
      <c r="E673" s="20">
        <f t="shared" si="313"/>
        <v>50000</v>
      </c>
    </row>
    <row r="674" spans="1:5" ht="14.45" customHeight="1" x14ac:dyDescent="0.25">
      <c r="A674" s="18">
        <v>4</v>
      </c>
      <c r="B674" s="19" t="s">
        <v>3</v>
      </c>
      <c r="C674" s="217">
        <f t="shared" si="313"/>
        <v>50000</v>
      </c>
      <c r="D674" s="49">
        <f t="shared" si="313"/>
        <v>0</v>
      </c>
      <c r="E674" s="20">
        <f t="shared" si="313"/>
        <v>50000</v>
      </c>
    </row>
    <row r="675" spans="1:5" s="357" customFormat="1" ht="14.45" customHeight="1" x14ac:dyDescent="0.25">
      <c r="A675" s="355">
        <v>42</v>
      </c>
      <c r="B675" s="358" t="s">
        <v>36</v>
      </c>
      <c r="C675" s="363">
        <f t="shared" si="313"/>
        <v>50000</v>
      </c>
      <c r="D675" s="359">
        <f t="shared" si="313"/>
        <v>0</v>
      </c>
      <c r="E675" s="356">
        <f t="shared" si="313"/>
        <v>50000</v>
      </c>
    </row>
    <row r="676" spans="1:5" ht="14.45" hidden="1" customHeight="1" x14ac:dyDescent="0.25">
      <c r="A676" s="141">
        <v>421</v>
      </c>
      <c r="B676" s="153" t="s">
        <v>32</v>
      </c>
      <c r="C676" s="218">
        <f t="shared" si="313"/>
        <v>50000</v>
      </c>
      <c r="D676" s="173">
        <f t="shared" si="313"/>
        <v>0</v>
      </c>
      <c r="E676" s="146">
        <f t="shared" si="313"/>
        <v>50000</v>
      </c>
    </row>
    <row r="677" spans="1:5" ht="14.45" hidden="1" customHeight="1" x14ac:dyDescent="0.25">
      <c r="A677" s="141">
        <v>42124</v>
      </c>
      <c r="B677" s="341" t="s">
        <v>549</v>
      </c>
      <c r="C677" s="218">
        <v>50000</v>
      </c>
      <c r="D677" s="1">
        <f>E677-C677</f>
        <v>0</v>
      </c>
      <c r="E677" s="146">
        <v>50000</v>
      </c>
    </row>
    <row r="678" spans="1:5" ht="14.45" customHeight="1" x14ac:dyDescent="0.25">
      <c r="A678" s="18"/>
      <c r="B678" s="19" t="s">
        <v>50</v>
      </c>
      <c r="C678" s="217">
        <f t="shared" ref="C678:E680" si="314">C679</f>
        <v>50000</v>
      </c>
      <c r="D678" s="49">
        <f t="shared" si="314"/>
        <v>0</v>
      </c>
      <c r="E678" s="20">
        <f t="shared" si="314"/>
        <v>50000</v>
      </c>
    </row>
    <row r="679" spans="1:5" ht="14.45" customHeight="1" x14ac:dyDescent="0.25">
      <c r="A679" s="18">
        <v>4</v>
      </c>
      <c r="B679" s="19" t="s">
        <v>3</v>
      </c>
      <c r="C679" s="217">
        <f t="shared" si="314"/>
        <v>50000</v>
      </c>
      <c r="D679" s="49">
        <f t="shared" si="314"/>
        <v>0</v>
      </c>
      <c r="E679" s="20">
        <f t="shared" si="314"/>
        <v>50000</v>
      </c>
    </row>
    <row r="680" spans="1:5" s="357" customFormat="1" ht="14.45" customHeight="1" x14ac:dyDescent="0.25">
      <c r="A680" s="355">
        <v>42</v>
      </c>
      <c r="B680" s="358" t="s">
        <v>36</v>
      </c>
      <c r="C680" s="363">
        <f t="shared" si="314"/>
        <v>50000</v>
      </c>
      <c r="D680" s="359">
        <f t="shared" si="314"/>
        <v>0</v>
      </c>
      <c r="E680" s="356">
        <f t="shared" si="314"/>
        <v>50000</v>
      </c>
    </row>
    <row r="681" spans="1:5" ht="14.45" hidden="1" customHeight="1" x14ac:dyDescent="0.25">
      <c r="A681" s="141">
        <v>421</v>
      </c>
      <c r="B681" s="344" t="s">
        <v>556</v>
      </c>
      <c r="C681" s="218">
        <f>C682</f>
        <v>50000</v>
      </c>
      <c r="D681" s="173">
        <f>D682</f>
        <v>0</v>
      </c>
      <c r="E681" s="173">
        <f>E682</f>
        <v>50000</v>
      </c>
    </row>
    <row r="682" spans="1:5" ht="14.45" hidden="1" customHeight="1" x14ac:dyDescent="0.25">
      <c r="A682" s="141">
        <v>42124</v>
      </c>
      <c r="B682" s="177" t="s">
        <v>202</v>
      </c>
      <c r="C682" s="218">
        <v>50000</v>
      </c>
      <c r="D682" s="1">
        <f>E682-C682</f>
        <v>0</v>
      </c>
      <c r="E682" s="173">
        <v>50000</v>
      </c>
    </row>
    <row r="683" spans="1:5" ht="14.45" customHeight="1" x14ac:dyDescent="0.25">
      <c r="A683" s="141"/>
      <c r="B683" s="337"/>
      <c r="C683" s="143"/>
      <c r="D683" s="143"/>
      <c r="E683" s="1"/>
    </row>
    <row r="684" spans="1:5" s="73" customFormat="1" x14ac:dyDescent="0.25">
      <c r="A684" s="71"/>
      <c r="B684" s="72" t="s">
        <v>157</v>
      </c>
      <c r="C684" s="179">
        <f>C685+C702+C713+C724+C739+C750+C761+C769+C784+C799+C810+C821+C840+C855+C868</f>
        <v>2127000</v>
      </c>
      <c r="D684" s="179">
        <f t="shared" ref="D684:E684" si="315">D685+D702+D713+D724+D739+D750+D761+D769+D784+D799+D810+D821+D840+D855+D868</f>
        <v>0</v>
      </c>
      <c r="E684" s="179">
        <f t="shared" si="315"/>
        <v>2127000</v>
      </c>
    </row>
    <row r="685" spans="1:5" s="73" customFormat="1" x14ac:dyDescent="0.25">
      <c r="A685" s="71"/>
      <c r="B685" s="74" t="s">
        <v>489</v>
      </c>
      <c r="C685" s="180">
        <f t="shared" ref="C685:E685" si="316">C686</f>
        <v>103000</v>
      </c>
      <c r="D685" s="75">
        <f t="shared" si="316"/>
        <v>0</v>
      </c>
      <c r="E685" s="75">
        <f t="shared" si="316"/>
        <v>103000</v>
      </c>
    </row>
    <row r="686" spans="1:5" s="144" customFormat="1" ht="14.45" customHeight="1" x14ac:dyDescent="0.25">
      <c r="A686" s="18"/>
      <c r="B686" s="19" t="s">
        <v>141</v>
      </c>
      <c r="C686" s="22">
        <f>C687+C692+C697</f>
        <v>103000</v>
      </c>
      <c r="D686" s="22">
        <f t="shared" ref="D686:E686" si="317">D687+D692+D697</f>
        <v>0</v>
      </c>
      <c r="E686" s="22">
        <f t="shared" si="317"/>
        <v>103000</v>
      </c>
    </row>
    <row r="687" spans="1:5" s="3" customFormat="1" x14ac:dyDescent="0.25">
      <c r="A687" s="18"/>
      <c r="B687" s="19" t="s">
        <v>51</v>
      </c>
      <c r="C687" s="22">
        <f t="shared" ref="C687:E689" si="318">C688</f>
        <v>83000</v>
      </c>
      <c r="D687" s="20">
        <f t="shared" si="318"/>
        <v>0</v>
      </c>
      <c r="E687" s="20">
        <f t="shared" si="318"/>
        <v>83000</v>
      </c>
    </row>
    <row r="688" spans="1:5" s="3" customFormat="1" x14ac:dyDescent="0.25">
      <c r="A688" s="18">
        <v>4</v>
      </c>
      <c r="B688" s="19" t="s">
        <v>3</v>
      </c>
      <c r="C688" s="22">
        <f t="shared" si="318"/>
        <v>83000</v>
      </c>
      <c r="D688" s="20">
        <f t="shared" si="318"/>
        <v>0</v>
      </c>
      <c r="E688" s="20">
        <f t="shared" si="318"/>
        <v>83000</v>
      </c>
    </row>
    <row r="689" spans="1:5" s="357" customFormat="1" x14ac:dyDescent="0.25">
      <c r="A689" s="355">
        <v>42</v>
      </c>
      <c r="B689" s="358" t="s">
        <v>36</v>
      </c>
      <c r="C689" s="356">
        <f t="shared" si="318"/>
        <v>83000</v>
      </c>
      <c r="D689" s="356">
        <f t="shared" si="318"/>
        <v>0</v>
      </c>
      <c r="E689" s="356">
        <f t="shared" si="318"/>
        <v>83000</v>
      </c>
    </row>
    <row r="690" spans="1:5" s="144" customFormat="1" hidden="1" x14ac:dyDescent="0.25">
      <c r="A690" s="141">
        <v>421</v>
      </c>
      <c r="B690" s="153" t="s">
        <v>32</v>
      </c>
      <c r="C690" s="1">
        <f>C691</f>
        <v>83000</v>
      </c>
      <c r="D690" s="146">
        <f>D691</f>
        <v>0</v>
      </c>
      <c r="E690" s="146">
        <f>E691</f>
        <v>83000</v>
      </c>
    </row>
    <row r="691" spans="1:5" s="144" customFormat="1" ht="14.45" hidden="1" customHeight="1" x14ac:dyDescent="0.25">
      <c r="A691" s="141">
        <v>421394</v>
      </c>
      <c r="B691" s="153" t="s">
        <v>89</v>
      </c>
      <c r="C691" s="1">
        <v>83000</v>
      </c>
      <c r="D691" s="1">
        <f>E691-C691</f>
        <v>0</v>
      </c>
      <c r="E691" s="146">
        <v>83000</v>
      </c>
    </row>
    <row r="692" spans="1:5" s="3" customFormat="1" x14ac:dyDescent="0.25">
      <c r="A692" s="18"/>
      <c r="B692" s="19" t="s">
        <v>50</v>
      </c>
      <c r="C692" s="22">
        <f>C693</f>
        <v>0</v>
      </c>
      <c r="D692" s="20">
        <f>D693</f>
        <v>0</v>
      </c>
      <c r="E692" s="20">
        <f>E693</f>
        <v>0</v>
      </c>
    </row>
    <row r="693" spans="1:5" s="3" customFormat="1" x14ac:dyDescent="0.25">
      <c r="A693" s="18">
        <v>4</v>
      </c>
      <c r="B693" s="19" t="s">
        <v>3</v>
      </c>
      <c r="C693" s="22">
        <f t="shared" ref="C693:E693" si="319">C694</f>
        <v>0</v>
      </c>
      <c r="D693" s="20">
        <f t="shared" si="319"/>
        <v>0</v>
      </c>
      <c r="E693" s="20">
        <f t="shared" si="319"/>
        <v>0</v>
      </c>
    </row>
    <row r="694" spans="1:5" s="357" customFormat="1" x14ac:dyDescent="0.25">
      <c r="A694" s="355">
        <v>42</v>
      </c>
      <c r="B694" s="358" t="s">
        <v>36</v>
      </c>
      <c r="C694" s="356">
        <f t="shared" ref="C694:E695" si="320">C695</f>
        <v>0</v>
      </c>
      <c r="D694" s="356">
        <f t="shared" si="320"/>
        <v>0</v>
      </c>
      <c r="E694" s="356">
        <f t="shared" si="320"/>
        <v>0</v>
      </c>
    </row>
    <row r="695" spans="1:5" s="144" customFormat="1" hidden="1" x14ac:dyDescent="0.25">
      <c r="A695" s="141">
        <v>421</v>
      </c>
      <c r="B695" s="153" t="s">
        <v>32</v>
      </c>
      <c r="C695" s="1">
        <f t="shared" si="320"/>
        <v>0</v>
      </c>
      <c r="D695" s="146">
        <f t="shared" si="320"/>
        <v>0</v>
      </c>
      <c r="E695" s="146">
        <f t="shared" si="320"/>
        <v>0</v>
      </c>
    </row>
    <row r="696" spans="1:5" s="144" customFormat="1" ht="14.45" hidden="1" customHeight="1" x14ac:dyDescent="0.25">
      <c r="A696" s="141">
        <v>421394</v>
      </c>
      <c r="B696" s="153" t="s">
        <v>89</v>
      </c>
      <c r="C696" s="1">
        <v>0</v>
      </c>
      <c r="D696" s="1">
        <f>E696-C696</f>
        <v>0</v>
      </c>
      <c r="E696" s="146">
        <v>0</v>
      </c>
    </row>
    <row r="697" spans="1:5" s="144" customFormat="1" ht="14.45" customHeight="1" x14ac:dyDescent="0.25">
      <c r="A697" s="18"/>
      <c r="B697" s="16" t="s">
        <v>265</v>
      </c>
      <c r="C697" s="22">
        <f t="shared" ref="C697:E698" si="321">C698</f>
        <v>20000</v>
      </c>
      <c r="D697" s="20">
        <f t="shared" si="321"/>
        <v>0</v>
      </c>
      <c r="E697" s="20">
        <f t="shared" si="321"/>
        <v>20000</v>
      </c>
    </row>
    <row r="698" spans="1:5" s="144" customFormat="1" ht="14.45" customHeight="1" x14ac:dyDescent="0.25">
      <c r="A698" s="18">
        <v>4</v>
      </c>
      <c r="B698" s="19" t="s">
        <v>3</v>
      </c>
      <c r="C698" s="22">
        <f t="shared" si="321"/>
        <v>20000</v>
      </c>
      <c r="D698" s="20">
        <f t="shared" si="321"/>
        <v>0</v>
      </c>
      <c r="E698" s="20">
        <f t="shared" si="321"/>
        <v>20000</v>
      </c>
    </row>
    <row r="699" spans="1:5" s="357" customFormat="1" ht="14.45" customHeight="1" x14ac:dyDescent="0.25">
      <c r="A699" s="355">
        <v>42</v>
      </c>
      <c r="B699" s="358" t="s">
        <v>36</v>
      </c>
      <c r="C699" s="356">
        <f>C700</f>
        <v>20000</v>
      </c>
      <c r="D699" s="356">
        <f>D700</f>
        <v>0</v>
      </c>
      <c r="E699" s="356">
        <f>E700</f>
        <v>20000</v>
      </c>
    </row>
    <row r="700" spans="1:5" s="144" customFormat="1" ht="14.45" hidden="1" customHeight="1" x14ac:dyDescent="0.25">
      <c r="A700" s="141">
        <v>421</v>
      </c>
      <c r="B700" s="153" t="s">
        <v>89</v>
      </c>
      <c r="C700" s="1">
        <v>20000</v>
      </c>
      <c r="D700" s="1">
        <f>E700-C700</f>
        <v>0</v>
      </c>
      <c r="E700" s="146">
        <v>20000</v>
      </c>
    </row>
    <row r="701" spans="1:5" ht="15" customHeight="1" x14ac:dyDescent="0.25">
      <c r="A701" s="141"/>
      <c r="B701" s="153"/>
      <c r="C701" s="168"/>
      <c r="D701" s="168"/>
      <c r="E701" s="1"/>
    </row>
    <row r="702" spans="1:5" s="73" customFormat="1" x14ac:dyDescent="0.25">
      <c r="A702" s="71"/>
      <c r="B702" s="74" t="s">
        <v>585</v>
      </c>
      <c r="C702" s="75">
        <f t="shared" ref="C702:E706" si="322">C703</f>
        <v>60000</v>
      </c>
      <c r="D702" s="75">
        <f t="shared" si="322"/>
        <v>0</v>
      </c>
      <c r="E702" s="75">
        <f t="shared" si="322"/>
        <v>60000</v>
      </c>
    </row>
    <row r="703" spans="1:5" s="3" customFormat="1" x14ac:dyDescent="0.25">
      <c r="A703" s="18"/>
      <c r="B703" s="19" t="s">
        <v>141</v>
      </c>
      <c r="C703" s="49">
        <f>C704+C708</f>
        <v>60000</v>
      </c>
      <c r="D703" s="49">
        <f t="shared" ref="D703:E703" si="323">D704+D708</f>
        <v>0</v>
      </c>
      <c r="E703" s="20">
        <f t="shared" si="323"/>
        <v>60000</v>
      </c>
    </row>
    <row r="704" spans="1:5" s="3" customFormat="1" x14ac:dyDescent="0.25">
      <c r="A704" s="18"/>
      <c r="B704" s="19" t="s">
        <v>51</v>
      </c>
      <c r="C704" s="49">
        <f t="shared" si="322"/>
        <v>60000</v>
      </c>
      <c r="D704" s="49">
        <f t="shared" si="322"/>
        <v>0</v>
      </c>
      <c r="E704" s="20">
        <f t="shared" si="322"/>
        <v>60000</v>
      </c>
    </row>
    <row r="705" spans="1:5" s="3" customFormat="1" x14ac:dyDescent="0.25">
      <c r="A705" s="18">
        <v>4</v>
      </c>
      <c r="B705" s="19" t="s">
        <v>3</v>
      </c>
      <c r="C705" s="49">
        <f t="shared" si="322"/>
        <v>60000</v>
      </c>
      <c r="D705" s="49">
        <f t="shared" si="322"/>
        <v>0</v>
      </c>
      <c r="E705" s="20">
        <f t="shared" si="322"/>
        <v>60000</v>
      </c>
    </row>
    <row r="706" spans="1:5" s="357" customFormat="1" x14ac:dyDescent="0.25">
      <c r="A706" s="355">
        <v>42</v>
      </c>
      <c r="B706" s="358" t="s">
        <v>36</v>
      </c>
      <c r="C706" s="359">
        <f t="shared" si="322"/>
        <v>60000</v>
      </c>
      <c r="D706" s="359">
        <f t="shared" si="322"/>
        <v>0</v>
      </c>
      <c r="E706" s="356">
        <f t="shared" si="322"/>
        <v>60000</v>
      </c>
    </row>
    <row r="707" spans="1:5" hidden="1" x14ac:dyDescent="0.25">
      <c r="A707" s="141">
        <v>421</v>
      </c>
      <c r="B707" s="239" t="s">
        <v>353</v>
      </c>
      <c r="C707" s="173">
        <v>60000</v>
      </c>
      <c r="D707" s="1">
        <f>E707-C707</f>
        <v>0</v>
      </c>
      <c r="E707" s="146">
        <v>60000</v>
      </c>
    </row>
    <row r="708" spans="1:5" x14ac:dyDescent="0.25">
      <c r="A708" s="18"/>
      <c r="B708" s="19" t="s">
        <v>50</v>
      </c>
      <c r="C708" s="20">
        <f t="shared" ref="C708:E710" si="324">C709</f>
        <v>0</v>
      </c>
      <c r="D708" s="20">
        <f t="shared" si="324"/>
        <v>0</v>
      </c>
      <c r="E708" s="20">
        <f t="shared" si="324"/>
        <v>0</v>
      </c>
    </row>
    <row r="709" spans="1:5" x14ac:dyDescent="0.25">
      <c r="A709" s="18">
        <v>4</v>
      </c>
      <c r="B709" s="19" t="s">
        <v>3</v>
      </c>
      <c r="C709" s="20">
        <f t="shared" si="324"/>
        <v>0</v>
      </c>
      <c r="D709" s="20">
        <f t="shared" si="324"/>
        <v>0</v>
      </c>
      <c r="E709" s="20">
        <f t="shared" si="324"/>
        <v>0</v>
      </c>
    </row>
    <row r="710" spans="1:5" s="357" customFormat="1" x14ac:dyDescent="0.25">
      <c r="A710" s="355">
        <v>42</v>
      </c>
      <c r="B710" s="358" t="s">
        <v>36</v>
      </c>
      <c r="C710" s="356">
        <f t="shared" si="324"/>
        <v>0</v>
      </c>
      <c r="D710" s="356">
        <f t="shared" si="324"/>
        <v>0</v>
      </c>
      <c r="E710" s="356">
        <f t="shared" si="324"/>
        <v>0</v>
      </c>
    </row>
    <row r="711" spans="1:5" hidden="1" x14ac:dyDescent="0.25">
      <c r="A711" s="141">
        <v>421</v>
      </c>
      <c r="B711" s="345" t="s">
        <v>555</v>
      </c>
      <c r="C711" s="1">
        <v>0</v>
      </c>
      <c r="D711" s="1">
        <f>E711-C711</f>
        <v>0</v>
      </c>
      <c r="E711" s="1">
        <v>0</v>
      </c>
    </row>
    <row r="712" spans="1:5" x14ac:dyDescent="0.25">
      <c r="A712" s="141"/>
      <c r="B712" s="153"/>
      <c r="C712" s="168"/>
      <c r="D712" s="173"/>
      <c r="E712" s="146"/>
    </row>
    <row r="713" spans="1:5" x14ac:dyDescent="0.25">
      <c r="A713" s="71"/>
      <c r="B713" s="74" t="s">
        <v>584</v>
      </c>
      <c r="C713" s="180">
        <f t="shared" ref="C713:E721" si="325">C714</f>
        <v>280000</v>
      </c>
      <c r="D713" s="75">
        <f t="shared" si="325"/>
        <v>0</v>
      </c>
      <c r="E713" s="75">
        <f t="shared" si="325"/>
        <v>280000</v>
      </c>
    </row>
    <row r="714" spans="1:5" x14ac:dyDescent="0.25">
      <c r="A714" s="18"/>
      <c r="B714" s="19" t="s">
        <v>141</v>
      </c>
      <c r="C714" s="22">
        <f t="shared" ref="C714:E714" si="326">C715+C719</f>
        <v>280000</v>
      </c>
      <c r="D714" s="20">
        <f t="shared" si="326"/>
        <v>0</v>
      </c>
      <c r="E714" s="20">
        <f t="shared" si="326"/>
        <v>280000</v>
      </c>
    </row>
    <row r="715" spans="1:5" x14ac:dyDescent="0.25">
      <c r="A715" s="18"/>
      <c r="B715" s="19" t="s">
        <v>51</v>
      </c>
      <c r="C715" s="22">
        <f t="shared" ref="C715:E715" si="327">C716</f>
        <v>0</v>
      </c>
      <c r="D715" s="20">
        <f t="shared" si="327"/>
        <v>0</v>
      </c>
      <c r="E715" s="20">
        <f t="shared" si="327"/>
        <v>0</v>
      </c>
    </row>
    <row r="716" spans="1:5" x14ac:dyDescent="0.25">
      <c r="A716" s="18">
        <v>4</v>
      </c>
      <c r="B716" s="19" t="s">
        <v>3</v>
      </c>
      <c r="C716" s="22">
        <f t="shared" si="325"/>
        <v>0</v>
      </c>
      <c r="D716" s="20">
        <f t="shared" si="325"/>
        <v>0</v>
      </c>
      <c r="E716" s="20">
        <f t="shared" si="325"/>
        <v>0</v>
      </c>
    </row>
    <row r="717" spans="1:5" s="357" customFormat="1" x14ac:dyDescent="0.25">
      <c r="A717" s="355">
        <v>42</v>
      </c>
      <c r="B717" s="358" t="s">
        <v>36</v>
      </c>
      <c r="C717" s="356">
        <f t="shared" si="325"/>
        <v>0</v>
      </c>
      <c r="D717" s="356">
        <f t="shared" si="325"/>
        <v>0</v>
      </c>
      <c r="E717" s="356">
        <f t="shared" si="325"/>
        <v>0</v>
      </c>
    </row>
    <row r="718" spans="1:5" hidden="1" x14ac:dyDescent="0.25">
      <c r="A718" s="141">
        <v>421</v>
      </c>
      <c r="B718" s="153" t="s">
        <v>89</v>
      </c>
      <c r="C718" s="1">
        <v>0</v>
      </c>
      <c r="D718" s="1">
        <f>E718-C718</f>
        <v>0</v>
      </c>
      <c r="E718" s="146">
        <v>0</v>
      </c>
    </row>
    <row r="719" spans="1:5" x14ac:dyDescent="0.25">
      <c r="A719" s="18"/>
      <c r="B719" s="19" t="s">
        <v>50</v>
      </c>
      <c r="C719" s="22">
        <f t="shared" si="325"/>
        <v>280000</v>
      </c>
      <c r="D719" s="20">
        <f t="shared" si="325"/>
        <v>0</v>
      </c>
      <c r="E719" s="20">
        <f t="shared" si="325"/>
        <v>280000</v>
      </c>
    </row>
    <row r="720" spans="1:5" x14ac:dyDescent="0.25">
      <c r="A720" s="18">
        <v>4</v>
      </c>
      <c r="B720" s="19" t="s">
        <v>3</v>
      </c>
      <c r="C720" s="22">
        <f t="shared" si="325"/>
        <v>280000</v>
      </c>
      <c r="D720" s="20">
        <f t="shared" si="325"/>
        <v>0</v>
      </c>
      <c r="E720" s="20">
        <f t="shared" si="325"/>
        <v>280000</v>
      </c>
    </row>
    <row r="721" spans="1:5" s="357" customFormat="1" x14ac:dyDescent="0.25">
      <c r="A721" s="355">
        <v>42</v>
      </c>
      <c r="B721" s="358" t="s">
        <v>36</v>
      </c>
      <c r="C721" s="356">
        <f t="shared" si="325"/>
        <v>280000</v>
      </c>
      <c r="D721" s="356">
        <f t="shared" si="325"/>
        <v>0</v>
      </c>
      <c r="E721" s="356">
        <f t="shared" si="325"/>
        <v>280000</v>
      </c>
    </row>
    <row r="722" spans="1:5" hidden="1" x14ac:dyDescent="0.25">
      <c r="A722" s="141">
        <v>421</v>
      </c>
      <c r="B722" s="237" t="s">
        <v>354</v>
      </c>
      <c r="C722" s="1">
        <v>280000</v>
      </c>
      <c r="D722" s="1">
        <f>E722-C722</f>
        <v>0</v>
      </c>
      <c r="E722" s="146">
        <v>280000</v>
      </c>
    </row>
    <row r="723" spans="1:5" hidden="1" x14ac:dyDescent="0.25">
      <c r="A723" s="141"/>
      <c r="B723" s="153"/>
      <c r="C723" s="168"/>
      <c r="D723" s="173"/>
      <c r="E723" s="146"/>
    </row>
    <row r="724" spans="1:5" s="73" customFormat="1" hidden="1" x14ac:dyDescent="0.25">
      <c r="A724" s="71"/>
      <c r="B724" s="74" t="s">
        <v>495</v>
      </c>
      <c r="C724" s="180">
        <f>C725</f>
        <v>0</v>
      </c>
      <c r="D724" s="75">
        <f>D725</f>
        <v>0</v>
      </c>
      <c r="E724" s="75">
        <f>E725</f>
        <v>0</v>
      </c>
    </row>
    <row r="725" spans="1:5" s="3" customFormat="1" hidden="1" x14ac:dyDescent="0.25">
      <c r="A725" s="18"/>
      <c r="B725" s="66" t="s">
        <v>143</v>
      </c>
      <c r="C725" s="22">
        <f>C726+C730+C734</f>
        <v>0</v>
      </c>
      <c r="D725" s="20">
        <f>D726+D730+D734</f>
        <v>0</v>
      </c>
      <c r="E725" s="20">
        <f>E726+E730+E734</f>
        <v>0</v>
      </c>
    </row>
    <row r="726" spans="1:5" s="3" customFormat="1" hidden="1" x14ac:dyDescent="0.25">
      <c r="A726" s="18"/>
      <c r="B726" s="19" t="s">
        <v>51</v>
      </c>
      <c r="C726" s="22">
        <f t="shared" ref="C726:E727" si="328">C727</f>
        <v>0</v>
      </c>
      <c r="D726" s="20">
        <f t="shared" si="328"/>
        <v>0</v>
      </c>
      <c r="E726" s="20">
        <f t="shared" si="328"/>
        <v>0</v>
      </c>
    </row>
    <row r="727" spans="1:5" s="3" customFormat="1" hidden="1" x14ac:dyDescent="0.25">
      <c r="A727" s="18">
        <v>4</v>
      </c>
      <c r="B727" s="19" t="s">
        <v>3</v>
      </c>
      <c r="C727" s="22">
        <f t="shared" si="328"/>
        <v>0</v>
      </c>
      <c r="D727" s="20">
        <f t="shared" si="328"/>
        <v>0</v>
      </c>
      <c r="E727" s="20">
        <f t="shared" si="328"/>
        <v>0</v>
      </c>
    </row>
    <row r="728" spans="1:5" s="3" customFormat="1" ht="15" hidden="1" customHeight="1" x14ac:dyDescent="0.25">
      <c r="A728" s="18">
        <v>42</v>
      </c>
      <c r="B728" s="19" t="s">
        <v>36</v>
      </c>
      <c r="C728" s="22">
        <f>C729</f>
        <v>0</v>
      </c>
      <c r="D728" s="20">
        <f>D729</f>
        <v>0</v>
      </c>
      <c r="E728" s="20">
        <f>E729</f>
        <v>0</v>
      </c>
    </row>
    <row r="729" spans="1:5" s="144" customFormat="1" ht="13.9" hidden="1" customHeight="1" x14ac:dyDescent="0.25">
      <c r="A729" s="141">
        <v>421</v>
      </c>
      <c r="B729" s="153" t="s">
        <v>89</v>
      </c>
      <c r="C729" s="1">
        <v>0</v>
      </c>
      <c r="D729" s="146">
        <v>0</v>
      </c>
      <c r="E729" s="146">
        <v>0</v>
      </c>
    </row>
    <row r="730" spans="1:5" s="3" customFormat="1" ht="13.9" hidden="1" customHeight="1" x14ac:dyDescent="0.25">
      <c r="A730" s="18"/>
      <c r="B730" s="19" t="s">
        <v>50</v>
      </c>
      <c r="C730" s="22">
        <f t="shared" ref="C730:E732" si="329">C731</f>
        <v>0</v>
      </c>
      <c r="D730" s="20">
        <f t="shared" si="329"/>
        <v>0</v>
      </c>
      <c r="E730" s="20">
        <f t="shared" si="329"/>
        <v>0</v>
      </c>
    </row>
    <row r="731" spans="1:5" s="3" customFormat="1" ht="13.9" hidden="1" customHeight="1" x14ac:dyDescent="0.25">
      <c r="A731" s="18">
        <v>4</v>
      </c>
      <c r="B731" s="19" t="s">
        <v>3</v>
      </c>
      <c r="C731" s="22">
        <f t="shared" si="329"/>
        <v>0</v>
      </c>
      <c r="D731" s="20">
        <f t="shared" si="329"/>
        <v>0</v>
      </c>
      <c r="E731" s="20">
        <f t="shared" si="329"/>
        <v>0</v>
      </c>
    </row>
    <row r="732" spans="1:5" s="3" customFormat="1" ht="13.9" hidden="1" customHeight="1" x14ac:dyDescent="0.25">
      <c r="A732" s="18">
        <v>42</v>
      </c>
      <c r="B732" s="19" t="s">
        <v>36</v>
      </c>
      <c r="C732" s="22">
        <f t="shared" si="329"/>
        <v>0</v>
      </c>
      <c r="D732" s="20">
        <f t="shared" si="329"/>
        <v>0</v>
      </c>
      <c r="E732" s="20">
        <f t="shared" si="329"/>
        <v>0</v>
      </c>
    </row>
    <row r="733" spans="1:5" s="144" customFormat="1" ht="13.9" hidden="1" customHeight="1" x14ac:dyDescent="0.25">
      <c r="A733" s="141">
        <v>421</v>
      </c>
      <c r="B733" s="153" t="s">
        <v>89</v>
      </c>
      <c r="C733" s="1">
        <v>0</v>
      </c>
      <c r="D733" s="146">
        <v>0</v>
      </c>
      <c r="E733" s="146">
        <v>0</v>
      </c>
    </row>
    <row r="734" spans="1:5" s="3" customFormat="1" ht="13.9" hidden="1" customHeight="1" x14ac:dyDescent="0.25">
      <c r="A734" s="18"/>
      <c r="B734" s="16" t="s">
        <v>265</v>
      </c>
      <c r="C734" s="22">
        <f t="shared" ref="C734:E735" si="330">C735</f>
        <v>0</v>
      </c>
      <c r="D734" s="20">
        <f t="shared" si="330"/>
        <v>0</v>
      </c>
      <c r="E734" s="20">
        <f t="shared" si="330"/>
        <v>0</v>
      </c>
    </row>
    <row r="735" spans="1:5" s="3" customFormat="1" ht="13.9" hidden="1" customHeight="1" x14ac:dyDescent="0.25">
      <c r="A735" s="18">
        <v>4</v>
      </c>
      <c r="B735" s="19" t="s">
        <v>3</v>
      </c>
      <c r="C735" s="22">
        <f t="shared" si="330"/>
        <v>0</v>
      </c>
      <c r="D735" s="20">
        <f t="shared" si="330"/>
        <v>0</v>
      </c>
      <c r="E735" s="20">
        <f t="shared" si="330"/>
        <v>0</v>
      </c>
    </row>
    <row r="736" spans="1:5" s="3" customFormat="1" ht="13.9" hidden="1" customHeight="1" x14ac:dyDescent="0.25">
      <c r="A736" s="18">
        <v>42</v>
      </c>
      <c r="B736" s="19" t="s">
        <v>36</v>
      </c>
      <c r="C736" s="22">
        <f>C737</f>
        <v>0</v>
      </c>
      <c r="D736" s="20">
        <f>D737</f>
        <v>0</v>
      </c>
      <c r="E736" s="20">
        <f>E737</f>
        <v>0</v>
      </c>
    </row>
    <row r="737" spans="1:5" s="144" customFormat="1" ht="13.9" hidden="1" customHeight="1" x14ac:dyDescent="0.25">
      <c r="A737" s="141">
        <v>421</v>
      </c>
      <c r="B737" s="153" t="s">
        <v>89</v>
      </c>
      <c r="C737" s="1">
        <v>0</v>
      </c>
      <c r="D737" s="146">
        <v>0</v>
      </c>
      <c r="E737" s="146">
        <v>0</v>
      </c>
    </row>
    <row r="738" spans="1:5" ht="13.15" hidden="1" customHeight="1" x14ac:dyDescent="0.25">
      <c r="A738" s="141"/>
      <c r="B738" s="153"/>
      <c r="C738" s="168"/>
      <c r="D738" s="173"/>
      <c r="E738" s="146"/>
    </row>
    <row r="739" spans="1:5" s="73" customFormat="1" ht="28.9" hidden="1" customHeight="1" x14ac:dyDescent="0.25">
      <c r="A739" s="71"/>
      <c r="B739" s="291" t="s">
        <v>462</v>
      </c>
      <c r="C739" s="180">
        <f>C741+C745</f>
        <v>0</v>
      </c>
      <c r="D739" s="75">
        <f>D741+D745</f>
        <v>0</v>
      </c>
      <c r="E739" s="75">
        <f>E741+E745</f>
        <v>0</v>
      </c>
    </row>
    <row r="740" spans="1:5" s="3" customFormat="1" ht="13.9" hidden="1" customHeight="1" x14ac:dyDescent="0.25">
      <c r="A740" s="18"/>
      <c r="B740" s="66" t="s">
        <v>143</v>
      </c>
      <c r="C740" s="22">
        <f>C741+C745</f>
        <v>0</v>
      </c>
      <c r="D740" s="20">
        <f>D741+D745</f>
        <v>0</v>
      </c>
      <c r="E740" s="20">
        <f>E741+E745</f>
        <v>0</v>
      </c>
    </row>
    <row r="741" spans="1:5" s="3" customFormat="1" ht="13.9" hidden="1" customHeight="1" x14ac:dyDescent="0.25">
      <c r="A741" s="18"/>
      <c r="B741" s="19" t="s">
        <v>51</v>
      </c>
      <c r="C741" s="22">
        <f t="shared" ref="C741:E743" si="331">C742</f>
        <v>0</v>
      </c>
      <c r="D741" s="20">
        <f t="shared" si="331"/>
        <v>0</v>
      </c>
      <c r="E741" s="20">
        <f t="shared" si="331"/>
        <v>0</v>
      </c>
    </row>
    <row r="742" spans="1:5" s="3" customFormat="1" ht="13.9" hidden="1" customHeight="1" x14ac:dyDescent="0.25">
      <c r="A742" s="18">
        <v>4</v>
      </c>
      <c r="B742" s="19" t="s">
        <v>3</v>
      </c>
      <c r="C742" s="22">
        <f t="shared" si="331"/>
        <v>0</v>
      </c>
      <c r="D742" s="20">
        <f t="shared" si="331"/>
        <v>0</v>
      </c>
      <c r="E742" s="20">
        <f t="shared" si="331"/>
        <v>0</v>
      </c>
    </row>
    <row r="743" spans="1:5" s="3" customFormat="1" ht="13.9" hidden="1" customHeight="1" x14ac:dyDescent="0.25">
      <c r="A743" s="18">
        <v>42</v>
      </c>
      <c r="B743" s="19" t="s">
        <v>36</v>
      </c>
      <c r="C743" s="22">
        <f t="shared" si="331"/>
        <v>0</v>
      </c>
      <c r="D743" s="20">
        <f t="shared" si="331"/>
        <v>0</v>
      </c>
      <c r="E743" s="20">
        <f t="shared" si="331"/>
        <v>0</v>
      </c>
    </row>
    <row r="744" spans="1:5" s="144" customFormat="1" ht="13.9" hidden="1" customHeight="1" x14ac:dyDescent="0.25">
      <c r="A744" s="141">
        <v>421</v>
      </c>
      <c r="B744" s="153" t="s">
        <v>198</v>
      </c>
      <c r="C744" s="1">
        <v>0</v>
      </c>
      <c r="D744" s="146">
        <v>0</v>
      </c>
      <c r="E744" s="146">
        <v>0</v>
      </c>
    </row>
    <row r="745" spans="1:5" s="3" customFormat="1" ht="13.9" hidden="1" customHeight="1" x14ac:dyDescent="0.25">
      <c r="A745" s="18"/>
      <c r="B745" s="19" t="s">
        <v>50</v>
      </c>
      <c r="C745" s="53">
        <f t="shared" ref="C745:E747" si="332">C746</f>
        <v>0</v>
      </c>
      <c r="D745" s="49">
        <f t="shared" si="332"/>
        <v>0</v>
      </c>
      <c r="E745" s="20">
        <f t="shared" si="332"/>
        <v>0</v>
      </c>
    </row>
    <row r="746" spans="1:5" s="3" customFormat="1" ht="13.9" hidden="1" customHeight="1" x14ac:dyDescent="0.25">
      <c r="A746" s="18">
        <v>4</v>
      </c>
      <c r="B746" s="19" t="s">
        <v>3</v>
      </c>
      <c r="C746" s="53">
        <f t="shared" si="332"/>
        <v>0</v>
      </c>
      <c r="D746" s="49">
        <f t="shared" si="332"/>
        <v>0</v>
      </c>
      <c r="E746" s="20">
        <f t="shared" si="332"/>
        <v>0</v>
      </c>
    </row>
    <row r="747" spans="1:5" s="3" customFormat="1" ht="13.9" hidden="1" customHeight="1" x14ac:dyDescent="0.25">
      <c r="A747" s="18">
        <v>42</v>
      </c>
      <c r="B747" s="19" t="s">
        <v>36</v>
      </c>
      <c r="C747" s="53">
        <f t="shared" si="332"/>
        <v>0</v>
      </c>
      <c r="D747" s="1">
        <f>E747-C747</f>
        <v>0</v>
      </c>
      <c r="E747" s="20">
        <f t="shared" si="332"/>
        <v>0</v>
      </c>
    </row>
    <row r="748" spans="1:5" s="144" customFormat="1" ht="13.9" hidden="1" customHeight="1" x14ac:dyDescent="0.25">
      <c r="A748" s="141">
        <v>421</v>
      </c>
      <c r="B748" s="153" t="s">
        <v>89</v>
      </c>
      <c r="C748" s="168">
        <v>0</v>
      </c>
      <c r="D748" s="173">
        <v>0</v>
      </c>
      <c r="E748" s="173">
        <v>0</v>
      </c>
    </row>
    <row r="749" spans="1:5" s="144" customFormat="1" ht="13.9" customHeight="1" x14ac:dyDescent="0.25">
      <c r="A749" s="141"/>
      <c r="B749" s="153"/>
      <c r="C749" s="168"/>
      <c r="D749" s="173"/>
      <c r="E749" s="146"/>
    </row>
    <row r="750" spans="1:5" s="78" customFormat="1" ht="13.9" customHeight="1" x14ac:dyDescent="0.25">
      <c r="A750" s="76"/>
      <c r="B750" s="77" t="s">
        <v>463</v>
      </c>
      <c r="C750" s="335">
        <f t="shared" ref="C750:E750" si="333">C751</f>
        <v>15000</v>
      </c>
      <c r="D750" s="335">
        <f t="shared" si="333"/>
        <v>0</v>
      </c>
      <c r="E750" s="335">
        <f t="shared" si="333"/>
        <v>15000</v>
      </c>
    </row>
    <row r="751" spans="1:5" s="3" customFormat="1" ht="13.9" customHeight="1" x14ac:dyDescent="0.25">
      <c r="A751" s="18"/>
      <c r="B751" s="70" t="s">
        <v>143</v>
      </c>
      <c r="C751" s="325">
        <f>C752+C756</f>
        <v>15000</v>
      </c>
      <c r="D751" s="325">
        <f>D752+D756</f>
        <v>0</v>
      </c>
      <c r="E751" s="325">
        <f t="shared" ref="E751" si="334">E752+E756</f>
        <v>15000</v>
      </c>
    </row>
    <row r="752" spans="1:5" s="3" customFormat="1" ht="13.9" customHeight="1" x14ac:dyDescent="0.25">
      <c r="A752" s="18"/>
      <c r="B752" s="19" t="s">
        <v>51</v>
      </c>
      <c r="C752" s="325">
        <f>C753</f>
        <v>5000</v>
      </c>
      <c r="D752" s="325">
        <f t="shared" ref="D752:E752" si="335">D753</f>
        <v>0</v>
      </c>
      <c r="E752" s="325">
        <f t="shared" si="335"/>
        <v>5000</v>
      </c>
    </row>
    <row r="753" spans="1:6" s="3" customFormat="1" ht="13.9" customHeight="1" x14ac:dyDescent="0.25">
      <c r="A753" s="18">
        <v>4</v>
      </c>
      <c r="B753" s="19" t="s">
        <v>3</v>
      </c>
      <c r="C753" s="325">
        <f t="shared" ref="C753:E754" si="336">C754</f>
        <v>5000</v>
      </c>
      <c r="D753" s="325">
        <f t="shared" si="336"/>
        <v>0</v>
      </c>
      <c r="E753" s="325">
        <f t="shared" si="336"/>
        <v>5000</v>
      </c>
    </row>
    <row r="754" spans="1:6" s="357" customFormat="1" ht="13.9" customHeight="1" x14ac:dyDescent="0.25">
      <c r="A754" s="355">
        <v>42</v>
      </c>
      <c r="B754" s="358" t="s">
        <v>36</v>
      </c>
      <c r="C754" s="362">
        <f t="shared" si="336"/>
        <v>5000</v>
      </c>
      <c r="D754" s="362">
        <f t="shared" si="336"/>
        <v>0</v>
      </c>
      <c r="E754" s="362">
        <f t="shared" si="336"/>
        <v>5000</v>
      </c>
    </row>
    <row r="755" spans="1:6" s="144" customFormat="1" ht="13.9" hidden="1" customHeight="1" x14ac:dyDescent="0.25">
      <c r="A755" s="141">
        <v>421</v>
      </c>
      <c r="B755" s="153" t="s">
        <v>89</v>
      </c>
      <c r="C755" s="327">
        <v>5000</v>
      </c>
      <c r="D755" s="1">
        <f>E755-C755</f>
        <v>0</v>
      </c>
      <c r="E755" s="327">
        <v>5000</v>
      </c>
    </row>
    <row r="756" spans="1:6" s="3" customFormat="1" ht="13.9" customHeight="1" x14ac:dyDescent="0.25">
      <c r="A756" s="18"/>
      <c r="B756" s="19" t="s">
        <v>50</v>
      </c>
      <c r="C756" s="325">
        <f t="shared" ref="C756:E758" si="337">C757</f>
        <v>10000</v>
      </c>
      <c r="D756" s="325">
        <f t="shared" si="337"/>
        <v>0</v>
      </c>
      <c r="E756" s="325">
        <f>E757</f>
        <v>10000</v>
      </c>
    </row>
    <row r="757" spans="1:6" s="3" customFormat="1" ht="13.9" customHeight="1" x14ac:dyDescent="0.25">
      <c r="A757" s="18">
        <v>4</v>
      </c>
      <c r="B757" s="19" t="s">
        <v>3</v>
      </c>
      <c r="C757" s="325">
        <f t="shared" si="337"/>
        <v>10000</v>
      </c>
      <c r="D757" s="325">
        <f t="shared" si="337"/>
        <v>0</v>
      </c>
      <c r="E757" s="325">
        <f t="shared" si="337"/>
        <v>10000</v>
      </c>
    </row>
    <row r="758" spans="1:6" s="357" customFormat="1" ht="13.9" customHeight="1" x14ac:dyDescent="0.25">
      <c r="A758" s="355">
        <v>42</v>
      </c>
      <c r="B758" s="358" t="s">
        <v>36</v>
      </c>
      <c r="C758" s="362">
        <f t="shared" si="337"/>
        <v>10000</v>
      </c>
      <c r="D758" s="356">
        <f>E758-C758</f>
        <v>0</v>
      </c>
      <c r="E758" s="362">
        <f t="shared" si="337"/>
        <v>10000</v>
      </c>
    </row>
    <row r="759" spans="1:6" s="144" customFormat="1" ht="13.9" hidden="1" customHeight="1" x14ac:dyDescent="0.25">
      <c r="A759" s="141">
        <v>421</v>
      </c>
      <c r="B759" s="153" t="s">
        <v>89</v>
      </c>
      <c r="C759" s="327">
        <v>10000</v>
      </c>
      <c r="D759" s="1">
        <f>E759-C759</f>
        <v>0</v>
      </c>
      <c r="E759" s="327">
        <v>10000</v>
      </c>
      <c r="F759" s="334"/>
    </row>
    <row r="760" spans="1:6" s="144" customFormat="1" ht="13.9" hidden="1" customHeight="1" x14ac:dyDescent="0.25">
      <c r="A760" s="141"/>
      <c r="B760" s="153"/>
      <c r="C760" s="183"/>
      <c r="D760" s="182"/>
      <c r="E760" s="181"/>
    </row>
    <row r="761" spans="1:6" s="184" customFormat="1" ht="27.6" hidden="1" customHeight="1" x14ac:dyDescent="0.25">
      <c r="A761" s="71"/>
      <c r="B761" s="291" t="s">
        <v>464</v>
      </c>
      <c r="C761" s="180">
        <f t="shared" ref="C761:E763" si="338">C762</f>
        <v>0</v>
      </c>
      <c r="D761" s="75">
        <f t="shared" si="338"/>
        <v>0</v>
      </c>
      <c r="E761" s="75">
        <f t="shared" si="338"/>
        <v>0</v>
      </c>
    </row>
    <row r="762" spans="1:6" s="144" customFormat="1" ht="13.9" hidden="1" customHeight="1" x14ac:dyDescent="0.25">
      <c r="A762" s="250"/>
      <c r="B762" s="251" t="s">
        <v>276</v>
      </c>
      <c r="C762" s="219">
        <f t="shared" si="338"/>
        <v>0</v>
      </c>
      <c r="D762" s="219">
        <f t="shared" si="338"/>
        <v>0</v>
      </c>
      <c r="E762" s="219">
        <f t="shared" si="338"/>
        <v>0</v>
      </c>
    </row>
    <row r="763" spans="1:6" s="144" customFormat="1" ht="13.9" hidden="1" customHeight="1" x14ac:dyDescent="0.25">
      <c r="A763" s="18"/>
      <c r="B763" s="19" t="s">
        <v>52</v>
      </c>
      <c r="C763" s="22">
        <f t="shared" si="338"/>
        <v>0</v>
      </c>
      <c r="D763" s="20">
        <f t="shared" si="338"/>
        <v>0</v>
      </c>
      <c r="E763" s="20">
        <f t="shared" si="338"/>
        <v>0</v>
      </c>
    </row>
    <row r="764" spans="1:6" s="144" customFormat="1" ht="13.9" hidden="1" customHeight="1" x14ac:dyDescent="0.25">
      <c r="A764" s="18">
        <v>4</v>
      </c>
      <c r="B764" s="79" t="s">
        <v>3</v>
      </c>
      <c r="C764" s="22">
        <f t="shared" ref="C764:E766" si="339">C765</f>
        <v>0</v>
      </c>
      <c r="D764" s="20">
        <f t="shared" si="339"/>
        <v>0</v>
      </c>
      <c r="E764" s="20">
        <f t="shared" si="339"/>
        <v>0</v>
      </c>
    </row>
    <row r="765" spans="1:6" s="144" customFormat="1" ht="13.9" hidden="1" customHeight="1" x14ac:dyDescent="0.25">
      <c r="A765" s="18">
        <v>42</v>
      </c>
      <c r="B765" s="80" t="s">
        <v>36</v>
      </c>
      <c r="C765" s="22">
        <f t="shared" si="339"/>
        <v>0</v>
      </c>
      <c r="D765" s="20">
        <f t="shared" si="339"/>
        <v>0</v>
      </c>
      <c r="E765" s="20">
        <f t="shared" si="339"/>
        <v>0</v>
      </c>
    </row>
    <row r="766" spans="1:6" s="144" customFormat="1" ht="13.9" hidden="1" customHeight="1" x14ac:dyDescent="0.25">
      <c r="A766" s="18">
        <v>421</v>
      </c>
      <c r="B766" s="80" t="s">
        <v>32</v>
      </c>
      <c r="C766" s="22">
        <f t="shared" si="339"/>
        <v>0</v>
      </c>
      <c r="D766" s="20">
        <f t="shared" si="339"/>
        <v>0</v>
      </c>
      <c r="E766" s="20">
        <f t="shared" si="339"/>
        <v>0</v>
      </c>
    </row>
    <row r="767" spans="1:6" s="144" customFormat="1" ht="13.9" hidden="1" customHeight="1" x14ac:dyDescent="0.25">
      <c r="A767" s="141">
        <v>421</v>
      </c>
      <c r="B767" s="185" t="s">
        <v>88</v>
      </c>
      <c r="C767" s="1">
        <v>0</v>
      </c>
      <c r="D767" s="1">
        <f>E767-C767</f>
        <v>0</v>
      </c>
      <c r="E767" s="146">
        <v>0</v>
      </c>
    </row>
    <row r="768" spans="1:6" s="144" customFormat="1" ht="13.9" customHeight="1" x14ac:dyDescent="0.25">
      <c r="A768" s="141"/>
      <c r="B768" s="185"/>
      <c r="C768" s="168"/>
      <c r="D768" s="173"/>
      <c r="E768" s="146"/>
    </row>
    <row r="769" spans="1:6" s="189" customFormat="1" ht="13.9" customHeight="1" x14ac:dyDescent="0.25">
      <c r="A769" s="188"/>
      <c r="B769" s="77" t="s">
        <v>583</v>
      </c>
      <c r="C769" s="186">
        <f>C771+C775</f>
        <v>680000</v>
      </c>
      <c r="D769" s="186">
        <f>D771+D775</f>
        <v>0</v>
      </c>
      <c r="E769" s="81">
        <f>E770</f>
        <v>680000</v>
      </c>
    </row>
    <row r="770" spans="1:6" s="189" customFormat="1" ht="13.9" customHeight="1" x14ac:dyDescent="0.25">
      <c r="A770" s="166"/>
      <c r="B770" s="19" t="s">
        <v>141</v>
      </c>
      <c r="C770" s="22">
        <f>C771+C775</f>
        <v>680000</v>
      </c>
      <c r="D770" s="22">
        <f t="shared" ref="D770:E770" si="340">D771+D775</f>
        <v>0</v>
      </c>
      <c r="E770" s="22">
        <f t="shared" si="340"/>
        <v>680000</v>
      </c>
    </row>
    <row r="771" spans="1:6" s="144" customFormat="1" ht="13.9" customHeight="1" x14ac:dyDescent="0.25">
      <c r="A771" s="141"/>
      <c r="B771" s="19" t="s">
        <v>51</v>
      </c>
      <c r="C771" s="22">
        <f t="shared" ref="C771:E771" si="341">C772</f>
        <v>0</v>
      </c>
      <c r="D771" s="20">
        <f t="shared" si="341"/>
        <v>0</v>
      </c>
      <c r="E771" s="20">
        <f t="shared" si="341"/>
        <v>0</v>
      </c>
    </row>
    <row r="772" spans="1:6" s="144" customFormat="1" ht="13.9" customHeight="1" x14ac:dyDescent="0.25">
      <c r="A772" s="18">
        <v>4</v>
      </c>
      <c r="B772" s="19" t="s">
        <v>3</v>
      </c>
      <c r="C772" s="53">
        <f t="shared" ref="C772:E772" si="342">C773</f>
        <v>0</v>
      </c>
      <c r="D772" s="49">
        <f t="shared" si="342"/>
        <v>0</v>
      </c>
      <c r="E772" s="20">
        <f t="shared" si="342"/>
        <v>0</v>
      </c>
    </row>
    <row r="773" spans="1:6" s="357" customFormat="1" ht="13.9" customHeight="1" x14ac:dyDescent="0.25">
      <c r="A773" s="355">
        <v>42</v>
      </c>
      <c r="B773" s="358" t="s">
        <v>36</v>
      </c>
      <c r="C773" s="359">
        <f>C774</f>
        <v>0</v>
      </c>
      <c r="D773" s="359">
        <f>D774</f>
        <v>0</v>
      </c>
      <c r="E773" s="356">
        <f>E774</f>
        <v>0</v>
      </c>
    </row>
    <row r="774" spans="1:6" s="144" customFormat="1" ht="13.9" hidden="1" customHeight="1" x14ac:dyDescent="0.25">
      <c r="A774" s="141">
        <v>421</v>
      </c>
      <c r="B774" s="153" t="s">
        <v>89</v>
      </c>
      <c r="C774" s="168">
        <v>0</v>
      </c>
      <c r="D774" s="1">
        <f>E774-C774</f>
        <v>0</v>
      </c>
      <c r="E774" s="146">
        <v>0</v>
      </c>
    </row>
    <row r="775" spans="1:6" s="144" customFormat="1" ht="13.9" customHeight="1" x14ac:dyDescent="0.25">
      <c r="A775" s="141"/>
      <c r="B775" s="19" t="s">
        <v>50</v>
      </c>
      <c r="C775" s="22">
        <f t="shared" ref="C775:E776" si="343">C776</f>
        <v>680000</v>
      </c>
      <c r="D775" s="20">
        <f t="shared" si="343"/>
        <v>0</v>
      </c>
      <c r="E775" s="20">
        <f t="shared" si="343"/>
        <v>680000</v>
      </c>
    </row>
    <row r="776" spans="1:6" s="144" customFormat="1" ht="13.9" customHeight="1" x14ac:dyDescent="0.25">
      <c r="A776" s="18">
        <v>4</v>
      </c>
      <c r="B776" s="19" t="s">
        <v>3</v>
      </c>
      <c r="C776" s="53">
        <f t="shared" si="343"/>
        <v>680000</v>
      </c>
      <c r="D776" s="49">
        <f t="shared" si="343"/>
        <v>0</v>
      </c>
      <c r="E776" s="20">
        <f t="shared" si="343"/>
        <v>680000</v>
      </c>
    </row>
    <row r="777" spans="1:6" s="357" customFormat="1" ht="13.9" customHeight="1" x14ac:dyDescent="0.25">
      <c r="A777" s="355">
        <v>42</v>
      </c>
      <c r="B777" s="358" t="s">
        <v>36</v>
      </c>
      <c r="C777" s="359">
        <f>C778</f>
        <v>680000</v>
      </c>
      <c r="D777" s="359">
        <f>D778</f>
        <v>0</v>
      </c>
      <c r="E777" s="356">
        <f>E778</f>
        <v>680000</v>
      </c>
    </row>
    <row r="778" spans="1:6" s="144" customFormat="1" ht="13.9" hidden="1" customHeight="1" x14ac:dyDescent="0.25">
      <c r="A778" s="141">
        <v>421</v>
      </c>
      <c r="B778" s="342" t="s">
        <v>520</v>
      </c>
      <c r="C778" s="168">
        <v>680000</v>
      </c>
      <c r="D778" s="1">
        <f>E778-C778</f>
        <v>0</v>
      </c>
      <c r="E778" s="173">
        <v>680000</v>
      </c>
      <c r="F778" s="352"/>
    </row>
    <row r="779" spans="1:6" s="144" customFormat="1" ht="13.9" customHeight="1" x14ac:dyDescent="0.25">
      <c r="A779" s="322"/>
      <c r="B779" s="235" t="s">
        <v>521</v>
      </c>
      <c r="C779" s="49">
        <f t="shared" ref="C779:C781" si="344">C780</f>
        <v>0</v>
      </c>
      <c r="D779" s="49">
        <f t="shared" ref="D779:D781" si="345">D780</f>
        <v>0</v>
      </c>
      <c r="E779" s="49">
        <f t="shared" ref="E779:E781" si="346">E780</f>
        <v>0</v>
      </c>
    </row>
    <row r="780" spans="1:6" s="144" customFormat="1" ht="13.9" customHeight="1" x14ac:dyDescent="0.25">
      <c r="A780" s="18">
        <v>4</v>
      </c>
      <c r="B780" s="19" t="s">
        <v>3</v>
      </c>
      <c r="C780" s="49">
        <f t="shared" si="344"/>
        <v>0</v>
      </c>
      <c r="D780" s="49">
        <f t="shared" si="345"/>
        <v>0</v>
      </c>
      <c r="E780" s="49">
        <f t="shared" si="346"/>
        <v>0</v>
      </c>
    </row>
    <row r="781" spans="1:6" s="357" customFormat="1" ht="13.9" customHeight="1" x14ac:dyDescent="0.25">
      <c r="A781" s="355">
        <v>42</v>
      </c>
      <c r="B781" s="358" t="s">
        <v>36</v>
      </c>
      <c r="C781" s="359">
        <f t="shared" si="344"/>
        <v>0</v>
      </c>
      <c r="D781" s="359">
        <f t="shared" si="345"/>
        <v>0</v>
      </c>
      <c r="E781" s="359">
        <f t="shared" si="346"/>
        <v>0</v>
      </c>
    </row>
    <row r="782" spans="1:6" s="144" customFormat="1" ht="13.9" hidden="1" customHeight="1" x14ac:dyDescent="0.25">
      <c r="A782" s="322">
        <v>421</v>
      </c>
      <c r="B782" s="321" t="s">
        <v>89</v>
      </c>
      <c r="C782" s="173">
        <v>0</v>
      </c>
      <c r="D782" s="1">
        <f>E782-C782</f>
        <v>0</v>
      </c>
      <c r="E782" s="173">
        <v>0</v>
      </c>
    </row>
    <row r="783" spans="1:6" s="144" customFormat="1" ht="13.9" customHeight="1" x14ac:dyDescent="0.25">
      <c r="A783" s="141"/>
      <c r="B783" s="153"/>
      <c r="C783" s="1"/>
      <c r="D783" s="146"/>
      <c r="E783" s="146"/>
    </row>
    <row r="784" spans="1:6" s="144" customFormat="1" ht="28.15" customHeight="1" x14ac:dyDescent="0.25">
      <c r="A784" s="76"/>
      <c r="B784" s="289" t="s">
        <v>582</v>
      </c>
      <c r="C784" s="186">
        <f>C786+C790+C794</f>
        <v>180000</v>
      </c>
      <c r="D784" s="186">
        <f>D786+D790+D794</f>
        <v>0</v>
      </c>
      <c r="E784" s="81">
        <f>E785</f>
        <v>180000</v>
      </c>
    </row>
    <row r="785" spans="1:5" s="189" customFormat="1" ht="13.9" customHeight="1" x14ac:dyDescent="0.25">
      <c r="A785" s="45"/>
      <c r="B785" s="19" t="s">
        <v>141</v>
      </c>
      <c r="C785" s="22">
        <f>C786+C790+C794</f>
        <v>180000</v>
      </c>
      <c r="D785" s="22">
        <f>D786+D790+D794</f>
        <v>0</v>
      </c>
      <c r="E785" s="22">
        <f>E786+E790+E794</f>
        <v>180000</v>
      </c>
    </row>
    <row r="786" spans="1:5" s="144" customFormat="1" ht="13.9" customHeight="1" x14ac:dyDescent="0.25">
      <c r="A786" s="141"/>
      <c r="B786" s="19" t="s">
        <v>51</v>
      </c>
      <c r="C786" s="22">
        <f>C787</f>
        <v>0</v>
      </c>
      <c r="D786" s="20">
        <f>D787</f>
        <v>0</v>
      </c>
      <c r="E786" s="20">
        <f>E787</f>
        <v>0</v>
      </c>
    </row>
    <row r="787" spans="1:5" s="144" customFormat="1" ht="13.9" customHeight="1" x14ac:dyDescent="0.25">
      <c r="A787" s="18">
        <v>4</v>
      </c>
      <c r="B787" s="19" t="s">
        <v>3</v>
      </c>
      <c r="C787" s="53">
        <f t="shared" ref="C787:E787" si="347">C788</f>
        <v>0</v>
      </c>
      <c r="D787" s="49">
        <f t="shared" si="347"/>
        <v>0</v>
      </c>
      <c r="E787" s="20">
        <f t="shared" si="347"/>
        <v>0</v>
      </c>
    </row>
    <row r="788" spans="1:5" s="357" customFormat="1" ht="13.9" customHeight="1" x14ac:dyDescent="0.25">
      <c r="A788" s="355">
        <v>42</v>
      </c>
      <c r="B788" s="358" t="s">
        <v>36</v>
      </c>
      <c r="C788" s="359">
        <f>C789</f>
        <v>0</v>
      </c>
      <c r="D788" s="359">
        <f>D789</f>
        <v>0</v>
      </c>
      <c r="E788" s="356">
        <f>E789</f>
        <v>0</v>
      </c>
    </row>
    <row r="789" spans="1:5" s="144" customFormat="1" ht="13.9" hidden="1" customHeight="1" x14ac:dyDescent="0.25">
      <c r="A789" s="141">
        <v>421</v>
      </c>
      <c r="B789" s="153" t="s">
        <v>89</v>
      </c>
      <c r="C789" s="168">
        <v>0</v>
      </c>
      <c r="D789" s="1">
        <f>E789-C789</f>
        <v>0</v>
      </c>
      <c r="E789" s="146">
        <v>0</v>
      </c>
    </row>
    <row r="790" spans="1:5" s="144" customFormat="1" ht="13.9" customHeight="1" x14ac:dyDescent="0.25">
      <c r="A790" s="141"/>
      <c r="B790" s="19" t="s">
        <v>50</v>
      </c>
      <c r="C790" s="22">
        <f t="shared" ref="C790:E791" si="348">C791</f>
        <v>110000</v>
      </c>
      <c r="D790" s="20">
        <f t="shared" si="348"/>
        <v>0</v>
      </c>
      <c r="E790" s="20">
        <f t="shared" si="348"/>
        <v>110000</v>
      </c>
    </row>
    <row r="791" spans="1:5" s="144" customFormat="1" ht="13.9" customHeight="1" x14ac:dyDescent="0.25">
      <c r="A791" s="18">
        <v>4</v>
      </c>
      <c r="B791" s="19" t="s">
        <v>3</v>
      </c>
      <c r="C791" s="53">
        <f t="shared" si="348"/>
        <v>110000</v>
      </c>
      <c r="D791" s="49">
        <f t="shared" si="348"/>
        <v>0</v>
      </c>
      <c r="E791" s="20">
        <f t="shared" si="348"/>
        <v>110000</v>
      </c>
    </row>
    <row r="792" spans="1:5" s="357" customFormat="1" ht="13.9" customHeight="1" x14ac:dyDescent="0.25">
      <c r="A792" s="355">
        <v>42</v>
      </c>
      <c r="B792" s="358" t="s">
        <v>36</v>
      </c>
      <c r="C792" s="359">
        <f>C793</f>
        <v>110000</v>
      </c>
      <c r="D792" s="359">
        <f>D793</f>
        <v>0</v>
      </c>
      <c r="E792" s="356">
        <f>E793</f>
        <v>110000</v>
      </c>
    </row>
    <row r="793" spans="1:5" s="144" customFormat="1" ht="13.9" hidden="1" customHeight="1" x14ac:dyDescent="0.25">
      <c r="A793" s="141">
        <v>421</v>
      </c>
      <c r="B793" s="351" t="s">
        <v>574</v>
      </c>
      <c r="C793" s="168">
        <v>110000</v>
      </c>
      <c r="D793" s="1">
        <f>E793-C793</f>
        <v>0</v>
      </c>
      <c r="E793" s="146">
        <v>110000</v>
      </c>
    </row>
    <row r="794" spans="1:5" s="144" customFormat="1" ht="13.9" customHeight="1" x14ac:dyDescent="0.25">
      <c r="A794" s="322"/>
      <c r="B794" s="235" t="s">
        <v>521</v>
      </c>
      <c r="C794" s="49">
        <f t="shared" ref="C794:C796" si="349">C795</f>
        <v>70000</v>
      </c>
      <c r="D794" s="49">
        <f t="shared" ref="D794:D796" si="350">D795</f>
        <v>0</v>
      </c>
      <c r="E794" s="49">
        <f t="shared" ref="E794:E796" si="351">E795</f>
        <v>70000</v>
      </c>
    </row>
    <row r="795" spans="1:5" s="144" customFormat="1" ht="13.9" customHeight="1" x14ac:dyDescent="0.25">
      <c r="A795" s="18">
        <v>4</v>
      </c>
      <c r="B795" s="19" t="s">
        <v>3</v>
      </c>
      <c r="C795" s="49">
        <f t="shared" si="349"/>
        <v>70000</v>
      </c>
      <c r="D795" s="49">
        <f t="shared" si="350"/>
        <v>0</v>
      </c>
      <c r="E795" s="49">
        <f t="shared" si="351"/>
        <v>70000</v>
      </c>
    </row>
    <row r="796" spans="1:5" s="357" customFormat="1" ht="13.9" customHeight="1" x14ac:dyDescent="0.25">
      <c r="A796" s="355">
        <v>42</v>
      </c>
      <c r="B796" s="358" t="s">
        <v>36</v>
      </c>
      <c r="C796" s="359">
        <f t="shared" si="349"/>
        <v>70000</v>
      </c>
      <c r="D796" s="359">
        <f t="shared" si="350"/>
        <v>0</v>
      </c>
      <c r="E796" s="359">
        <f t="shared" si="351"/>
        <v>70000</v>
      </c>
    </row>
    <row r="797" spans="1:5" s="144" customFormat="1" ht="13.9" hidden="1" customHeight="1" x14ac:dyDescent="0.25">
      <c r="A797" s="322">
        <v>421</v>
      </c>
      <c r="B797" s="321" t="s">
        <v>89</v>
      </c>
      <c r="C797" s="173">
        <v>70000</v>
      </c>
      <c r="D797" s="1">
        <f>E797-C797</f>
        <v>0</v>
      </c>
      <c r="E797" s="173">
        <v>70000</v>
      </c>
    </row>
    <row r="798" spans="1:5" s="144" customFormat="1" ht="13.9" customHeight="1" x14ac:dyDescent="0.25">
      <c r="A798" s="141"/>
      <c r="B798" s="284"/>
      <c r="C798" s="168"/>
      <c r="D798" s="173"/>
      <c r="E798" s="146"/>
    </row>
    <row r="799" spans="1:5" s="286" customFormat="1" ht="13.9" hidden="1" customHeight="1" x14ac:dyDescent="0.25">
      <c r="A799" s="76"/>
      <c r="B799" s="77" t="s">
        <v>493</v>
      </c>
      <c r="C799" s="287">
        <f t="shared" ref="C799:E799" si="352">C800</f>
        <v>0</v>
      </c>
      <c r="D799" s="285">
        <f t="shared" si="352"/>
        <v>0</v>
      </c>
      <c r="E799" s="81">
        <f t="shared" si="352"/>
        <v>0</v>
      </c>
    </row>
    <row r="800" spans="1:5" s="144" customFormat="1" ht="13.9" hidden="1" customHeight="1" x14ac:dyDescent="0.25">
      <c r="A800" s="18"/>
      <c r="B800" s="19" t="s">
        <v>143</v>
      </c>
      <c r="C800" s="22">
        <f t="shared" ref="C800:E800" si="353">C801+C805</f>
        <v>0</v>
      </c>
      <c r="D800" s="20">
        <f t="shared" si="353"/>
        <v>0</v>
      </c>
      <c r="E800" s="20">
        <f t="shared" si="353"/>
        <v>0</v>
      </c>
    </row>
    <row r="801" spans="1:5" s="144" customFormat="1" ht="13.9" hidden="1" customHeight="1" x14ac:dyDescent="0.25">
      <c r="A801" s="18"/>
      <c r="B801" s="19" t="s">
        <v>51</v>
      </c>
      <c r="C801" s="22">
        <f t="shared" ref="C801:E807" si="354">C802</f>
        <v>0</v>
      </c>
      <c r="D801" s="20">
        <f t="shared" si="354"/>
        <v>0</v>
      </c>
      <c r="E801" s="20">
        <f t="shared" si="354"/>
        <v>0</v>
      </c>
    </row>
    <row r="802" spans="1:5" s="144" customFormat="1" ht="13.9" hidden="1" customHeight="1" x14ac:dyDescent="0.25">
      <c r="A802" s="18">
        <v>4</v>
      </c>
      <c r="B802" s="19" t="s">
        <v>3</v>
      </c>
      <c r="C802" s="22">
        <f t="shared" si="354"/>
        <v>0</v>
      </c>
      <c r="D802" s="20">
        <f t="shared" si="354"/>
        <v>0</v>
      </c>
      <c r="E802" s="20">
        <f t="shared" si="354"/>
        <v>0</v>
      </c>
    </row>
    <row r="803" spans="1:5" s="144" customFormat="1" ht="13.9" hidden="1" customHeight="1" x14ac:dyDescent="0.25">
      <c r="A803" s="18">
        <v>42</v>
      </c>
      <c r="B803" s="19" t="s">
        <v>36</v>
      </c>
      <c r="C803" s="22">
        <f t="shared" si="354"/>
        <v>0</v>
      </c>
      <c r="D803" s="20">
        <f t="shared" si="354"/>
        <v>0</v>
      </c>
      <c r="E803" s="20">
        <f t="shared" si="354"/>
        <v>0</v>
      </c>
    </row>
    <row r="804" spans="1:5" s="144" customFormat="1" ht="13.9" hidden="1" customHeight="1" x14ac:dyDescent="0.25">
      <c r="A804" s="141">
        <v>421</v>
      </c>
      <c r="B804" s="221" t="s">
        <v>223</v>
      </c>
      <c r="C804" s="1">
        <v>0</v>
      </c>
      <c r="D804" s="1">
        <f>E804-C804</f>
        <v>0</v>
      </c>
      <c r="E804" s="146">
        <v>0</v>
      </c>
    </row>
    <row r="805" spans="1:5" s="144" customFormat="1" ht="13.9" hidden="1" customHeight="1" x14ac:dyDescent="0.25">
      <c r="A805" s="18"/>
      <c r="B805" s="19" t="s">
        <v>50</v>
      </c>
      <c r="C805" s="22">
        <f t="shared" si="354"/>
        <v>0</v>
      </c>
      <c r="D805" s="20">
        <f t="shared" si="354"/>
        <v>0</v>
      </c>
      <c r="E805" s="20">
        <f>E808</f>
        <v>0</v>
      </c>
    </row>
    <row r="806" spans="1:5" s="144" customFormat="1" ht="13.9" hidden="1" customHeight="1" x14ac:dyDescent="0.25">
      <c r="A806" s="18">
        <v>4</v>
      </c>
      <c r="B806" s="19" t="s">
        <v>3</v>
      </c>
      <c r="C806" s="22">
        <f t="shared" si="354"/>
        <v>0</v>
      </c>
      <c r="D806" s="20">
        <f>D807</f>
        <v>0</v>
      </c>
      <c r="E806" s="20">
        <f t="shared" si="354"/>
        <v>0</v>
      </c>
    </row>
    <row r="807" spans="1:5" s="144" customFormat="1" ht="13.9" hidden="1" customHeight="1" x14ac:dyDescent="0.25">
      <c r="A807" s="18">
        <v>42</v>
      </c>
      <c r="B807" s="19" t="s">
        <v>36</v>
      </c>
      <c r="C807" s="22">
        <f t="shared" si="354"/>
        <v>0</v>
      </c>
      <c r="D807" s="20">
        <f t="shared" si="354"/>
        <v>0</v>
      </c>
      <c r="E807" s="20">
        <f t="shared" si="354"/>
        <v>0</v>
      </c>
    </row>
    <row r="808" spans="1:5" s="144" customFormat="1" ht="13.9" hidden="1" customHeight="1" x14ac:dyDescent="0.25">
      <c r="A808" s="141">
        <v>421</v>
      </c>
      <c r="B808" s="243" t="s">
        <v>360</v>
      </c>
      <c r="C808" s="1">
        <v>0</v>
      </c>
      <c r="D808" s="1">
        <f>E808-C808</f>
        <v>0</v>
      </c>
      <c r="E808" s="1">
        <v>0</v>
      </c>
    </row>
    <row r="809" spans="1:5" s="144" customFormat="1" ht="13.9" hidden="1" customHeight="1" x14ac:dyDescent="0.25">
      <c r="A809" s="141"/>
      <c r="B809" s="240"/>
      <c r="C809" s="218"/>
      <c r="D809" s="168"/>
      <c r="E809" s="1"/>
    </row>
    <row r="810" spans="1:5" s="286" customFormat="1" ht="13.9" hidden="1" customHeight="1" x14ac:dyDescent="0.25">
      <c r="A810" s="76"/>
      <c r="B810" s="289" t="s">
        <v>494</v>
      </c>
      <c r="C810" s="290">
        <f>C811</f>
        <v>0</v>
      </c>
      <c r="D810" s="285">
        <f t="shared" ref="D810:E810" si="355">D811</f>
        <v>0</v>
      </c>
      <c r="E810" s="81">
        <f t="shared" si="355"/>
        <v>0</v>
      </c>
    </row>
    <row r="811" spans="1:5" s="144" customFormat="1" ht="13.9" hidden="1" customHeight="1" x14ac:dyDescent="0.25">
      <c r="A811" s="18"/>
      <c r="B811" s="19" t="s">
        <v>143</v>
      </c>
      <c r="C811" s="217">
        <f t="shared" ref="C811:E811" si="356">C812+C816</f>
        <v>0</v>
      </c>
      <c r="D811" s="49">
        <f t="shared" si="356"/>
        <v>0</v>
      </c>
      <c r="E811" s="20">
        <f t="shared" si="356"/>
        <v>0</v>
      </c>
    </row>
    <row r="812" spans="1:5" s="144" customFormat="1" ht="13.9" hidden="1" customHeight="1" x14ac:dyDescent="0.25">
      <c r="A812" s="18"/>
      <c r="B812" s="19" t="s">
        <v>51</v>
      </c>
      <c r="C812" s="217">
        <f t="shared" ref="C812:E814" si="357">C813</f>
        <v>0</v>
      </c>
      <c r="D812" s="49">
        <f t="shared" si="357"/>
        <v>0</v>
      </c>
      <c r="E812" s="20">
        <f t="shared" si="357"/>
        <v>0</v>
      </c>
    </row>
    <row r="813" spans="1:5" s="144" customFormat="1" ht="13.9" hidden="1" customHeight="1" x14ac:dyDescent="0.25">
      <c r="A813" s="18">
        <v>4</v>
      </c>
      <c r="B813" s="19" t="s">
        <v>3</v>
      </c>
      <c r="C813" s="217">
        <f t="shared" si="357"/>
        <v>0</v>
      </c>
      <c r="D813" s="49">
        <f t="shared" si="357"/>
        <v>0</v>
      </c>
      <c r="E813" s="20">
        <f t="shared" si="357"/>
        <v>0</v>
      </c>
    </row>
    <row r="814" spans="1:5" s="144" customFormat="1" ht="13.9" hidden="1" customHeight="1" x14ac:dyDescent="0.25">
      <c r="A814" s="18">
        <v>42</v>
      </c>
      <c r="B814" s="19" t="s">
        <v>36</v>
      </c>
      <c r="C814" s="217">
        <f t="shared" si="357"/>
        <v>0</v>
      </c>
      <c r="D814" s="49">
        <f t="shared" si="357"/>
        <v>0</v>
      </c>
      <c r="E814" s="20">
        <f t="shared" si="357"/>
        <v>0</v>
      </c>
    </row>
    <row r="815" spans="1:5" s="144" customFormat="1" ht="13.9" hidden="1" customHeight="1" x14ac:dyDescent="0.25">
      <c r="A815" s="141">
        <v>421</v>
      </c>
      <c r="B815" s="288" t="s">
        <v>223</v>
      </c>
      <c r="C815" s="218">
        <v>0</v>
      </c>
      <c r="D815" s="1">
        <f>E815-C815</f>
        <v>0</v>
      </c>
      <c r="E815" s="146">
        <v>0</v>
      </c>
    </row>
    <row r="816" spans="1:5" s="144" customFormat="1" ht="13.9" hidden="1" customHeight="1" x14ac:dyDescent="0.25">
      <c r="A816" s="18"/>
      <c r="B816" s="70" t="s">
        <v>50</v>
      </c>
      <c r="C816" s="217">
        <f t="shared" ref="C816:E817" si="358">C817</f>
        <v>0</v>
      </c>
      <c r="D816" s="49">
        <f t="shared" si="358"/>
        <v>0</v>
      </c>
      <c r="E816" s="20">
        <f t="shared" si="358"/>
        <v>0</v>
      </c>
    </row>
    <row r="817" spans="1:5" s="144" customFormat="1" ht="13.9" hidden="1" customHeight="1" x14ac:dyDescent="0.25">
      <c r="A817" s="18">
        <v>4</v>
      </c>
      <c r="B817" s="19" t="s">
        <v>3</v>
      </c>
      <c r="C817" s="217">
        <f t="shared" si="358"/>
        <v>0</v>
      </c>
      <c r="D817" s="49">
        <f t="shared" si="358"/>
        <v>0</v>
      </c>
      <c r="E817" s="20">
        <f t="shared" si="358"/>
        <v>0</v>
      </c>
    </row>
    <row r="818" spans="1:5" s="144" customFormat="1" ht="13.9" hidden="1" customHeight="1" x14ac:dyDescent="0.25">
      <c r="A818" s="18">
        <v>42</v>
      </c>
      <c r="B818" s="19" t="s">
        <v>36</v>
      </c>
      <c r="C818" s="217">
        <f>C819</f>
        <v>0</v>
      </c>
      <c r="D818" s="49">
        <f>D819</f>
        <v>0</v>
      </c>
      <c r="E818" s="20">
        <f>E819</f>
        <v>0</v>
      </c>
    </row>
    <row r="819" spans="1:5" s="144" customFormat="1" ht="13.9" hidden="1" customHeight="1" x14ac:dyDescent="0.25">
      <c r="A819" s="141">
        <v>421</v>
      </c>
      <c r="B819" s="240" t="s">
        <v>355</v>
      </c>
      <c r="C819" s="218">
        <v>0</v>
      </c>
      <c r="D819" s="1">
        <f>E819-C819</f>
        <v>0</v>
      </c>
      <c r="E819" s="168">
        <v>0</v>
      </c>
    </row>
    <row r="820" spans="1:5" s="144" customFormat="1" ht="13.9" hidden="1" customHeight="1" x14ac:dyDescent="0.25">
      <c r="A820" s="141"/>
      <c r="B820" s="240"/>
      <c r="C820" s="218"/>
      <c r="D820" s="168"/>
      <c r="E820" s="168"/>
    </row>
    <row r="821" spans="1:5" s="144" customFormat="1" ht="31.9" customHeight="1" x14ac:dyDescent="0.25">
      <c r="A821" s="76"/>
      <c r="B821" s="289" t="s">
        <v>581</v>
      </c>
      <c r="C821" s="81">
        <f t="shared" ref="C821:D821" si="359">C822</f>
        <v>230000</v>
      </c>
      <c r="D821" s="81">
        <f t="shared" si="359"/>
        <v>0</v>
      </c>
      <c r="E821" s="81">
        <f>E822</f>
        <v>230000</v>
      </c>
    </row>
    <row r="822" spans="1:5" s="144" customFormat="1" ht="13.9" customHeight="1" x14ac:dyDescent="0.25">
      <c r="A822" s="45"/>
      <c r="B822" s="19" t="s">
        <v>141</v>
      </c>
      <c r="C822" s="22">
        <f t="shared" ref="C822:D822" si="360">C823+C827+C831+C835</f>
        <v>230000</v>
      </c>
      <c r="D822" s="22">
        <f t="shared" si="360"/>
        <v>0</v>
      </c>
      <c r="E822" s="22">
        <f>E823+E827+E831+E835</f>
        <v>230000</v>
      </c>
    </row>
    <row r="823" spans="1:5" s="144" customFormat="1" ht="13.9" customHeight="1" x14ac:dyDescent="0.25">
      <c r="A823" s="141"/>
      <c r="B823" s="19" t="s">
        <v>51</v>
      </c>
      <c r="C823" s="22">
        <f>C824</f>
        <v>0</v>
      </c>
      <c r="D823" s="20">
        <f>D824</f>
        <v>0</v>
      </c>
      <c r="E823" s="20">
        <f>E824</f>
        <v>0</v>
      </c>
    </row>
    <row r="824" spans="1:5" s="144" customFormat="1" ht="13.9" customHeight="1" x14ac:dyDescent="0.25">
      <c r="A824" s="18">
        <v>4</v>
      </c>
      <c r="B824" s="19" t="s">
        <v>3</v>
      </c>
      <c r="C824" s="53">
        <f t="shared" ref="C824:E824" si="361">C825</f>
        <v>0</v>
      </c>
      <c r="D824" s="49">
        <f t="shared" si="361"/>
        <v>0</v>
      </c>
      <c r="E824" s="20">
        <f t="shared" si="361"/>
        <v>0</v>
      </c>
    </row>
    <row r="825" spans="1:5" s="357" customFormat="1" ht="13.9" customHeight="1" x14ac:dyDescent="0.25">
      <c r="A825" s="355">
        <v>42</v>
      </c>
      <c r="B825" s="358" t="s">
        <v>36</v>
      </c>
      <c r="C825" s="359">
        <f>C826</f>
        <v>0</v>
      </c>
      <c r="D825" s="359">
        <f>D826</f>
        <v>0</v>
      </c>
      <c r="E825" s="356">
        <f>E826</f>
        <v>0</v>
      </c>
    </row>
    <row r="826" spans="1:5" s="144" customFormat="1" ht="13.9" hidden="1" customHeight="1" x14ac:dyDescent="0.25">
      <c r="A826" s="141">
        <v>421</v>
      </c>
      <c r="B826" s="153" t="s">
        <v>89</v>
      </c>
      <c r="C826" s="168">
        <v>0</v>
      </c>
      <c r="D826" s="1">
        <f>E826-C826</f>
        <v>0</v>
      </c>
      <c r="E826" s="146">
        <v>0</v>
      </c>
    </row>
    <row r="827" spans="1:5" s="144" customFormat="1" ht="13.9" customHeight="1" x14ac:dyDescent="0.25">
      <c r="A827" s="141"/>
      <c r="B827" s="19" t="s">
        <v>50</v>
      </c>
      <c r="C827" s="22">
        <f t="shared" ref="C827:E828" si="362">C828</f>
        <v>107000</v>
      </c>
      <c r="D827" s="20">
        <f t="shared" si="362"/>
        <v>0</v>
      </c>
      <c r="E827" s="20">
        <f t="shared" si="362"/>
        <v>107000</v>
      </c>
    </row>
    <row r="828" spans="1:5" s="144" customFormat="1" ht="13.9" customHeight="1" x14ac:dyDescent="0.25">
      <c r="A828" s="18">
        <v>4</v>
      </c>
      <c r="B828" s="19" t="s">
        <v>3</v>
      </c>
      <c r="C828" s="53">
        <f t="shared" si="362"/>
        <v>107000</v>
      </c>
      <c r="D828" s="49">
        <f t="shared" si="362"/>
        <v>0</v>
      </c>
      <c r="E828" s="20">
        <f t="shared" si="362"/>
        <v>107000</v>
      </c>
    </row>
    <row r="829" spans="1:5" s="357" customFormat="1" ht="13.9" customHeight="1" x14ac:dyDescent="0.25">
      <c r="A829" s="355">
        <v>42</v>
      </c>
      <c r="B829" s="358" t="s">
        <v>36</v>
      </c>
      <c r="C829" s="359">
        <f>C830</f>
        <v>107000</v>
      </c>
      <c r="D829" s="359">
        <f>D830</f>
        <v>0</v>
      </c>
      <c r="E829" s="356">
        <f>E830</f>
        <v>107000</v>
      </c>
    </row>
    <row r="830" spans="1:5" s="144" customFormat="1" ht="13.9" hidden="1" customHeight="1" x14ac:dyDescent="0.25">
      <c r="A830" s="141">
        <v>421</v>
      </c>
      <c r="B830" s="351" t="s">
        <v>575</v>
      </c>
      <c r="C830" s="168">
        <v>107000</v>
      </c>
      <c r="D830" s="1">
        <f>E830-C830</f>
        <v>0</v>
      </c>
      <c r="E830" s="146">
        <v>107000</v>
      </c>
    </row>
    <row r="831" spans="1:5" s="144" customFormat="1" ht="13.9" customHeight="1" x14ac:dyDescent="0.25">
      <c r="A831" s="18"/>
      <c r="B831" s="46" t="s">
        <v>52</v>
      </c>
      <c r="C831" s="22">
        <f t="shared" ref="C831:E832" si="363">C832</f>
        <v>0</v>
      </c>
      <c r="D831" s="20">
        <f t="shared" si="363"/>
        <v>0</v>
      </c>
      <c r="E831" s="20">
        <f t="shared" si="363"/>
        <v>0</v>
      </c>
    </row>
    <row r="832" spans="1:5" s="144" customFormat="1" ht="13.9" customHeight="1" x14ac:dyDescent="0.25">
      <c r="A832" s="18">
        <v>4</v>
      </c>
      <c r="B832" s="46" t="s">
        <v>3</v>
      </c>
      <c r="C832" s="22">
        <f t="shared" si="363"/>
        <v>0</v>
      </c>
      <c r="D832" s="20">
        <f t="shared" si="363"/>
        <v>0</v>
      </c>
      <c r="E832" s="20">
        <f t="shared" si="363"/>
        <v>0</v>
      </c>
    </row>
    <row r="833" spans="1:5" s="357" customFormat="1" ht="13.9" customHeight="1" x14ac:dyDescent="0.25">
      <c r="A833" s="355">
        <v>42</v>
      </c>
      <c r="B833" s="361" t="s">
        <v>36</v>
      </c>
      <c r="C833" s="356">
        <f>C834</f>
        <v>0</v>
      </c>
      <c r="D833" s="356">
        <f>D834</f>
        <v>0</v>
      </c>
      <c r="E833" s="356">
        <f>E834</f>
        <v>0</v>
      </c>
    </row>
    <row r="834" spans="1:5" s="144" customFormat="1" ht="13.9" hidden="1" customHeight="1" x14ac:dyDescent="0.25">
      <c r="A834" s="141">
        <v>421</v>
      </c>
      <c r="B834" s="153" t="s">
        <v>88</v>
      </c>
      <c r="C834" s="1">
        <v>0</v>
      </c>
      <c r="D834" s="1">
        <f>E834-C834</f>
        <v>0</v>
      </c>
      <c r="E834" s="146">
        <v>0</v>
      </c>
    </row>
    <row r="835" spans="1:5" s="144" customFormat="1" ht="13.9" customHeight="1" x14ac:dyDescent="0.25">
      <c r="A835" s="322"/>
      <c r="B835" s="235" t="s">
        <v>521</v>
      </c>
      <c r="C835" s="49">
        <f t="shared" ref="C835:C836" si="364">C836</f>
        <v>123000</v>
      </c>
      <c r="D835" s="49">
        <f t="shared" ref="D835:D837" si="365">E835-C835</f>
        <v>0</v>
      </c>
      <c r="E835" s="49">
        <f t="shared" ref="E835:E836" si="366">E836</f>
        <v>123000</v>
      </c>
    </row>
    <row r="836" spans="1:5" s="144" customFormat="1" ht="13.9" customHeight="1" x14ac:dyDescent="0.25">
      <c r="A836" s="18">
        <v>4</v>
      </c>
      <c r="B836" s="19" t="s">
        <v>3</v>
      </c>
      <c r="C836" s="49">
        <f t="shared" si="364"/>
        <v>123000</v>
      </c>
      <c r="D836" s="49">
        <f t="shared" si="365"/>
        <v>0</v>
      </c>
      <c r="E836" s="49">
        <f t="shared" si="366"/>
        <v>123000</v>
      </c>
    </row>
    <row r="837" spans="1:5" s="357" customFormat="1" ht="13.9" customHeight="1" x14ac:dyDescent="0.25">
      <c r="A837" s="355">
        <v>42</v>
      </c>
      <c r="B837" s="358" t="s">
        <v>36</v>
      </c>
      <c r="C837" s="359">
        <f>C838</f>
        <v>123000</v>
      </c>
      <c r="D837" s="359">
        <f t="shared" si="365"/>
        <v>0</v>
      </c>
      <c r="E837" s="359">
        <f>E838</f>
        <v>123000</v>
      </c>
    </row>
    <row r="838" spans="1:5" s="144" customFormat="1" ht="13.9" hidden="1" customHeight="1" x14ac:dyDescent="0.25">
      <c r="A838" s="322">
        <v>421</v>
      </c>
      <c r="B838" s="321" t="s">
        <v>89</v>
      </c>
      <c r="C838" s="168">
        <v>123000</v>
      </c>
      <c r="D838" s="168">
        <f>E838-C838</f>
        <v>0</v>
      </c>
      <c r="E838" s="173">
        <v>123000</v>
      </c>
    </row>
    <row r="839" spans="1:5" s="144" customFormat="1" ht="13.9" customHeight="1" x14ac:dyDescent="0.25">
      <c r="A839" s="141"/>
      <c r="B839" s="340"/>
      <c r="C839" s="168"/>
      <c r="D839" s="173"/>
      <c r="E839" s="173"/>
    </row>
    <row r="840" spans="1:5" s="144" customFormat="1" ht="27.6" customHeight="1" x14ac:dyDescent="0.25">
      <c r="A840" s="76"/>
      <c r="B840" s="289" t="s">
        <v>580</v>
      </c>
      <c r="C840" s="186">
        <f>C841</f>
        <v>65000</v>
      </c>
      <c r="D840" s="186">
        <f>D841</f>
        <v>0</v>
      </c>
      <c r="E840" s="81">
        <f>E841</f>
        <v>65000</v>
      </c>
    </row>
    <row r="841" spans="1:5" s="144" customFormat="1" ht="13.9" customHeight="1" x14ac:dyDescent="0.25">
      <c r="A841" s="45"/>
      <c r="B841" s="19" t="s">
        <v>141</v>
      </c>
      <c r="C841" s="22">
        <f>C842+C846+C850</f>
        <v>65000</v>
      </c>
      <c r="D841" s="22">
        <f>D842+D846+D850</f>
        <v>0</v>
      </c>
      <c r="E841" s="22">
        <f>E842+E846+E850</f>
        <v>65000</v>
      </c>
    </row>
    <row r="842" spans="1:5" s="144" customFormat="1" ht="13.9" customHeight="1" x14ac:dyDescent="0.25">
      <c r="A842" s="141"/>
      <c r="B842" s="19" t="s">
        <v>51</v>
      </c>
      <c r="C842" s="22">
        <f>C843</f>
        <v>0</v>
      </c>
      <c r="D842" s="20">
        <f>D843</f>
        <v>0</v>
      </c>
      <c r="E842" s="20">
        <f>E843</f>
        <v>0</v>
      </c>
    </row>
    <row r="843" spans="1:5" s="144" customFormat="1" ht="13.9" customHeight="1" x14ac:dyDescent="0.25">
      <c r="A843" s="18">
        <v>4</v>
      </c>
      <c r="B843" s="19" t="s">
        <v>3</v>
      </c>
      <c r="C843" s="53">
        <f t="shared" ref="C843:E843" si="367">C844</f>
        <v>0</v>
      </c>
      <c r="D843" s="49">
        <f t="shared" si="367"/>
        <v>0</v>
      </c>
      <c r="E843" s="20">
        <f t="shared" si="367"/>
        <v>0</v>
      </c>
    </row>
    <row r="844" spans="1:5" s="357" customFormat="1" ht="13.9" customHeight="1" x14ac:dyDescent="0.25">
      <c r="A844" s="355">
        <v>42</v>
      </c>
      <c r="B844" s="358" t="s">
        <v>36</v>
      </c>
      <c r="C844" s="359">
        <f>C845</f>
        <v>0</v>
      </c>
      <c r="D844" s="359">
        <f>D845</f>
        <v>0</v>
      </c>
      <c r="E844" s="356">
        <f>E845</f>
        <v>0</v>
      </c>
    </row>
    <row r="845" spans="1:5" s="144" customFormat="1" ht="13.9" hidden="1" customHeight="1" x14ac:dyDescent="0.25">
      <c r="A845" s="141">
        <v>421</v>
      </c>
      <c r="B845" s="153" t="s">
        <v>89</v>
      </c>
      <c r="C845" s="168">
        <v>0</v>
      </c>
      <c r="D845" s="1">
        <f>E845-C845</f>
        <v>0</v>
      </c>
      <c r="E845" s="146">
        <v>0</v>
      </c>
    </row>
    <row r="846" spans="1:5" s="144" customFormat="1" ht="13.9" customHeight="1" x14ac:dyDescent="0.25">
      <c r="A846" s="141"/>
      <c r="B846" s="19" t="s">
        <v>50</v>
      </c>
      <c r="C846" s="22">
        <f t="shared" ref="C846:E847" si="368">C847</f>
        <v>20000</v>
      </c>
      <c r="D846" s="20">
        <f t="shared" si="368"/>
        <v>0</v>
      </c>
      <c r="E846" s="20">
        <f t="shared" si="368"/>
        <v>20000</v>
      </c>
    </row>
    <row r="847" spans="1:5" s="144" customFormat="1" ht="13.9" customHeight="1" x14ac:dyDescent="0.25">
      <c r="A847" s="18">
        <v>4</v>
      </c>
      <c r="B847" s="19" t="s">
        <v>3</v>
      </c>
      <c r="C847" s="53">
        <f t="shared" si="368"/>
        <v>20000</v>
      </c>
      <c r="D847" s="49">
        <f t="shared" si="368"/>
        <v>0</v>
      </c>
      <c r="E847" s="20">
        <f t="shared" si="368"/>
        <v>20000</v>
      </c>
    </row>
    <row r="848" spans="1:5" s="357" customFormat="1" ht="13.9" customHeight="1" x14ac:dyDescent="0.25">
      <c r="A848" s="355">
        <v>42</v>
      </c>
      <c r="B848" s="358" t="s">
        <v>36</v>
      </c>
      <c r="C848" s="359">
        <f>C849</f>
        <v>20000</v>
      </c>
      <c r="D848" s="359">
        <f>D849</f>
        <v>0</v>
      </c>
      <c r="E848" s="356">
        <f>E849</f>
        <v>20000</v>
      </c>
    </row>
    <row r="849" spans="1:5" s="144" customFormat="1" ht="13.9" hidden="1" customHeight="1" x14ac:dyDescent="0.25">
      <c r="A849" s="141">
        <v>421</v>
      </c>
      <c r="B849" s="340" t="s">
        <v>553</v>
      </c>
      <c r="C849" s="168">
        <v>20000</v>
      </c>
      <c r="D849" s="1">
        <f>E849-C849</f>
        <v>0</v>
      </c>
      <c r="E849" s="146">
        <v>20000</v>
      </c>
    </row>
    <row r="850" spans="1:5" s="144" customFormat="1" ht="13.9" customHeight="1" x14ac:dyDescent="0.25">
      <c r="A850" s="18"/>
      <c r="B850" s="46" t="s">
        <v>52</v>
      </c>
      <c r="C850" s="22">
        <f t="shared" ref="C850:E851" si="369">C851</f>
        <v>45000</v>
      </c>
      <c r="D850" s="20">
        <f t="shared" si="369"/>
        <v>0</v>
      </c>
      <c r="E850" s="20">
        <f t="shared" si="369"/>
        <v>45000</v>
      </c>
    </row>
    <row r="851" spans="1:5" s="144" customFormat="1" ht="13.9" customHeight="1" x14ac:dyDescent="0.25">
      <c r="A851" s="18">
        <v>4</v>
      </c>
      <c r="B851" s="46" t="s">
        <v>3</v>
      </c>
      <c r="C851" s="22">
        <f t="shared" si="369"/>
        <v>45000</v>
      </c>
      <c r="D851" s="20">
        <f t="shared" si="369"/>
        <v>0</v>
      </c>
      <c r="E851" s="20">
        <f t="shared" si="369"/>
        <v>45000</v>
      </c>
    </row>
    <row r="852" spans="1:5" s="357" customFormat="1" ht="13.9" customHeight="1" x14ac:dyDescent="0.25">
      <c r="A852" s="355">
        <v>42</v>
      </c>
      <c r="B852" s="361" t="s">
        <v>36</v>
      </c>
      <c r="C852" s="356">
        <f>C853</f>
        <v>45000</v>
      </c>
      <c r="D852" s="356">
        <f>D853</f>
        <v>0</v>
      </c>
      <c r="E852" s="356">
        <f>E853</f>
        <v>45000</v>
      </c>
    </row>
    <row r="853" spans="1:5" s="144" customFormat="1" ht="13.9" hidden="1" customHeight="1" x14ac:dyDescent="0.25">
      <c r="A853" s="141">
        <v>421</v>
      </c>
      <c r="B853" s="153" t="s">
        <v>88</v>
      </c>
      <c r="C853" s="1">
        <v>45000</v>
      </c>
      <c r="D853" s="1">
        <f>E853-C853</f>
        <v>0</v>
      </c>
      <c r="E853" s="146">
        <v>45000</v>
      </c>
    </row>
    <row r="854" spans="1:5" s="144" customFormat="1" ht="13.9" customHeight="1" x14ac:dyDescent="0.25">
      <c r="A854" s="141"/>
      <c r="B854" s="340"/>
      <c r="C854" s="168"/>
      <c r="D854" s="173"/>
      <c r="E854" s="173"/>
    </row>
    <row r="855" spans="1:5" s="144" customFormat="1" ht="29.45" customHeight="1" x14ac:dyDescent="0.25">
      <c r="A855" s="71"/>
      <c r="B855" s="291" t="s">
        <v>578</v>
      </c>
      <c r="C855" s="180">
        <f t="shared" ref="C855:E855" si="370">C856</f>
        <v>84000</v>
      </c>
      <c r="D855" s="75">
        <f t="shared" si="370"/>
        <v>0</v>
      </c>
      <c r="E855" s="75">
        <f t="shared" si="370"/>
        <v>84000</v>
      </c>
    </row>
    <row r="856" spans="1:5" s="144" customFormat="1" ht="13.9" customHeight="1" x14ac:dyDescent="0.25">
      <c r="A856" s="18"/>
      <c r="B856" s="19" t="s">
        <v>141</v>
      </c>
      <c r="C856" s="22">
        <f>C857+C862</f>
        <v>84000</v>
      </c>
      <c r="D856" s="22">
        <f t="shared" ref="D856:E856" si="371">D857+D862</f>
        <v>0</v>
      </c>
      <c r="E856" s="22">
        <f t="shared" si="371"/>
        <v>84000</v>
      </c>
    </row>
    <row r="857" spans="1:5" s="144" customFormat="1" ht="13.9" customHeight="1" x14ac:dyDescent="0.25">
      <c r="A857" s="18"/>
      <c r="B857" s="19" t="s">
        <v>51</v>
      </c>
      <c r="C857" s="22">
        <f t="shared" ref="C857:E859" si="372">C858</f>
        <v>0</v>
      </c>
      <c r="D857" s="20">
        <f t="shared" si="372"/>
        <v>0</v>
      </c>
      <c r="E857" s="20">
        <f t="shared" si="372"/>
        <v>0</v>
      </c>
    </row>
    <row r="858" spans="1:5" s="144" customFormat="1" ht="13.9" customHeight="1" x14ac:dyDescent="0.25">
      <c r="A858" s="18">
        <v>4</v>
      </c>
      <c r="B858" s="19" t="s">
        <v>3</v>
      </c>
      <c r="C858" s="22">
        <f t="shared" si="372"/>
        <v>0</v>
      </c>
      <c r="D858" s="20">
        <f t="shared" si="372"/>
        <v>0</v>
      </c>
      <c r="E858" s="20">
        <f t="shared" si="372"/>
        <v>0</v>
      </c>
    </row>
    <row r="859" spans="1:5" s="357" customFormat="1" ht="13.9" customHeight="1" x14ac:dyDescent="0.25">
      <c r="A859" s="355">
        <v>42</v>
      </c>
      <c r="B859" s="358" t="s">
        <v>36</v>
      </c>
      <c r="C859" s="356">
        <f t="shared" si="372"/>
        <v>0</v>
      </c>
      <c r="D859" s="356">
        <f t="shared" si="372"/>
        <v>0</v>
      </c>
      <c r="E859" s="356">
        <f t="shared" si="372"/>
        <v>0</v>
      </c>
    </row>
    <row r="860" spans="1:5" s="144" customFormat="1" ht="13.9" hidden="1" customHeight="1" x14ac:dyDescent="0.25">
      <c r="A860" s="141">
        <v>421</v>
      </c>
      <c r="B860" s="153" t="s">
        <v>32</v>
      </c>
      <c r="C860" s="1">
        <f>C861</f>
        <v>0</v>
      </c>
      <c r="D860" s="146">
        <f>D861</f>
        <v>0</v>
      </c>
      <c r="E860" s="146">
        <f>E861</f>
        <v>0</v>
      </c>
    </row>
    <row r="861" spans="1:5" s="144" customFormat="1" ht="13.9" hidden="1" customHeight="1" x14ac:dyDescent="0.25">
      <c r="A861" s="141">
        <v>421394</v>
      </c>
      <c r="B861" s="153" t="s">
        <v>89</v>
      </c>
      <c r="C861" s="1">
        <v>0</v>
      </c>
      <c r="D861" s="1">
        <f>E861-C861</f>
        <v>0</v>
      </c>
      <c r="E861" s="146">
        <v>0</v>
      </c>
    </row>
    <row r="862" spans="1:5" s="144" customFormat="1" ht="13.9" customHeight="1" x14ac:dyDescent="0.25">
      <c r="A862" s="18"/>
      <c r="B862" s="19" t="s">
        <v>50</v>
      </c>
      <c r="C862" s="22">
        <f>C863</f>
        <v>84000</v>
      </c>
      <c r="D862" s="20">
        <f>D863</f>
        <v>0</v>
      </c>
      <c r="E862" s="20">
        <f>E863</f>
        <v>84000</v>
      </c>
    </row>
    <row r="863" spans="1:5" s="144" customFormat="1" ht="13.9" customHeight="1" x14ac:dyDescent="0.25">
      <c r="A863" s="18">
        <v>4</v>
      </c>
      <c r="B863" s="19" t="s">
        <v>3</v>
      </c>
      <c r="C863" s="22">
        <f t="shared" ref="C863:E865" si="373">C864</f>
        <v>84000</v>
      </c>
      <c r="D863" s="20">
        <f t="shared" si="373"/>
        <v>0</v>
      </c>
      <c r="E863" s="20">
        <f t="shared" si="373"/>
        <v>84000</v>
      </c>
    </row>
    <row r="864" spans="1:5" s="357" customFormat="1" ht="13.9" customHeight="1" x14ac:dyDescent="0.25">
      <c r="A864" s="355">
        <v>42</v>
      </c>
      <c r="B864" s="358" t="s">
        <v>36</v>
      </c>
      <c r="C864" s="356">
        <f t="shared" si="373"/>
        <v>84000</v>
      </c>
      <c r="D864" s="356">
        <f t="shared" si="373"/>
        <v>0</v>
      </c>
      <c r="E864" s="356">
        <f t="shared" si="373"/>
        <v>84000</v>
      </c>
    </row>
    <row r="865" spans="1:6" s="144" customFormat="1" ht="13.9" hidden="1" customHeight="1" x14ac:dyDescent="0.25">
      <c r="A865" s="141">
        <v>421</v>
      </c>
      <c r="B865" s="153" t="s">
        <v>32</v>
      </c>
      <c r="C865" s="1">
        <f t="shared" si="373"/>
        <v>84000</v>
      </c>
      <c r="D865" s="146">
        <f t="shared" si="373"/>
        <v>0</v>
      </c>
      <c r="E865" s="146">
        <f t="shared" si="373"/>
        <v>84000</v>
      </c>
    </row>
    <row r="866" spans="1:6" s="144" customFormat="1" ht="13.9" hidden="1" customHeight="1" x14ac:dyDescent="0.25">
      <c r="A866" s="141">
        <v>421394</v>
      </c>
      <c r="B866" s="349" t="s">
        <v>573</v>
      </c>
      <c r="C866" s="1">
        <v>84000</v>
      </c>
      <c r="D866" s="1">
        <f>E866-C866</f>
        <v>0</v>
      </c>
      <c r="E866" s="146">
        <v>84000</v>
      </c>
      <c r="F866" s="350"/>
    </row>
    <row r="867" spans="1:6" s="144" customFormat="1" ht="13.9" customHeight="1" x14ac:dyDescent="0.25">
      <c r="A867" s="141"/>
      <c r="B867" s="349"/>
      <c r="C867" s="168"/>
      <c r="D867" s="168"/>
      <c r="E867" s="173"/>
      <c r="F867" s="350"/>
    </row>
    <row r="868" spans="1:6" s="144" customFormat="1" ht="13.9" customHeight="1" x14ac:dyDescent="0.25">
      <c r="A868" s="76"/>
      <c r="B868" s="289" t="s">
        <v>579</v>
      </c>
      <c r="C868" s="285">
        <f>C869</f>
        <v>430000</v>
      </c>
      <c r="D868" s="285">
        <f t="shared" ref="D868:E868" si="374">D869</f>
        <v>0</v>
      </c>
      <c r="E868" s="285">
        <f t="shared" si="374"/>
        <v>430000</v>
      </c>
      <c r="F868" s="350"/>
    </row>
    <row r="869" spans="1:6" s="144" customFormat="1" ht="13.9" customHeight="1" x14ac:dyDescent="0.25">
      <c r="A869" s="45"/>
      <c r="B869" s="19" t="s">
        <v>141</v>
      </c>
      <c r="C869" s="49">
        <f>C870+C874</f>
        <v>430000</v>
      </c>
      <c r="D869" s="49">
        <f t="shared" ref="D869:E869" si="375">D870+D874</f>
        <v>0</v>
      </c>
      <c r="E869" s="49">
        <f t="shared" si="375"/>
        <v>430000</v>
      </c>
      <c r="F869" s="350"/>
    </row>
    <row r="870" spans="1:6" s="144" customFormat="1" ht="14.45" customHeight="1" x14ac:dyDescent="0.25">
      <c r="A870" s="141"/>
      <c r="B870" s="19" t="s">
        <v>50</v>
      </c>
      <c r="C870" s="49">
        <f>C871</f>
        <v>361000</v>
      </c>
      <c r="D870" s="49">
        <f t="shared" ref="D870:D876" si="376">E870-C870</f>
        <v>0</v>
      </c>
      <c r="E870" s="49">
        <f t="shared" ref="E870:E872" si="377">E871</f>
        <v>361000</v>
      </c>
      <c r="F870" s="350"/>
    </row>
    <row r="871" spans="1:6" s="144" customFormat="1" ht="14.45" customHeight="1" x14ac:dyDescent="0.25">
      <c r="A871" s="18">
        <v>4</v>
      </c>
      <c r="B871" s="19" t="s">
        <v>3</v>
      </c>
      <c r="C871" s="49">
        <f>C872</f>
        <v>361000</v>
      </c>
      <c r="D871" s="49">
        <f t="shared" si="376"/>
        <v>0</v>
      </c>
      <c r="E871" s="49">
        <f t="shared" si="377"/>
        <v>361000</v>
      </c>
      <c r="F871" s="350"/>
    </row>
    <row r="872" spans="1:6" s="357" customFormat="1" ht="13.9" customHeight="1" x14ac:dyDescent="0.25">
      <c r="A872" s="355">
        <v>42</v>
      </c>
      <c r="B872" s="358" t="s">
        <v>36</v>
      </c>
      <c r="C872" s="359">
        <f>C873</f>
        <v>361000</v>
      </c>
      <c r="D872" s="359">
        <f t="shared" si="376"/>
        <v>0</v>
      </c>
      <c r="E872" s="359">
        <f t="shared" si="377"/>
        <v>361000</v>
      </c>
    </row>
    <row r="873" spans="1:6" s="144" customFormat="1" ht="13.9" hidden="1" customHeight="1" x14ac:dyDescent="0.25">
      <c r="A873" s="141">
        <v>421</v>
      </c>
      <c r="B873" s="340" t="s">
        <v>553</v>
      </c>
      <c r="C873" s="168">
        <v>361000</v>
      </c>
      <c r="D873" s="168">
        <f t="shared" si="376"/>
        <v>0</v>
      </c>
      <c r="E873" s="168">
        <v>361000</v>
      </c>
      <c r="F873" s="350"/>
    </row>
    <row r="874" spans="1:6" s="144" customFormat="1" ht="13.9" customHeight="1" x14ac:dyDescent="0.25">
      <c r="A874" s="18"/>
      <c r="B874" s="235" t="s">
        <v>521</v>
      </c>
      <c r="C874" s="49">
        <f t="shared" ref="C874:C875" si="378">C875</f>
        <v>69000</v>
      </c>
      <c r="D874" s="49">
        <f t="shared" si="376"/>
        <v>0</v>
      </c>
      <c r="E874" s="49">
        <f t="shared" ref="E874:E876" si="379">E875</f>
        <v>69000</v>
      </c>
      <c r="F874" s="350"/>
    </row>
    <row r="875" spans="1:6" s="144" customFormat="1" ht="13.9" customHeight="1" x14ac:dyDescent="0.25">
      <c r="A875" s="18">
        <v>4</v>
      </c>
      <c r="B875" s="46" t="s">
        <v>3</v>
      </c>
      <c r="C875" s="49">
        <f t="shared" si="378"/>
        <v>69000</v>
      </c>
      <c r="D875" s="49">
        <f t="shared" si="376"/>
        <v>0</v>
      </c>
      <c r="E875" s="49">
        <f t="shared" si="379"/>
        <v>69000</v>
      </c>
      <c r="F875" s="350"/>
    </row>
    <row r="876" spans="1:6" s="357" customFormat="1" ht="13.9" customHeight="1" x14ac:dyDescent="0.25">
      <c r="A876" s="355">
        <v>42</v>
      </c>
      <c r="B876" s="361" t="s">
        <v>36</v>
      </c>
      <c r="C876" s="359">
        <f>C877</f>
        <v>69000</v>
      </c>
      <c r="D876" s="359">
        <f t="shared" si="376"/>
        <v>0</v>
      </c>
      <c r="E876" s="359">
        <f t="shared" si="379"/>
        <v>69000</v>
      </c>
    </row>
    <row r="877" spans="1:6" s="144" customFormat="1" ht="13.9" hidden="1" customHeight="1" x14ac:dyDescent="0.25">
      <c r="A877" s="141">
        <v>421</v>
      </c>
      <c r="B877" s="153" t="s">
        <v>88</v>
      </c>
      <c r="C877" s="168">
        <v>69000</v>
      </c>
      <c r="D877" s="168">
        <f>E877-C877</f>
        <v>0</v>
      </c>
      <c r="E877" s="168">
        <v>69000</v>
      </c>
      <c r="F877" s="350"/>
    </row>
    <row r="878" spans="1:6" s="144" customFormat="1" ht="13.9" customHeight="1" x14ac:dyDescent="0.25">
      <c r="A878" s="141"/>
      <c r="B878" s="349"/>
      <c r="C878" s="168"/>
      <c r="D878" s="168"/>
      <c r="E878" s="173"/>
      <c r="F878" s="350"/>
    </row>
    <row r="879" spans="1:6" s="86" customFormat="1" x14ac:dyDescent="0.25">
      <c r="A879" s="83"/>
      <c r="B879" s="84" t="s">
        <v>158</v>
      </c>
      <c r="C879" s="85">
        <f>C880+C890+C900+C908+C917+C932+C939+C947+C954+C965</f>
        <v>124700</v>
      </c>
      <c r="D879" s="85">
        <f t="shared" ref="D879:E879" si="380">D880+D890+D900+D908+D917+D932+D939+D947+D954+D965</f>
        <v>0</v>
      </c>
      <c r="E879" s="85">
        <f t="shared" si="380"/>
        <v>124700</v>
      </c>
    </row>
    <row r="880" spans="1:6" s="86" customFormat="1" x14ac:dyDescent="0.25">
      <c r="A880" s="83"/>
      <c r="B880" s="87" t="s">
        <v>417</v>
      </c>
      <c r="C880" s="190">
        <f t="shared" ref="C880:E882" si="381">C881</f>
        <v>22000</v>
      </c>
      <c r="D880" s="190">
        <f t="shared" si="381"/>
        <v>0</v>
      </c>
      <c r="E880" s="190">
        <f t="shared" si="381"/>
        <v>22000</v>
      </c>
    </row>
    <row r="881" spans="1:5" s="3" customFormat="1" x14ac:dyDescent="0.25">
      <c r="A881" s="18"/>
      <c r="B881" s="19" t="s">
        <v>140</v>
      </c>
      <c r="C881" s="22">
        <f t="shared" si="381"/>
        <v>22000</v>
      </c>
      <c r="D881" s="22">
        <f t="shared" si="381"/>
        <v>0</v>
      </c>
      <c r="E881" s="22">
        <f t="shared" si="381"/>
        <v>22000</v>
      </c>
    </row>
    <row r="882" spans="1:5" s="27" customFormat="1" x14ac:dyDescent="0.25">
      <c r="A882" s="23"/>
      <c r="B882" s="24" t="s">
        <v>52</v>
      </c>
      <c r="C882" s="22">
        <f t="shared" si="381"/>
        <v>22000</v>
      </c>
      <c r="D882" s="22">
        <f t="shared" si="381"/>
        <v>0</v>
      </c>
      <c r="E882" s="22">
        <f t="shared" si="381"/>
        <v>22000</v>
      </c>
    </row>
    <row r="883" spans="1:5" s="27" customFormat="1" x14ac:dyDescent="0.25">
      <c r="A883" s="23">
        <v>3</v>
      </c>
      <c r="B883" s="24" t="s">
        <v>2</v>
      </c>
      <c r="C883" s="22">
        <f t="shared" ref="C883" si="382">C885+C887</f>
        <v>22000</v>
      </c>
      <c r="D883" s="22">
        <f t="shared" ref="D883:E883" si="383">D885+D887</f>
        <v>0</v>
      </c>
      <c r="E883" s="22">
        <f t="shared" si="383"/>
        <v>22000</v>
      </c>
    </row>
    <row r="884" spans="1:5" s="357" customFormat="1" x14ac:dyDescent="0.25">
      <c r="A884" s="355">
        <v>32</v>
      </c>
      <c r="B884" s="358" t="s">
        <v>21</v>
      </c>
      <c r="C884" s="356">
        <f>C885+C887</f>
        <v>22000</v>
      </c>
      <c r="D884" s="356">
        <f t="shared" ref="D884:E884" si="384">D885+D887</f>
        <v>0</v>
      </c>
      <c r="E884" s="356">
        <f t="shared" si="384"/>
        <v>22000</v>
      </c>
    </row>
    <row r="885" spans="1:5" hidden="1" x14ac:dyDescent="0.25">
      <c r="A885" s="158">
        <v>322</v>
      </c>
      <c r="B885" s="159" t="s">
        <v>23</v>
      </c>
      <c r="C885" s="1">
        <f>C886</f>
        <v>10000</v>
      </c>
      <c r="D885" s="1">
        <f t="shared" ref="D885:E885" si="385">D886</f>
        <v>0</v>
      </c>
      <c r="E885" s="1">
        <f t="shared" si="385"/>
        <v>10000</v>
      </c>
    </row>
    <row r="886" spans="1:5" hidden="1" x14ac:dyDescent="0.25">
      <c r="A886" s="158">
        <v>322311</v>
      </c>
      <c r="B886" s="159" t="s">
        <v>120</v>
      </c>
      <c r="C886" s="1">
        <v>10000</v>
      </c>
      <c r="D886" s="1">
        <f>E886-C886</f>
        <v>0</v>
      </c>
      <c r="E886" s="1">
        <v>10000</v>
      </c>
    </row>
    <row r="887" spans="1:5" hidden="1" x14ac:dyDescent="0.25">
      <c r="A887" s="158">
        <v>323</v>
      </c>
      <c r="B887" s="159" t="s">
        <v>24</v>
      </c>
      <c r="C887" s="1">
        <f>C888</f>
        <v>12000</v>
      </c>
      <c r="D887" s="1">
        <f t="shared" ref="D887:E887" si="386">D888</f>
        <v>0</v>
      </c>
      <c r="E887" s="1">
        <f t="shared" si="386"/>
        <v>12000</v>
      </c>
    </row>
    <row r="888" spans="1:5" hidden="1" x14ac:dyDescent="0.25">
      <c r="A888" s="158">
        <v>323294</v>
      </c>
      <c r="B888" s="159" t="s">
        <v>87</v>
      </c>
      <c r="C888" s="1">
        <v>12000</v>
      </c>
      <c r="D888" s="1">
        <f>E888-C888</f>
        <v>0</v>
      </c>
      <c r="E888" s="1">
        <v>12000</v>
      </c>
    </row>
    <row r="889" spans="1:5" x14ac:dyDescent="0.25">
      <c r="A889" s="141"/>
      <c r="B889" s="16"/>
      <c r="C889" s="168"/>
      <c r="D889" s="173"/>
      <c r="E889" s="146"/>
    </row>
    <row r="890" spans="1:5" s="86" customFormat="1" x14ac:dyDescent="0.25">
      <c r="A890" s="83"/>
      <c r="B890" s="87" t="s">
        <v>418</v>
      </c>
      <c r="C890" s="190">
        <f t="shared" ref="C890:E893" si="387">C891</f>
        <v>42000</v>
      </c>
      <c r="D890" s="190">
        <f t="shared" si="387"/>
        <v>0</v>
      </c>
      <c r="E890" s="190">
        <f t="shared" si="387"/>
        <v>42000</v>
      </c>
    </row>
    <row r="891" spans="1:5" s="3" customFormat="1" x14ac:dyDescent="0.25">
      <c r="A891" s="18"/>
      <c r="B891" s="19" t="s">
        <v>141</v>
      </c>
      <c r="C891" s="22">
        <f t="shared" si="387"/>
        <v>42000</v>
      </c>
      <c r="D891" s="22">
        <f t="shared" si="387"/>
        <v>0</v>
      </c>
      <c r="E891" s="22">
        <f t="shared" si="387"/>
        <v>42000</v>
      </c>
    </row>
    <row r="892" spans="1:5" s="27" customFormat="1" x14ac:dyDescent="0.25">
      <c r="A892" s="23"/>
      <c r="B892" s="24" t="s">
        <v>52</v>
      </c>
      <c r="C892" s="22">
        <f t="shared" si="387"/>
        <v>42000</v>
      </c>
      <c r="D892" s="22">
        <f t="shared" si="387"/>
        <v>0</v>
      </c>
      <c r="E892" s="22">
        <f t="shared" si="387"/>
        <v>42000</v>
      </c>
    </row>
    <row r="893" spans="1:5" s="27" customFormat="1" x14ac:dyDescent="0.25">
      <c r="A893" s="23">
        <v>3</v>
      </c>
      <c r="B893" s="24" t="s">
        <v>2</v>
      </c>
      <c r="C893" s="22">
        <f t="shared" si="387"/>
        <v>42000</v>
      </c>
      <c r="D893" s="22">
        <f t="shared" si="387"/>
        <v>0</v>
      </c>
      <c r="E893" s="22">
        <f t="shared" si="387"/>
        <v>42000</v>
      </c>
    </row>
    <row r="894" spans="1:5" s="357" customFormat="1" x14ac:dyDescent="0.25">
      <c r="A894" s="355">
        <v>32</v>
      </c>
      <c r="B894" s="358" t="s">
        <v>21</v>
      </c>
      <c r="C894" s="356">
        <f t="shared" ref="C894" si="388">C895+C897</f>
        <v>42000</v>
      </c>
      <c r="D894" s="356">
        <f t="shared" ref="D894:E894" si="389">D895+D897</f>
        <v>0</v>
      </c>
      <c r="E894" s="356">
        <f t="shared" si="389"/>
        <v>42000</v>
      </c>
    </row>
    <row r="895" spans="1:5" hidden="1" x14ac:dyDescent="0.25">
      <c r="A895" s="158">
        <v>322</v>
      </c>
      <c r="B895" s="159" t="s">
        <v>23</v>
      </c>
      <c r="C895" s="1">
        <f t="shared" ref="C895:E895" si="390">C896</f>
        <v>10000</v>
      </c>
      <c r="D895" s="1">
        <f t="shared" si="390"/>
        <v>0</v>
      </c>
      <c r="E895" s="1">
        <f t="shared" si="390"/>
        <v>10000</v>
      </c>
    </row>
    <row r="896" spans="1:5" hidden="1" x14ac:dyDescent="0.25">
      <c r="A896" s="158">
        <v>32244</v>
      </c>
      <c r="B896" s="159" t="s">
        <v>194</v>
      </c>
      <c r="C896" s="1">
        <v>10000</v>
      </c>
      <c r="D896" s="1">
        <f>E896-C896</f>
        <v>0</v>
      </c>
      <c r="E896" s="1">
        <v>10000</v>
      </c>
    </row>
    <row r="897" spans="1:5" hidden="1" x14ac:dyDescent="0.25">
      <c r="A897" s="158">
        <v>323</v>
      </c>
      <c r="B897" s="159" t="s">
        <v>24</v>
      </c>
      <c r="C897" s="1">
        <f t="shared" ref="C897:E897" si="391">C898</f>
        <v>32000</v>
      </c>
      <c r="D897" s="1">
        <f t="shared" si="391"/>
        <v>0</v>
      </c>
      <c r="E897" s="1">
        <f t="shared" si="391"/>
        <v>32000</v>
      </c>
    </row>
    <row r="898" spans="1:5" hidden="1" x14ac:dyDescent="0.25">
      <c r="A898" s="158">
        <v>323291</v>
      </c>
      <c r="B898" s="159" t="s">
        <v>86</v>
      </c>
      <c r="C898" s="1">
        <v>32000</v>
      </c>
      <c r="D898" s="1">
        <f>E898-C898</f>
        <v>0</v>
      </c>
      <c r="E898" s="1">
        <v>32000</v>
      </c>
    </row>
    <row r="899" spans="1:5" x14ac:dyDescent="0.25">
      <c r="A899" s="141"/>
      <c r="B899" s="153"/>
      <c r="C899" s="168"/>
      <c r="D899" s="173"/>
      <c r="E899" s="146"/>
    </row>
    <row r="900" spans="1:5" s="86" customFormat="1" x14ac:dyDescent="0.25">
      <c r="A900" s="83"/>
      <c r="B900" s="87" t="s">
        <v>419</v>
      </c>
      <c r="C900" s="190">
        <f>C901</f>
        <v>12000</v>
      </c>
      <c r="D900" s="190">
        <f t="shared" ref="D900:E900" si="392">D901</f>
        <v>0</v>
      </c>
      <c r="E900" s="190">
        <f t="shared" si="392"/>
        <v>12000</v>
      </c>
    </row>
    <row r="901" spans="1:5" s="3" customFormat="1" x14ac:dyDescent="0.25">
      <c r="A901" s="18"/>
      <c r="B901" s="19" t="s">
        <v>141</v>
      </c>
      <c r="C901" s="22">
        <f t="shared" ref="C901:E905" si="393">C902</f>
        <v>12000</v>
      </c>
      <c r="D901" s="22">
        <f t="shared" si="393"/>
        <v>0</v>
      </c>
      <c r="E901" s="22">
        <f t="shared" si="393"/>
        <v>12000</v>
      </c>
    </row>
    <row r="902" spans="1:5" s="27" customFormat="1" x14ac:dyDescent="0.25">
      <c r="A902" s="23"/>
      <c r="B902" s="24" t="s">
        <v>52</v>
      </c>
      <c r="C902" s="22">
        <f t="shared" si="393"/>
        <v>12000</v>
      </c>
      <c r="D902" s="22">
        <f t="shared" si="393"/>
        <v>0</v>
      </c>
      <c r="E902" s="22">
        <f t="shared" si="393"/>
        <v>12000</v>
      </c>
    </row>
    <row r="903" spans="1:5" s="27" customFormat="1" x14ac:dyDescent="0.25">
      <c r="A903" s="23">
        <v>3</v>
      </c>
      <c r="B903" s="24" t="s">
        <v>2</v>
      </c>
      <c r="C903" s="22">
        <f t="shared" si="393"/>
        <v>12000</v>
      </c>
      <c r="D903" s="22">
        <f t="shared" si="393"/>
        <v>0</v>
      </c>
      <c r="E903" s="22">
        <f t="shared" si="393"/>
        <v>12000</v>
      </c>
    </row>
    <row r="904" spans="1:5" s="357" customFormat="1" ht="12.6" customHeight="1" x14ac:dyDescent="0.25">
      <c r="A904" s="355">
        <v>32</v>
      </c>
      <c r="B904" s="358" t="s">
        <v>21</v>
      </c>
      <c r="C904" s="356">
        <f t="shared" si="393"/>
        <v>12000</v>
      </c>
      <c r="D904" s="356">
        <f t="shared" si="393"/>
        <v>0</v>
      </c>
      <c r="E904" s="356">
        <f t="shared" si="393"/>
        <v>12000</v>
      </c>
    </row>
    <row r="905" spans="1:5" hidden="1" x14ac:dyDescent="0.25">
      <c r="A905" s="158">
        <v>323</v>
      </c>
      <c r="B905" s="159" t="s">
        <v>24</v>
      </c>
      <c r="C905" s="1">
        <f t="shared" si="393"/>
        <v>12000</v>
      </c>
      <c r="D905" s="1">
        <f t="shared" si="393"/>
        <v>0</v>
      </c>
      <c r="E905" s="1">
        <f t="shared" si="393"/>
        <v>12000</v>
      </c>
    </row>
    <row r="906" spans="1:5" hidden="1" x14ac:dyDescent="0.25">
      <c r="A906" s="158">
        <v>323292</v>
      </c>
      <c r="B906" s="159" t="s">
        <v>107</v>
      </c>
      <c r="C906" s="1">
        <v>12000</v>
      </c>
      <c r="D906" s="1">
        <f>E906-C906</f>
        <v>0</v>
      </c>
      <c r="E906" s="1">
        <v>12000</v>
      </c>
    </row>
    <row r="907" spans="1:5" x14ac:dyDescent="0.25">
      <c r="A907" s="141"/>
      <c r="B907" s="153"/>
      <c r="C907" s="168"/>
      <c r="D907" s="173"/>
      <c r="E907" s="146"/>
    </row>
    <row r="908" spans="1:5" s="86" customFormat="1" x14ac:dyDescent="0.25">
      <c r="A908" s="83"/>
      <c r="B908" s="87" t="s">
        <v>420</v>
      </c>
      <c r="C908" s="190">
        <f t="shared" ref="C908:E912" si="394">C909</f>
        <v>10000</v>
      </c>
      <c r="D908" s="190">
        <f t="shared" si="394"/>
        <v>0</v>
      </c>
      <c r="E908" s="190">
        <f t="shared" si="394"/>
        <v>10000</v>
      </c>
    </row>
    <row r="909" spans="1:5" s="3" customFormat="1" x14ac:dyDescent="0.25">
      <c r="A909" s="18"/>
      <c r="B909" s="19" t="s">
        <v>141</v>
      </c>
      <c r="C909" s="22">
        <f t="shared" si="394"/>
        <v>10000</v>
      </c>
      <c r="D909" s="22">
        <f t="shared" si="394"/>
        <v>0</v>
      </c>
      <c r="E909" s="22">
        <f t="shared" si="394"/>
        <v>10000</v>
      </c>
    </row>
    <row r="910" spans="1:5" s="27" customFormat="1" x14ac:dyDescent="0.25">
      <c r="A910" s="23"/>
      <c r="B910" s="24" t="s">
        <v>52</v>
      </c>
      <c r="C910" s="22">
        <f t="shared" si="394"/>
        <v>10000</v>
      </c>
      <c r="D910" s="22">
        <f t="shared" si="394"/>
        <v>0</v>
      </c>
      <c r="E910" s="22">
        <f t="shared" si="394"/>
        <v>10000</v>
      </c>
    </row>
    <row r="911" spans="1:5" s="27" customFormat="1" x14ac:dyDescent="0.25">
      <c r="A911" s="23">
        <v>3</v>
      </c>
      <c r="B911" s="24" t="s">
        <v>2</v>
      </c>
      <c r="C911" s="22">
        <f t="shared" si="394"/>
        <v>10000</v>
      </c>
      <c r="D911" s="22">
        <f t="shared" si="394"/>
        <v>0</v>
      </c>
      <c r="E911" s="22">
        <f t="shared" si="394"/>
        <v>10000</v>
      </c>
    </row>
    <row r="912" spans="1:5" s="357" customFormat="1" x14ac:dyDescent="0.25">
      <c r="A912" s="355">
        <v>32</v>
      </c>
      <c r="B912" s="358" t="s">
        <v>21</v>
      </c>
      <c r="C912" s="356">
        <f t="shared" si="394"/>
        <v>10000</v>
      </c>
      <c r="D912" s="356">
        <f t="shared" si="394"/>
        <v>0</v>
      </c>
      <c r="E912" s="356">
        <f t="shared" si="394"/>
        <v>10000</v>
      </c>
    </row>
    <row r="913" spans="1:5" ht="13.15" hidden="1" customHeight="1" x14ac:dyDescent="0.25">
      <c r="A913" s="158">
        <v>323</v>
      </c>
      <c r="B913" s="159" t="s">
        <v>24</v>
      </c>
      <c r="C913" s="1">
        <f t="shared" ref="C913" si="395">C914+C915</f>
        <v>10000</v>
      </c>
      <c r="D913" s="1">
        <f t="shared" ref="D913:E913" si="396">D914+D915</f>
        <v>0</v>
      </c>
      <c r="E913" s="1">
        <f t="shared" si="396"/>
        <v>10000</v>
      </c>
    </row>
    <row r="914" spans="1:5" hidden="1" x14ac:dyDescent="0.25">
      <c r="A914" s="158">
        <v>323293</v>
      </c>
      <c r="B914" s="159" t="s">
        <v>155</v>
      </c>
      <c r="C914" s="1">
        <v>3000</v>
      </c>
      <c r="D914" s="1">
        <f>E914-C914</f>
        <v>0</v>
      </c>
      <c r="E914" s="1">
        <v>3000</v>
      </c>
    </row>
    <row r="915" spans="1:5" hidden="1" x14ac:dyDescent="0.25">
      <c r="A915" s="158">
        <v>323297</v>
      </c>
      <c r="B915" s="159" t="s">
        <v>201</v>
      </c>
      <c r="C915" s="1">
        <v>7000</v>
      </c>
      <c r="D915" s="1">
        <f>E915-C915</f>
        <v>0</v>
      </c>
      <c r="E915" s="1">
        <v>7000</v>
      </c>
    </row>
    <row r="916" spans="1:5" x14ac:dyDescent="0.25">
      <c r="A916" s="141"/>
      <c r="B916" s="153"/>
      <c r="C916" s="168"/>
      <c r="D916" s="173"/>
      <c r="E916" s="146"/>
    </row>
    <row r="917" spans="1:5" s="86" customFormat="1" x14ac:dyDescent="0.25">
      <c r="A917" s="83"/>
      <c r="B917" s="87" t="s">
        <v>421</v>
      </c>
      <c r="C917" s="190">
        <f t="shared" ref="C917:E920" si="397">C918</f>
        <v>32200</v>
      </c>
      <c r="D917" s="190">
        <f t="shared" si="397"/>
        <v>0</v>
      </c>
      <c r="E917" s="190">
        <f t="shared" si="397"/>
        <v>32200</v>
      </c>
    </row>
    <row r="918" spans="1:5" s="3" customFormat="1" x14ac:dyDescent="0.25">
      <c r="A918" s="18"/>
      <c r="B918" s="19" t="s">
        <v>141</v>
      </c>
      <c r="C918" s="22">
        <f t="shared" si="397"/>
        <v>32200</v>
      </c>
      <c r="D918" s="22">
        <f t="shared" si="397"/>
        <v>0</v>
      </c>
      <c r="E918" s="22">
        <f t="shared" si="397"/>
        <v>32200</v>
      </c>
    </row>
    <row r="919" spans="1:5" s="27" customFormat="1" x14ac:dyDescent="0.25">
      <c r="A919" s="23"/>
      <c r="B919" s="24" t="s">
        <v>52</v>
      </c>
      <c r="C919" s="22">
        <f t="shared" si="397"/>
        <v>32200</v>
      </c>
      <c r="D919" s="22">
        <f t="shared" si="397"/>
        <v>0</v>
      </c>
      <c r="E919" s="22">
        <f t="shared" si="397"/>
        <v>32200</v>
      </c>
    </row>
    <row r="920" spans="1:5" s="27" customFormat="1" x14ac:dyDescent="0.25">
      <c r="A920" s="23">
        <v>3</v>
      </c>
      <c r="B920" s="24" t="s">
        <v>2</v>
      </c>
      <c r="C920" s="22">
        <f t="shared" si="397"/>
        <v>32200</v>
      </c>
      <c r="D920" s="22">
        <f t="shared" si="397"/>
        <v>0</v>
      </c>
      <c r="E920" s="22">
        <f t="shared" si="397"/>
        <v>32200</v>
      </c>
    </row>
    <row r="921" spans="1:5" s="357" customFormat="1" x14ac:dyDescent="0.25">
      <c r="A921" s="355">
        <v>32</v>
      </c>
      <c r="B921" s="358" t="s">
        <v>21</v>
      </c>
      <c r="C921" s="356">
        <f>C922+C926</f>
        <v>32200</v>
      </c>
      <c r="D921" s="356">
        <f t="shared" ref="D921:E921" si="398">D922+D926</f>
        <v>0</v>
      </c>
      <c r="E921" s="356">
        <f t="shared" si="398"/>
        <v>32200</v>
      </c>
    </row>
    <row r="922" spans="1:5" hidden="1" x14ac:dyDescent="0.25">
      <c r="A922" s="158">
        <v>322</v>
      </c>
      <c r="B922" s="159" t="s">
        <v>23</v>
      </c>
      <c r="C922" s="1">
        <f>C924+C925+C923</f>
        <v>11200</v>
      </c>
      <c r="D922" s="1">
        <f t="shared" ref="D922:E922" si="399">D924+D925+D923</f>
        <v>0</v>
      </c>
      <c r="E922" s="1">
        <f t="shared" si="399"/>
        <v>11200</v>
      </c>
    </row>
    <row r="923" spans="1:5" hidden="1" x14ac:dyDescent="0.25">
      <c r="A923" s="158">
        <v>32234</v>
      </c>
      <c r="B923" s="159" t="s">
        <v>117</v>
      </c>
      <c r="C923" s="1">
        <v>1200</v>
      </c>
      <c r="D923" s="1">
        <f>E923-C923</f>
        <v>0</v>
      </c>
      <c r="E923" s="1">
        <v>1200</v>
      </c>
    </row>
    <row r="924" spans="1:5" hidden="1" x14ac:dyDescent="0.25">
      <c r="A924" s="158">
        <v>32242</v>
      </c>
      <c r="B924" s="159" t="s">
        <v>118</v>
      </c>
      <c r="C924" s="1">
        <v>3000</v>
      </c>
      <c r="D924" s="1">
        <f>E924-C924</f>
        <v>0</v>
      </c>
      <c r="E924" s="1">
        <v>3000</v>
      </c>
    </row>
    <row r="925" spans="1:5" hidden="1" x14ac:dyDescent="0.25">
      <c r="A925" s="158">
        <v>32244</v>
      </c>
      <c r="B925" s="167" t="s">
        <v>283</v>
      </c>
      <c r="C925" s="1">
        <v>7000</v>
      </c>
      <c r="D925" s="1">
        <f>E925-C925</f>
        <v>0</v>
      </c>
      <c r="E925" s="1">
        <v>7000</v>
      </c>
    </row>
    <row r="926" spans="1:5" hidden="1" x14ac:dyDescent="0.25">
      <c r="A926" s="158">
        <v>323</v>
      </c>
      <c r="B926" s="159" t="s">
        <v>24</v>
      </c>
      <c r="C926" s="1">
        <f>C927+C928+C929+C930</f>
        <v>21000</v>
      </c>
      <c r="D926" s="1">
        <f t="shared" ref="D926:E926" si="400">D927+D928+D929+D930</f>
        <v>0</v>
      </c>
      <c r="E926" s="1">
        <f t="shared" si="400"/>
        <v>21000</v>
      </c>
    </row>
    <row r="927" spans="1:5" hidden="1" x14ac:dyDescent="0.25">
      <c r="A927" s="158">
        <v>32322</v>
      </c>
      <c r="B927" s="159" t="s">
        <v>119</v>
      </c>
      <c r="C927" s="1">
        <v>2000</v>
      </c>
      <c r="D927" s="1">
        <f>E927-C927</f>
        <v>0</v>
      </c>
      <c r="E927" s="1">
        <v>2000</v>
      </c>
    </row>
    <row r="928" spans="1:5" hidden="1" x14ac:dyDescent="0.25">
      <c r="A928" s="158">
        <v>32349</v>
      </c>
      <c r="B928" s="159" t="s">
        <v>539</v>
      </c>
      <c r="C928" s="1">
        <v>15000</v>
      </c>
      <c r="D928" s="1">
        <f>E928-C928</f>
        <v>0</v>
      </c>
      <c r="E928" s="1">
        <v>15000</v>
      </c>
    </row>
    <row r="929" spans="1:5" hidden="1" x14ac:dyDescent="0.25">
      <c r="A929" s="158">
        <v>32342</v>
      </c>
      <c r="B929" s="159" t="s">
        <v>121</v>
      </c>
      <c r="C929" s="1">
        <v>4000</v>
      </c>
      <c r="D929" s="1">
        <f>E929-C929</f>
        <v>0</v>
      </c>
      <c r="E929" s="1">
        <v>4000</v>
      </c>
    </row>
    <row r="930" spans="1:5" hidden="1" x14ac:dyDescent="0.25">
      <c r="A930" s="158">
        <v>32398</v>
      </c>
      <c r="B930" s="159" t="s">
        <v>519</v>
      </c>
      <c r="C930" s="168">
        <v>0</v>
      </c>
      <c r="D930" s="1">
        <f>E930-C930</f>
        <v>0</v>
      </c>
      <c r="E930" s="168">
        <v>0</v>
      </c>
    </row>
    <row r="931" spans="1:5" hidden="1" x14ac:dyDescent="0.25">
      <c r="A931" s="141"/>
      <c r="B931" s="153"/>
      <c r="C931" s="168"/>
      <c r="D931" s="168"/>
      <c r="E931" s="1"/>
    </row>
    <row r="932" spans="1:5" s="86" customFormat="1" ht="13.9" hidden="1" customHeight="1" x14ac:dyDescent="0.25">
      <c r="A932" s="83"/>
      <c r="B932" s="87" t="s">
        <v>422</v>
      </c>
      <c r="C932" s="190">
        <f t="shared" ref="C932:E935" si="401">C933</f>
        <v>0</v>
      </c>
      <c r="D932" s="85">
        <f t="shared" si="401"/>
        <v>0</v>
      </c>
      <c r="E932" s="85">
        <f t="shared" si="401"/>
        <v>0</v>
      </c>
    </row>
    <row r="933" spans="1:5" s="3" customFormat="1" ht="13.9" hidden="1" customHeight="1" x14ac:dyDescent="0.25">
      <c r="A933" s="18"/>
      <c r="B933" s="3" t="s">
        <v>266</v>
      </c>
      <c r="C933" s="22">
        <f t="shared" si="401"/>
        <v>0</v>
      </c>
      <c r="D933" s="20">
        <f t="shared" si="401"/>
        <v>0</v>
      </c>
      <c r="E933" s="20">
        <f t="shared" si="401"/>
        <v>0</v>
      </c>
    </row>
    <row r="934" spans="1:5" s="3" customFormat="1" ht="13.9" hidden="1" customHeight="1" x14ac:dyDescent="0.25">
      <c r="A934" s="18"/>
      <c r="B934" s="19" t="s">
        <v>52</v>
      </c>
      <c r="C934" s="22">
        <f t="shared" si="401"/>
        <v>0</v>
      </c>
      <c r="D934" s="20">
        <f t="shared" si="401"/>
        <v>0</v>
      </c>
      <c r="E934" s="20">
        <f t="shared" si="401"/>
        <v>0</v>
      </c>
    </row>
    <row r="935" spans="1:5" s="3" customFormat="1" ht="13.9" hidden="1" customHeight="1" x14ac:dyDescent="0.25">
      <c r="A935" s="18">
        <v>3</v>
      </c>
      <c r="B935" s="19" t="s">
        <v>2</v>
      </c>
      <c r="C935" s="22">
        <f t="shared" si="401"/>
        <v>0</v>
      </c>
      <c r="D935" s="20">
        <f t="shared" si="401"/>
        <v>0</v>
      </c>
      <c r="E935" s="20">
        <f t="shared" si="401"/>
        <v>0</v>
      </c>
    </row>
    <row r="936" spans="1:5" s="3" customFormat="1" ht="13.9" hidden="1" customHeight="1" x14ac:dyDescent="0.25">
      <c r="A936" s="18">
        <v>32</v>
      </c>
      <c r="B936" s="19" t="s">
        <v>47</v>
      </c>
      <c r="C936" s="22">
        <f>C937</f>
        <v>0</v>
      </c>
      <c r="D936" s="20">
        <f>D937</f>
        <v>0</v>
      </c>
      <c r="E936" s="20">
        <f>E937</f>
        <v>0</v>
      </c>
    </row>
    <row r="937" spans="1:5" s="144" customFormat="1" ht="13.9" hidden="1" customHeight="1" x14ac:dyDescent="0.25">
      <c r="A937" s="141">
        <v>323</v>
      </c>
      <c r="B937" s="153" t="s">
        <v>24</v>
      </c>
      <c r="C937" s="1">
        <v>0</v>
      </c>
      <c r="D937" s="1">
        <f>E937-C937</f>
        <v>0</v>
      </c>
      <c r="E937" s="146">
        <v>0</v>
      </c>
    </row>
    <row r="938" spans="1:5" s="144" customFormat="1" ht="13.9" customHeight="1" x14ac:dyDescent="0.25">
      <c r="A938" s="141"/>
      <c r="B938" s="153"/>
      <c r="C938" s="168"/>
      <c r="D938" s="173"/>
      <c r="E938" s="146"/>
    </row>
    <row r="939" spans="1:5" s="86" customFormat="1" x14ac:dyDescent="0.25">
      <c r="A939" s="83"/>
      <c r="B939" s="87" t="s">
        <v>423</v>
      </c>
      <c r="C939" s="190">
        <f t="shared" ref="C939:E942" si="402">C940</f>
        <v>5000</v>
      </c>
      <c r="D939" s="190">
        <f t="shared" si="402"/>
        <v>0</v>
      </c>
      <c r="E939" s="190">
        <f t="shared" si="402"/>
        <v>5000</v>
      </c>
    </row>
    <row r="940" spans="1:5" s="3" customFormat="1" x14ac:dyDescent="0.25">
      <c r="A940" s="18"/>
      <c r="B940" s="70" t="s">
        <v>145</v>
      </c>
      <c r="C940" s="22">
        <f t="shared" si="402"/>
        <v>5000</v>
      </c>
      <c r="D940" s="22">
        <f t="shared" si="402"/>
        <v>0</v>
      </c>
      <c r="E940" s="22">
        <f t="shared" si="402"/>
        <v>5000</v>
      </c>
    </row>
    <row r="941" spans="1:5" s="27" customFormat="1" x14ac:dyDescent="0.25">
      <c r="A941" s="23"/>
      <c r="B941" s="24" t="s">
        <v>52</v>
      </c>
      <c r="C941" s="22">
        <f t="shared" si="402"/>
        <v>5000</v>
      </c>
      <c r="D941" s="22">
        <f t="shared" si="402"/>
        <v>0</v>
      </c>
      <c r="E941" s="22">
        <f t="shared" si="402"/>
        <v>5000</v>
      </c>
    </row>
    <row r="942" spans="1:5" s="27" customFormat="1" x14ac:dyDescent="0.25">
      <c r="A942" s="23">
        <v>3</v>
      </c>
      <c r="B942" s="24" t="s">
        <v>2</v>
      </c>
      <c r="C942" s="22">
        <f t="shared" si="402"/>
        <v>5000</v>
      </c>
      <c r="D942" s="22">
        <f t="shared" si="402"/>
        <v>0</v>
      </c>
      <c r="E942" s="22">
        <f t="shared" si="402"/>
        <v>5000</v>
      </c>
    </row>
    <row r="943" spans="1:5" s="357" customFormat="1" x14ac:dyDescent="0.25">
      <c r="A943" s="355">
        <v>32</v>
      </c>
      <c r="B943" s="358" t="s">
        <v>21</v>
      </c>
      <c r="C943" s="356">
        <f t="shared" ref="C943:E944" si="403">C944</f>
        <v>5000</v>
      </c>
      <c r="D943" s="356">
        <f t="shared" si="403"/>
        <v>0</v>
      </c>
      <c r="E943" s="356">
        <f t="shared" si="403"/>
        <v>5000</v>
      </c>
    </row>
    <row r="944" spans="1:5" hidden="1" x14ac:dyDescent="0.25">
      <c r="A944" s="158">
        <v>323</v>
      </c>
      <c r="B944" s="159" t="s">
        <v>24</v>
      </c>
      <c r="C944" s="1">
        <f t="shared" si="403"/>
        <v>5000</v>
      </c>
      <c r="D944" s="1">
        <f t="shared" si="403"/>
        <v>0</v>
      </c>
      <c r="E944" s="1">
        <f t="shared" si="403"/>
        <v>5000</v>
      </c>
    </row>
    <row r="945" spans="1:5" ht="14.45" hidden="1" customHeight="1" x14ac:dyDescent="0.25">
      <c r="A945" s="158">
        <v>3234</v>
      </c>
      <c r="B945" s="159" t="s">
        <v>123</v>
      </c>
      <c r="C945" s="168">
        <v>5000</v>
      </c>
      <c r="D945" s="1">
        <f>E945-C945</f>
        <v>0</v>
      </c>
      <c r="E945" s="168">
        <v>5000</v>
      </c>
    </row>
    <row r="946" spans="1:5" x14ac:dyDescent="0.25">
      <c r="A946" s="141"/>
      <c r="B946" s="16"/>
      <c r="C946" s="168"/>
      <c r="D946" s="173"/>
      <c r="E946" s="146"/>
    </row>
    <row r="947" spans="1:5" s="86" customFormat="1" x14ac:dyDescent="0.25">
      <c r="A947" s="83"/>
      <c r="B947" s="87" t="s">
        <v>424</v>
      </c>
      <c r="C947" s="85">
        <f t="shared" ref="C947:E951" si="404">C948</f>
        <v>1500</v>
      </c>
      <c r="D947" s="85">
        <f t="shared" si="404"/>
        <v>0</v>
      </c>
      <c r="E947" s="85">
        <f t="shared" si="404"/>
        <v>1500</v>
      </c>
    </row>
    <row r="948" spans="1:5" s="3" customFormat="1" x14ac:dyDescent="0.25">
      <c r="A948" s="18"/>
      <c r="B948" s="70" t="s">
        <v>145</v>
      </c>
      <c r="C948" s="20">
        <f t="shared" si="404"/>
        <v>1500</v>
      </c>
      <c r="D948" s="20">
        <f t="shared" si="404"/>
        <v>0</v>
      </c>
      <c r="E948" s="20">
        <f t="shared" si="404"/>
        <v>1500</v>
      </c>
    </row>
    <row r="949" spans="1:5" s="3" customFormat="1" x14ac:dyDescent="0.25">
      <c r="A949" s="18"/>
      <c r="B949" s="19" t="s">
        <v>52</v>
      </c>
      <c r="C949" s="20">
        <f t="shared" si="404"/>
        <v>1500</v>
      </c>
      <c r="D949" s="20">
        <f t="shared" si="404"/>
        <v>0</v>
      </c>
      <c r="E949" s="20">
        <f t="shared" si="404"/>
        <v>1500</v>
      </c>
    </row>
    <row r="950" spans="1:5" s="3" customFormat="1" x14ac:dyDescent="0.25">
      <c r="A950" s="18">
        <v>3</v>
      </c>
      <c r="B950" s="19" t="s">
        <v>2</v>
      </c>
      <c r="C950" s="20">
        <f t="shared" si="404"/>
        <v>1500</v>
      </c>
      <c r="D950" s="20">
        <f t="shared" si="404"/>
        <v>0</v>
      </c>
      <c r="E950" s="20">
        <f t="shared" si="404"/>
        <v>1500</v>
      </c>
    </row>
    <row r="951" spans="1:5" s="357" customFormat="1" x14ac:dyDescent="0.25">
      <c r="A951" s="355">
        <v>32</v>
      </c>
      <c r="B951" s="358" t="s">
        <v>21</v>
      </c>
      <c r="C951" s="356">
        <f t="shared" si="404"/>
        <v>1500</v>
      </c>
      <c r="D951" s="356">
        <f t="shared" si="404"/>
        <v>0</v>
      </c>
      <c r="E951" s="356">
        <f t="shared" si="404"/>
        <v>1500</v>
      </c>
    </row>
    <row r="952" spans="1:5" s="144" customFormat="1" hidden="1" x14ac:dyDescent="0.25">
      <c r="A952" s="141">
        <v>323</v>
      </c>
      <c r="B952" s="153" t="s">
        <v>24</v>
      </c>
      <c r="C952" s="146">
        <v>1500</v>
      </c>
      <c r="D952" s="1">
        <f>E952-C952</f>
        <v>0</v>
      </c>
      <c r="E952" s="146">
        <v>1500</v>
      </c>
    </row>
    <row r="953" spans="1:5" x14ac:dyDescent="0.25">
      <c r="C953" s="191"/>
      <c r="D953" s="191"/>
      <c r="E953" s="191"/>
    </row>
    <row r="954" spans="1:5" s="86" customFormat="1" hidden="1" x14ac:dyDescent="0.25">
      <c r="A954" s="83"/>
      <c r="B954" s="88" t="s">
        <v>425</v>
      </c>
      <c r="C954" s="85">
        <f t="shared" ref="C954:E954" si="405">C955</f>
        <v>0</v>
      </c>
      <c r="D954" s="85">
        <f t="shared" si="405"/>
        <v>0</v>
      </c>
      <c r="E954" s="85">
        <f t="shared" si="405"/>
        <v>0</v>
      </c>
    </row>
    <row r="955" spans="1:5" s="3" customFormat="1" hidden="1" x14ac:dyDescent="0.25">
      <c r="A955" s="45"/>
      <c r="B955" s="3" t="s">
        <v>266</v>
      </c>
      <c r="C955" s="20">
        <f t="shared" ref="C955:E955" si="406">C956+C960</f>
        <v>0</v>
      </c>
      <c r="D955" s="20">
        <f t="shared" si="406"/>
        <v>0</v>
      </c>
      <c r="E955" s="20">
        <f t="shared" si="406"/>
        <v>0</v>
      </c>
    </row>
    <row r="956" spans="1:5" s="3" customFormat="1" hidden="1" x14ac:dyDescent="0.25">
      <c r="A956" s="45"/>
      <c r="B956" s="19" t="s">
        <v>52</v>
      </c>
      <c r="C956" s="20">
        <f t="shared" ref="C956:E958" si="407">C957</f>
        <v>0</v>
      </c>
      <c r="D956" s="20">
        <f t="shared" si="407"/>
        <v>0</v>
      </c>
      <c r="E956" s="20">
        <f t="shared" si="407"/>
        <v>0</v>
      </c>
    </row>
    <row r="957" spans="1:5" s="3" customFormat="1" hidden="1" x14ac:dyDescent="0.25">
      <c r="A957" s="18">
        <v>4</v>
      </c>
      <c r="B957" s="82" t="s">
        <v>3</v>
      </c>
      <c r="C957" s="20">
        <f t="shared" si="407"/>
        <v>0</v>
      </c>
      <c r="D957" s="20">
        <f t="shared" si="407"/>
        <v>0</v>
      </c>
      <c r="E957" s="20">
        <f t="shared" si="407"/>
        <v>0</v>
      </c>
    </row>
    <row r="958" spans="1:5" s="3" customFormat="1" hidden="1" x14ac:dyDescent="0.25">
      <c r="A958" s="18">
        <v>42</v>
      </c>
      <c r="B958" s="82" t="s">
        <v>36</v>
      </c>
      <c r="C958" s="20">
        <f t="shared" si="407"/>
        <v>0</v>
      </c>
      <c r="D958" s="20">
        <f t="shared" si="407"/>
        <v>0</v>
      </c>
      <c r="E958" s="20">
        <f t="shared" si="407"/>
        <v>0</v>
      </c>
    </row>
    <row r="959" spans="1:5" s="144" customFormat="1" hidden="1" x14ac:dyDescent="0.25">
      <c r="A959" s="141">
        <v>422</v>
      </c>
      <c r="B959" s="187" t="s">
        <v>195</v>
      </c>
      <c r="C959" s="146">
        <v>0</v>
      </c>
      <c r="D959" s="1">
        <f>E959-C959</f>
        <v>0</v>
      </c>
      <c r="E959" s="146">
        <v>0</v>
      </c>
    </row>
    <row r="960" spans="1:5" s="3" customFormat="1" hidden="1" x14ac:dyDescent="0.25">
      <c r="A960" s="45"/>
      <c r="B960" s="19" t="s">
        <v>50</v>
      </c>
      <c r="C960" s="20">
        <f t="shared" ref="C960:E962" si="408">C961</f>
        <v>0</v>
      </c>
      <c r="D960" s="20">
        <f t="shared" si="408"/>
        <v>0</v>
      </c>
      <c r="E960" s="20">
        <f t="shared" si="408"/>
        <v>0</v>
      </c>
    </row>
    <row r="961" spans="1:6" s="3" customFormat="1" hidden="1" x14ac:dyDescent="0.25">
      <c r="A961" s="18">
        <v>4</v>
      </c>
      <c r="B961" s="82" t="s">
        <v>3</v>
      </c>
      <c r="C961" s="20">
        <f t="shared" si="408"/>
        <v>0</v>
      </c>
      <c r="D961" s="20">
        <f t="shared" si="408"/>
        <v>0</v>
      </c>
      <c r="E961" s="20">
        <f t="shared" si="408"/>
        <v>0</v>
      </c>
    </row>
    <row r="962" spans="1:6" s="3" customFormat="1" hidden="1" x14ac:dyDescent="0.25">
      <c r="A962" s="18">
        <v>42</v>
      </c>
      <c r="B962" s="82" t="s">
        <v>36</v>
      </c>
      <c r="C962" s="20">
        <f t="shared" si="408"/>
        <v>0</v>
      </c>
      <c r="D962" s="20">
        <f t="shared" si="408"/>
        <v>0</v>
      </c>
      <c r="E962" s="20">
        <f t="shared" si="408"/>
        <v>0</v>
      </c>
    </row>
    <row r="963" spans="1:6" s="144" customFormat="1" hidden="1" x14ac:dyDescent="0.25">
      <c r="A963" s="141">
        <v>422</v>
      </c>
      <c r="B963" s="216" t="s">
        <v>284</v>
      </c>
      <c r="C963" s="146">
        <v>0</v>
      </c>
      <c r="D963" s="1">
        <f>E963-C963</f>
        <v>0</v>
      </c>
      <c r="E963" s="146">
        <v>0</v>
      </c>
    </row>
    <row r="964" spans="1:6" hidden="1" x14ac:dyDescent="0.25">
      <c r="A964" s="141"/>
      <c r="B964" s="187"/>
      <c r="C964" s="168"/>
      <c r="D964" s="173"/>
      <c r="E964" s="146"/>
    </row>
    <row r="965" spans="1:6" s="86" customFormat="1" ht="14.45" hidden="1" customHeight="1" x14ac:dyDescent="0.25">
      <c r="A965" s="83"/>
      <c r="B965" s="88" t="s">
        <v>426</v>
      </c>
      <c r="C965" s="190">
        <f>C966</f>
        <v>0</v>
      </c>
      <c r="D965" s="85">
        <f>D966</f>
        <v>0</v>
      </c>
      <c r="E965" s="85">
        <f>E966</f>
        <v>0</v>
      </c>
    </row>
    <row r="966" spans="1:6" s="3" customFormat="1" hidden="1" x14ac:dyDescent="0.25">
      <c r="A966" s="45"/>
      <c r="B966" s="3" t="s">
        <v>266</v>
      </c>
      <c r="C966" s="22">
        <f>C967+C971</f>
        <v>0</v>
      </c>
      <c r="D966" s="20">
        <f>D967+D971</f>
        <v>0</v>
      </c>
      <c r="E966" s="20">
        <f>E967+E971</f>
        <v>0</v>
      </c>
    </row>
    <row r="967" spans="1:6" s="3" customFormat="1" hidden="1" x14ac:dyDescent="0.25">
      <c r="A967" s="45"/>
      <c r="B967" s="19" t="s">
        <v>52</v>
      </c>
      <c r="C967" s="22">
        <f t="shared" ref="C967:E969" si="409">C968</f>
        <v>0</v>
      </c>
      <c r="D967" s="20">
        <f t="shared" si="409"/>
        <v>0</v>
      </c>
      <c r="E967" s="20">
        <f t="shared" si="409"/>
        <v>0</v>
      </c>
    </row>
    <row r="968" spans="1:6" s="3" customFormat="1" hidden="1" x14ac:dyDescent="0.25">
      <c r="A968" s="18">
        <v>4</v>
      </c>
      <c r="B968" s="82" t="s">
        <v>3</v>
      </c>
      <c r="C968" s="22">
        <f t="shared" si="409"/>
        <v>0</v>
      </c>
      <c r="D968" s="20">
        <f t="shared" si="409"/>
        <v>0</v>
      </c>
      <c r="E968" s="20">
        <f t="shared" si="409"/>
        <v>0</v>
      </c>
    </row>
    <row r="969" spans="1:6" s="3" customFormat="1" hidden="1" x14ac:dyDescent="0.25">
      <c r="A969" s="18">
        <v>42</v>
      </c>
      <c r="B969" s="82" t="s">
        <v>36</v>
      </c>
      <c r="C969" s="20">
        <f t="shared" si="409"/>
        <v>0</v>
      </c>
      <c r="D969" s="20">
        <f t="shared" si="409"/>
        <v>0</v>
      </c>
      <c r="E969" s="20">
        <f t="shared" si="409"/>
        <v>0</v>
      </c>
    </row>
    <row r="970" spans="1:6" s="144" customFormat="1" hidden="1" x14ac:dyDescent="0.25">
      <c r="A970" s="141">
        <v>422</v>
      </c>
      <c r="B970" s="187" t="s">
        <v>195</v>
      </c>
      <c r="C970" s="1">
        <v>0</v>
      </c>
      <c r="D970" s="1">
        <f>E970-C970</f>
        <v>0</v>
      </c>
      <c r="E970" s="146">
        <v>0</v>
      </c>
      <c r="F970" s="333"/>
    </row>
    <row r="971" spans="1:6" s="3" customFormat="1" hidden="1" x14ac:dyDescent="0.25">
      <c r="A971" s="45"/>
      <c r="B971" s="19" t="s">
        <v>50</v>
      </c>
      <c r="C971" s="22">
        <f t="shared" ref="C971:E973" si="410">C972</f>
        <v>0</v>
      </c>
      <c r="D971" s="20">
        <f t="shared" si="410"/>
        <v>0</v>
      </c>
      <c r="E971" s="20">
        <f t="shared" si="410"/>
        <v>0</v>
      </c>
    </row>
    <row r="972" spans="1:6" s="3" customFormat="1" hidden="1" x14ac:dyDescent="0.25">
      <c r="A972" s="18">
        <v>4</v>
      </c>
      <c r="B972" s="82" t="s">
        <v>3</v>
      </c>
      <c r="C972" s="22">
        <f t="shared" si="410"/>
        <v>0</v>
      </c>
      <c r="D972" s="20">
        <f t="shared" si="410"/>
        <v>0</v>
      </c>
      <c r="E972" s="20">
        <f t="shared" si="410"/>
        <v>0</v>
      </c>
    </row>
    <row r="973" spans="1:6" s="3" customFormat="1" hidden="1" x14ac:dyDescent="0.25">
      <c r="A973" s="18">
        <v>42</v>
      </c>
      <c r="B973" s="82" t="s">
        <v>36</v>
      </c>
      <c r="C973" s="20">
        <f t="shared" si="410"/>
        <v>0</v>
      </c>
      <c r="D973" s="20">
        <f t="shared" si="410"/>
        <v>0</v>
      </c>
      <c r="E973" s="20">
        <f t="shared" si="410"/>
        <v>0</v>
      </c>
    </row>
    <row r="974" spans="1:6" s="144" customFormat="1" hidden="1" x14ac:dyDescent="0.25">
      <c r="A974" s="141">
        <v>422</v>
      </c>
      <c r="B974" s="187" t="s">
        <v>195</v>
      </c>
      <c r="C974" s="1">
        <v>0</v>
      </c>
      <c r="D974" s="1">
        <f>E974-C974</f>
        <v>0</v>
      </c>
      <c r="E974" s="146">
        <v>0</v>
      </c>
    </row>
    <row r="975" spans="1:6" hidden="1" x14ac:dyDescent="0.25">
      <c r="A975" s="89"/>
      <c r="B975" s="90"/>
      <c r="C975" s="168"/>
      <c r="D975" s="173"/>
      <c r="E975" s="146"/>
    </row>
    <row r="976" spans="1:6" s="78" customFormat="1" x14ac:dyDescent="0.25">
      <c r="A976" s="76"/>
      <c r="B976" s="77" t="s">
        <v>164</v>
      </c>
      <c r="C976" s="186">
        <f>C977+C992+C1003</f>
        <v>27500</v>
      </c>
      <c r="D976" s="186">
        <f>D977+D992+D1003</f>
        <v>0</v>
      </c>
      <c r="E976" s="186">
        <f t="shared" ref="E976" si="411">E977+E992+E1003</f>
        <v>27500</v>
      </c>
    </row>
    <row r="977" spans="1:5" s="78" customFormat="1" x14ac:dyDescent="0.25">
      <c r="A977" s="76"/>
      <c r="B977" s="77" t="s">
        <v>465</v>
      </c>
      <c r="C977" s="186">
        <f t="shared" ref="C977:E977" si="412">C978</f>
        <v>10000</v>
      </c>
      <c r="D977" s="81">
        <f t="shared" si="412"/>
        <v>0</v>
      </c>
      <c r="E977" s="81">
        <f t="shared" si="412"/>
        <v>10000</v>
      </c>
    </row>
    <row r="978" spans="1:5" s="3" customFormat="1" x14ac:dyDescent="0.25">
      <c r="A978" s="18"/>
      <c r="B978" s="19" t="s">
        <v>142</v>
      </c>
      <c r="C978" s="20">
        <f t="shared" ref="C978:E978" si="413">C979+C983+C990</f>
        <v>10000</v>
      </c>
      <c r="D978" s="20">
        <f t="shared" si="413"/>
        <v>0</v>
      </c>
      <c r="E978" s="20">
        <f t="shared" si="413"/>
        <v>10000</v>
      </c>
    </row>
    <row r="979" spans="1:5" s="3" customFormat="1" x14ac:dyDescent="0.25">
      <c r="A979" s="18"/>
      <c r="B979" s="19" t="s">
        <v>51</v>
      </c>
      <c r="C979" s="22">
        <f t="shared" ref="C979:E980" si="414">C980</f>
        <v>0</v>
      </c>
      <c r="D979" s="20">
        <f t="shared" si="414"/>
        <v>0</v>
      </c>
      <c r="E979" s="20">
        <f t="shared" si="414"/>
        <v>0</v>
      </c>
    </row>
    <row r="980" spans="1:5" s="3" customFormat="1" x14ac:dyDescent="0.25">
      <c r="A980" s="18">
        <v>3</v>
      </c>
      <c r="B980" s="19" t="s">
        <v>3</v>
      </c>
      <c r="C980" s="22">
        <f t="shared" si="414"/>
        <v>0</v>
      </c>
      <c r="D980" s="20">
        <f t="shared" si="414"/>
        <v>0</v>
      </c>
      <c r="E980" s="20">
        <f t="shared" si="414"/>
        <v>0</v>
      </c>
    </row>
    <row r="981" spans="1:5" s="357" customFormat="1" x14ac:dyDescent="0.25">
      <c r="A981" s="355">
        <v>38</v>
      </c>
      <c r="B981" s="358" t="s">
        <v>36</v>
      </c>
      <c r="C981" s="356">
        <f>C982</f>
        <v>0</v>
      </c>
      <c r="D981" s="356">
        <f>D982</f>
        <v>0</v>
      </c>
      <c r="E981" s="356">
        <f>E982</f>
        <v>0</v>
      </c>
    </row>
    <row r="982" spans="1:5" hidden="1" x14ac:dyDescent="0.25">
      <c r="A982" s="141">
        <v>386</v>
      </c>
      <c r="B982" s="153" t="s">
        <v>133</v>
      </c>
      <c r="C982" s="1">
        <v>0</v>
      </c>
      <c r="D982" s="1">
        <v>0</v>
      </c>
      <c r="E982" s="1">
        <v>0</v>
      </c>
    </row>
    <row r="983" spans="1:5" s="3" customFormat="1" x14ac:dyDescent="0.25">
      <c r="A983" s="18"/>
      <c r="B983" s="19" t="s">
        <v>52</v>
      </c>
      <c r="C983" s="22">
        <f t="shared" ref="C983:E985" si="415">C984</f>
        <v>0</v>
      </c>
      <c r="D983" s="20">
        <f t="shared" si="415"/>
        <v>0</v>
      </c>
      <c r="E983" s="20">
        <f t="shared" si="415"/>
        <v>0</v>
      </c>
    </row>
    <row r="984" spans="1:5" s="3" customFormat="1" x14ac:dyDescent="0.25">
      <c r="A984" s="18">
        <v>3</v>
      </c>
      <c r="B984" s="19" t="s">
        <v>3</v>
      </c>
      <c r="C984" s="22">
        <f t="shared" si="415"/>
        <v>0</v>
      </c>
      <c r="D984" s="20">
        <f t="shared" si="415"/>
        <v>0</v>
      </c>
      <c r="E984" s="20">
        <f t="shared" si="415"/>
        <v>0</v>
      </c>
    </row>
    <row r="985" spans="1:5" s="357" customFormat="1" x14ac:dyDescent="0.25">
      <c r="A985" s="355">
        <v>38</v>
      </c>
      <c r="B985" s="358" t="s">
        <v>36</v>
      </c>
      <c r="C985" s="356">
        <f t="shared" si="415"/>
        <v>0</v>
      </c>
      <c r="D985" s="356">
        <f t="shared" si="415"/>
        <v>0</v>
      </c>
      <c r="E985" s="356">
        <f t="shared" si="415"/>
        <v>0</v>
      </c>
    </row>
    <row r="986" spans="1:5" hidden="1" x14ac:dyDescent="0.25">
      <c r="A986" s="141">
        <v>386</v>
      </c>
      <c r="B986" s="153" t="s">
        <v>133</v>
      </c>
      <c r="C986" s="1">
        <v>0</v>
      </c>
      <c r="D986" s="1">
        <v>0</v>
      </c>
      <c r="E986" s="1">
        <v>0</v>
      </c>
    </row>
    <row r="987" spans="1:5" s="3" customFormat="1" x14ac:dyDescent="0.25">
      <c r="A987" s="18"/>
      <c r="B987" s="19" t="s">
        <v>50</v>
      </c>
      <c r="C987" s="22">
        <f t="shared" ref="C987:E988" si="416">C988</f>
        <v>10000</v>
      </c>
      <c r="D987" s="20">
        <f t="shared" si="416"/>
        <v>0</v>
      </c>
      <c r="E987" s="20">
        <f t="shared" si="416"/>
        <v>10000</v>
      </c>
    </row>
    <row r="988" spans="1:5" s="3" customFormat="1" x14ac:dyDescent="0.25">
      <c r="A988" s="18">
        <v>3</v>
      </c>
      <c r="B988" s="19" t="s">
        <v>3</v>
      </c>
      <c r="C988" s="22">
        <f t="shared" si="416"/>
        <v>10000</v>
      </c>
      <c r="D988" s="20">
        <f t="shared" si="416"/>
        <v>0</v>
      </c>
      <c r="E988" s="20">
        <f t="shared" si="416"/>
        <v>10000</v>
      </c>
    </row>
    <row r="989" spans="1:5" s="357" customFormat="1" x14ac:dyDescent="0.25">
      <c r="A989" s="355">
        <v>38</v>
      </c>
      <c r="B989" s="358" t="s">
        <v>36</v>
      </c>
      <c r="C989" s="356">
        <f t="shared" ref="C989:E989" si="417">C990</f>
        <v>10000</v>
      </c>
      <c r="D989" s="356">
        <f t="shared" si="417"/>
        <v>0</v>
      </c>
      <c r="E989" s="356">
        <f t="shared" si="417"/>
        <v>10000</v>
      </c>
    </row>
    <row r="990" spans="1:5" hidden="1" x14ac:dyDescent="0.25">
      <c r="A990" s="141">
        <v>386</v>
      </c>
      <c r="B990" s="153" t="s">
        <v>88</v>
      </c>
      <c r="C990" s="1">
        <v>10000</v>
      </c>
      <c r="D990" s="1">
        <f>E990-C990</f>
        <v>0</v>
      </c>
      <c r="E990" s="1">
        <v>10000</v>
      </c>
    </row>
    <row r="991" spans="1:5" hidden="1" x14ac:dyDescent="0.25">
      <c r="A991" s="141"/>
      <c r="B991" s="19"/>
      <c r="C991" s="168"/>
      <c r="D991" s="168"/>
      <c r="E991" s="1"/>
    </row>
    <row r="992" spans="1:5" s="78" customFormat="1" hidden="1" x14ac:dyDescent="0.25">
      <c r="A992" s="76"/>
      <c r="B992" s="77" t="s">
        <v>484</v>
      </c>
      <c r="C992" s="186">
        <f>C994+C998</f>
        <v>0</v>
      </c>
      <c r="D992" s="81">
        <f>D994+D998</f>
        <v>0</v>
      </c>
      <c r="E992" s="81">
        <f>E994+E998</f>
        <v>0</v>
      </c>
    </row>
    <row r="993" spans="1:5" s="3" customFormat="1" hidden="1" x14ac:dyDescent="0.25">
      <c r="A993" s="18"/>
      <c r="B993" s="19" t="s">
        <v>144</v>
      </c>
      <c r="C993" s="22">
        <f>C994+C998</f>
        <v>0</v>
      </c>
      <c r="D993" s="20">
        <f t="shared" ref="C993:E995" si="418">D994</f>
        <v>0</v>
      </c>
      <c r="E993" s="20">
        <f t="shared" si="418"/>
        <v>0</v>
      </c>
    </row>
    <row r="994" spans="1:5" s="3" customFormat="1" hidden="1" x14ac:dyDescent="0.25">
      <c r="A994" s="18"/>
      <c r="B994" s="19" t="s">
        <v>51</v>
      </c>
      <c r="C994" s="22">
        <f t="shared" si="418"/>
        <v>0</v>
      </c>
      <c r="D994" s="20">
        <f t="shared" si="418"/>
        <v>0</v>
      </c>
      <c r="E994" s="20">
        <f t="shared" si="418"/>
        <v>0</v>
      </c>
    </row>
    <row r="995" spans="1:5" s="3" customFormat="1" hidden="1" x14ac:dyDescent="0.25">
      <c r="A995" s="18">
        <v>3</v>
      </c>
      <c r="B995" s="19" t="s">
        <v>2</v>
      </c>
      <c r="C995" s="22">
        <f t="shared" si="418"/>
        <v>0</v>
      </c>
      <c r="D995" s="20">
        <f t="shared" si="418"/>
        <v>0</v>
      </c>
      <c r="E995" s="20">
        <f t="shared" si="418"/>
        <v>0</v>
      </c>
    </row>
    <row r="996" spans="1:5" s="3" customFormat="1" hidden="1" x14ac:dyDescent="0.25">
      <c r="A996" s="18">
        <v>38</v>
      </c>
      <c r="B996" s="19" t="s">
        <v>44</v>
      </c>
      <c r="C996" s="22">
        <f>C997</f>
        <v>0</v>
      </c>
      <c r="D996" s="20">
        <f>D997</f>
        <v>0</v>
      </c>
      <c r="E996" s="20">
        <f>E997</f>
        <v>0</v>
      </c>
    </row>
    <row r="997" spans="1:5" hidden="1" x14ac:dyDescent="0.25">
      <c r="A997" s="141">
        <v>386</v>
      </c>
      <c r="B997" s="153" t="s">
        <v>205</v>
      </c>
      <c r="C997" s="1">
        <v>0</v>
      </c>
      <c r="D997" s="1">
        <f>E997-C997</f>
        <v>0</v>
      </c>
      <c r="E997" s="1">
        <v>0</v>
      </c>
    </row>
    <row r="998" spans="1:5" s="3" customFormat="1" hidden="1" x14ac:dyDescent="0.25">
      <c r="A998" s="18"/>
      <c r="B998" s="19" t="s">
        <v>52</v>
      </c>
      <c r="C998" s="22">
        <f t="shared" ref="C998:E1000" si="419">C999</f>
        <v>0</v>
      </c>
      <c r="D998" s="20">
        <f t="shared" si="419"/>
        <v>0</v>
      </c>
      <c r="E998" s="20">
        <f t="shared" si="419"/>
        <v>0</v>
      </c>
    </row>
    <row r="999" spans="1:5" s="3" customFormat="1" hidden="1" x14ac:dyDescent="0.25">
      <c r="A999" s="18">
        <v>3</v>
      </c>
      <c r="B999" s="19" t="s">
        <v>3</v>
      </c>
      <c r="C999" s="22">
        <f t="shared" si="419"/>
        <v>0</v>
      </c>
      <c r="D999" s="20">
        <f t="shared" si="419"/>
        <v>0</v>
      </c>
      <c r="E999" s="20">
        <f t="shared" si="419"/>
        <v>0</v>
      </c>
    </row>
    <row r="1000" spans="1:5" s="3" customFormat="1" hidden="1" x14ac:dyDescent="0.25">
      <c r="A1000" s="18">
        <v>38</v>
      </c>
      <c r="B1000" s="19" t="s">
        <v>36</v>
      </c>
      <c r="C1000" s="22">
        <f t="shared" si="419"/>
        <v>0</v>
      </c>
      <c r="D1000" s="20">
        <f t="shared" si="419"/>
        <v>0</v>
      </c>
      <c r="E1000" s="20">
        <f t="shared" si="419"/>
        <v>0</v>
      </c>
    </row>
    <row r="1001" spans="1:5" hidden="1" x14ac:dyDescent="0.25">
      <c r="A1001" s="141">
        <v>386</v>
      </c>
      <c r="B1001" s="153" t="s">
        <v>133</v>
      </c>
      <c r="C1001" s="1">
        <v>0</v>
      </c>
      <c r="D1001" s="1">
        <f>E1001-C1001</f>
        <v>0</v>
      </c>
      <c r="E1001" s="1">
        <v>0</v>
      </c>
    </row>
    <row r="1002" spans="1:5" x14ac:dyDescent="0.25">
      <c r="A1002" s="141"/>
      <c r="B1002" s="153"/>
      <c r="C1002" s="1"/>
      <c r="D1002" s="1"/>
      <c r="E1002" s="1"/>
    </row>
    <row r="1003" spans="1:5" s="78" customFormat="1" x14ac:dyDescent="0.25">
      <c r="A1003" s="76"/>
      <c r="B1003" s="77" t="s">
        <v>496</v>
      </c>
      <c r="C1003" s="186">
        <f t="shared" ref="C1003:E1003" si="420">C1004</f>
        <v>17500</v>
      </c>
      <c r="D1003" s="81">
        <f t="shared" si="420"/>
        <v>0</v>
      </c>
      <c r="E1003" s="81">
        <f t="shared" si="420"/>
        <v>17500</v>
      </c>
    </row>
    <row r="1004" spans="1:5" s="3" customFormat="1" x14ac:dyDescent="0.25">
      <c r="A1004" s="18"/>
      <c r="B1004" s="19" t="s">
        <v>142</v>
      </c>
      <c r="C1004" s="20">
        <f>C1005+C1010</f>
        <v>17500</v>
      </c>
      <c r="D1004" s="20">
        <f>D1005+D1010</f>
        <v>0</v>
      </c>
      <c r="E1004" s="20">
        <f>E1005+E1009</f>
        <v>17500</v>
      </c>
    </row>
    <row r="1005" spans="1:5" s="3" customFormat="1" x14ac:dyDescent="0.25">
      <c r="A1005" s="18"/>
      <c r="B1005" s="19" t="s">
        <v>51</v>
      </c>
      <c r="C1005" s="22">
        <f t="shared" ref="C1005:E1007" si="421">C1006</f>
        <v>10000</v>
      </c>
      <c r="D1005" s="20">
        <f t="shared" si="421"/>
        <v>0</v>
      </c>
      <c r="E1005" s="20">
        <f t="shared" si="421"/>
        <v>10000</v>
      </c>
    </row>
    <row r="1006" spans="1:5" s="3" customFormat="1" x14ac:dyDescent="0.25">
      <c r="A1006" s="18">
        <v>4</v>
      </c>
      <c r="B1006" s="19" t="s">
        <v>3</v>
      </c>
      <c r="C1006" s="22">
        <f t="shared" si="421"/>
        <v>10000</v>
      </c>
      <c r="D1006" s="20">
        <f t="shared" si="421"/>
        <v>0</v>
      </c>
      <c r="E1006" s="20">
        <f t="shared" si="421"/>
        <v>10000</v>
      </c>
    </row>
    <row r="1007" spans="1:5" s="357" customFormat="1" x14ac:dyDescent="0.25">
      <c r="A1007" s="355">
        <v>42</v>
      </c>
      <c r="B1007" s="358" t="s">
        <v>36</v>
      </c>
      <c r="C1007" s="356">
        <f t="shared" si="421"/>
        <v>10000</v>
      </c>
      <c r="D1007" s="356">
        <f t="shared" si="421"/>
        <v>0</v>
      </c>
      <c r="E1007" s="356">
        <f t="shared" si="421"/>
        <v>10000</v>
      </c>
    </row>
    <row r="1008" spans="1:5" hidden="1" x14ac:dyDescent="0.25">
      <c r="A1008" s="141">
        <v>426</v>
      </c>
      <c r="B1008" s="282" t="s">
        <v>485</v>
      </c>
      <c r="C1008" s="1">
        <v>10000</v>
      </c>
      <c r="D1008" s="1">
        <f>E1008-C1008</f>
        <v>0</v>
      </c>
      <c r="E1008" s="1">
        <v>10000</v>
      </c>
    </row>
    <row r="1009" spans="1:5" x14ac:dyDescent="0.25">
      <c r="A1009" s="18"/>
      <c r="B1009" s="19" t="s">
        <v>50</v>
      </c>
      <c r="C1009" s="22">
        <f t="shared" ref="C1009:E1011" si="422">C1010</f>
        <v>7500</v>
      </c>
      <c r="D1009" s="20">
        <f t="shared" si="422"/>
        <v>0</v>
      </c>
      <c r="E1009" s="20">
        <f t="shared" si="422"/>
        <v>7500</v>
      </c>
    </row>
    <row r="1010" spans="1:5" x14ac:dyDescent="0.25">
      <c r="A1010" s="18">
        <v>4</v>
      </c>
      <c r="B1010" s="19" t="s">
        <v>3</v>
      </c>
      <c r="C1010" s="22">
        <f t="shared" si="422"/>
        <v>7500</v>
      </c>
      <c r="D1010" s="20">
        <f t="shared" si="422"/>
        <v>0</v>
      </c>
      <c r="E1010" s="20">
        <f t="shared" si="422"/>
        <v>7500</v>
      </c>
    </row>
    <row r="1011" spans="1:5" s="357" customFormat="1" x14ac:dyDescent="0.25">
      <c r="A1011" s="355">
        <v>42</v>
      </c>
      <c r="B1011" s="358" t="s">
        <v>36</v>
      </c>
      <c r="C1011" s="356">
        <f t="shared" si="422"/>
        <v>7500</v>
      </c>
      <c r="D1011" s="356">
        <f t="shared" si="422"/>
        <v>0</v>
      </c>
      <c r="E1011" s="356">
        <f t="shared" si="422"/>
        <v>7500</v>
      </c>
    </row>
    <row r="1012" spans="1:5" hidden="1" x14ac:dyDescent="0.25">
      <c r="A1012" s="141">
        <v>426</v>
      </c>
      <c r="B1012" s="282" t="s">
        <v>485</v>
      </c>
      <c r="C1012" s="1">
        <v>7500</v>
      </c>
      <c r="D1012" s="1">
        <f>E1012-C1012</f>
        <v>0</v>
      </c>
      <c r="E1012" s="146">
        <v>7500</v>
      </c>
    </row>
    <row r="1013" spans="1:5" x14ac:dyDescent="0.25">
      <c r="A1013" s="18"/>
      <c r="B1013" s="19"/>
      <c r="C1013" s="22"/>
      <c r="D1013" s="22"/>
      <c r="E1013" s="22"/>
    </row>
    <row r="1014" spans="1:5" s="94" customFormat="1" x14ac:dyDescent="0.25">
      <c r="A1014" s="91"/>
      <c r="B1014" s="92" t="s">
        <v>163</v>
      </c>
      <c r="C1014" s="192">
        <f>C1015+C1030</f>
        <v>43500</v>
      </c>
      <c r="D1014" s="192">
        <f>D1015+D1030</f>
        <v>0</v>
      </c>
      <c r="E1014" s="93">
        <f>E1015+E1030</f>
        <v>43500</v>
      </c>
    </row>
    <row r="1015" spans="1:5" s="94" customFormat="1" x14ac:dyDescent="0.25">
      <c r="A1015" s="91"/>
      <c r="B1015" s="95" t="s">
        <v>466</v>
      </c>
      <c r="C1015" s="192">
        <f>C1016</f>
        <v>30000</v>
      </c>
      <c r="D1015" s="192">
        <f>D1016</f>
        <v>0</v>
      </c>
      <c r="E1015" s="93">
        <f>E1016</f>
        <v>30000</v>
      </c>
    </row>
    <row r="1016" spans="1:5" s="3" customFormat="1" x14ac:dyDescent="0.25">
      <c r="A1016" s="18"/>
      <c r="B1016" s="96" t="s">
        <v>145</v>
      </c>
      <c r="C1016" s="22">
        <f>C1017+C1021+C1025</f>
        <v>30000</v>
      </c>
      <c r="D1016" s="22">
        <f t="shared" ref="D1016:E1016" si="423">D1017+D1021+D1025</f>
        <v>0</v>
      </c>
      <c r="E1016" s="22">
        <f t="shared" si="423"/>
        <v>30000</v>
      </c>
    </row>
    <row r="1017" spans="1:5" s="3" customFormat="1" x14ac:dyDescent="0.25">
      <c r="A1017" s="18"/>
      <c r="B1017" s="46" t="s">
        <v>51</v>
      </c>
      <c r="C1017" s="22">
        <f t="shared" ref="C1017:E1019" si="424">C1018</f>
        <v>0</v>
      </c>
      <c r="D1017" s="20">
        <f t="shared" si="424"/>
        <v>0</v>
      </c>
      <c r="E1017" s="20">
        <f t="shared" si="424"/>
        <v>0</v>
      </c>
    </row>
    <row r="1018" spans="1:5" s="3" customFormat="1" x14ac:dyDescent="0.25">
      <c r="A1018" s="18">
        <v>4</v>
      </c>
      <c r="B1018" s="46" t="s">
        <v>3</v>
      </c>
      <c r="C1018" s="22">
        <f t="shared" si="424"/>
        <v>0</v>
      </c>
      <c r="D1018" s="20">
        <f t="shared" si="424"/>
        <v>0</v>
      </c>
      <c r="E1018" s="20">
        <f t="shared" si="424"/>
        <v>0</v>
      </c>
    </row>
    <row r="1019" spans="1:5" s="357" customFormat="1" x14ac:dyDescent="0.25">
      <c r="A1019" s="355">
        <v>42</v>
      </c>
      <c r="B1019" s="361" t="s">
        <v>36</v>
      </c>
      <c r="C1019" s="356">
        <f t="shared" si="424"/>
        <v>0</v>
      </c>
      <c r="D1019" s="356">
        <f t="shared" si="424"/>
        <v>0</v>
      </c>
      <c r="E1019" s="356">
        <f t="shared" si="424"/>
        <v>0</v>
      </c>
    </row>
    <row r="1020" spans="1:5" s="144" customFormat="1" hidden="1" x14ac:dyDescent="0.25">
      <c r="A1020" s="141">
        <v>421</v>
      </c>
      <c r="B1020" s="153" t="s">
        <v>88</v>
      </c>
      <c r="C1020" s="1">
        <v>0</v>
      </c>
      <c r="D1020" s="146">
        <v>0</v>
      </c>
      <c r="E1020" s="146">
        <v>0</v>
      </c>
    </row>
    <row r="1021" spans="1:5" s="3" customFormat="1" x14ac:dyDescent="0.25">
      <c r="A1021" s="18"/>
      <c r="B1021" s="19" t="s">
        <v>50</v>
      </c>
      <c r="C1021" s="22">
        <f t="shared" ref="C1021:E1023" si="425">C1022</f>
        <v>0</v>
      </c>
      <c r="D1021" s="20">
        <f t="shared" si="425"/>
        <v>0</v>
      </c>
      <c r="E1021" s="20">
        <f t="shared" si="425"/>
        <v>0</v>
      </c>
    </row>
    <row r="1022" spans="1:5" s="3" customFormat="1" x14ac:dyDescent="0.25">
      <c r="A1022" s="18">
        <v>4</v>
      </c>
      <c r="B1022" s="19" t="s">
        <v>3</v>
      </c>
      <c r="C1022" s="22">
        <f t="shared" si="425"/>
        <v>0</v>
      </c>
      <c r="D1022" s="20">
        <f t="shared" si="425"/>
        <v>0</v>
      </c>
      <c r="E1022" s="20">
        <f t="shared" si="425"/>
        <v>0</v>
      </c>
    </row>
    <row r="1023" spans="1:5" s="357" customFormat="1" x14ac:dyDescent="0.25">
      <c r="A1023" s="355">
        <v>42</v>
      </c>
      <c r="B1023" s="358" t="s">
        <v>36</v>
      </c>
      <c r="C1023" s="356">
        <f t="shared" si="425"/>
        <v>0</v>
      </c>
      <c r="D1023" s="356">
        <f t="shared" si="425"/>
        <v>0</v>
      </c>
      <c r="E1023" s="356">
        <f t="shared" si="425"/>
        <v>0</v>
      </c>
    </row>
    <row r="1024" spans="1:5" s="3" customFormat="1" hidden="1" x14ac:dyDescent="0.25">
      <c r="A1024" s="141">
        <v>421</v>
      </c>
      <c r="B1024" s="153" t="s">
        <v>88</v>
      </c>
      <c r="C1024" s="1">
        <v>0</v>
      </c>
      <c r="D1024" s="146">
        <v>0</v>
      </c>
      <c r="E1024" s="146">
        <v>0</v>
      </c>
    </row>
    <row r="1025" spans="1:5" s="3" customFormat="1" x14ac:dyDescent="0.25">
      <c r="A1025" s="18"/>
      <c r="B1025" s="46" t="s">
        <v>52</v>
      </c>
      <c r="C1025" s="22">
        <f t="shared" ref="C1025:E1026" si="426">C1026</f>
        <v>30000</v>
      </c>
      <c r="D1025" s="20">
        <f t="shared" si="426"/>
        <v>0</v>
      </c>
      <c r="E1025" s="20">
        <f t="shared" si="426"/>
        <v>30000</v>
      </c>
    </row>
    <row r="1026" spans="1:5" s="3" customFormat="1" x14ac:dyDescent="0.25">
      <c r="A1026" s="18">
        <v>4</v>
      </c>
      <c r="B1026" s="46" t="s">
        <v>3</v>
      </c>
      <c r="C1026" s="22">
        <f t="shared" si="426"/>
        <v>30000</v>
      </c>
      <c r="D1026" s="20">
        <f t="shared" si="426"/>
        <v>0</v>
      </c>
      <c r="E1026" s="20">
        <f t="shared" si="426"/>
        <v>30000</v>
      </c>
    </row>
    <row r="1027" spans="1:5" s="357" customFormat="1" x14ac:dyDescent="0.25">
      <c r="A1027" s="355">
        <v>42</v>
      </c>
      <c r="B1027" s="361" t="s">
        <v>36</v>
      </c>
      <c r="C1027" s="356">
        <f>C1028</f>
        <v>30000</v>
      </c>
      <c r="D1027" s="356">
        <f>D1028</f>
        <v>0</v>
      </c>
      <c r="E1027" s="356">
        <f>E1028</f>
        <v>30000</v>
      </c>
    </row>
    <row r="1028" spans="1:5" hidden="1" x14ac:dyDescent="0.25">
      <c r="A1028" s="141">
        <v>421</v>
      </c>
      <c r="B1028" s="153" t="s">
        <v>88</v>
      </c>
      <c r="C1028" s="1">
        <v>30000</v>
      </c>
      <c r="D1028" s="1">
        <f>E1028-C1028</f>
        <v>0</v>
      </c>
      <c r="E1028" s="146">
        <v>30000</v>
      </c>
    </row>
    <row r="1029" spans="1:5" x14ac:dyDescent="0.25">
      <c r="A1029" s="141"/>
      <c r="B1029" s="153"/>
      <c r="C1029" s="1"/>
      <c r="D1029" s="146"/>
      <c r="E1029" s="146"/>
    </row>
    <row r="1030" spans="1:5" s="94" customFormat="1" ht="27" customHeight="1" x14ac:dyDescent="0.25">
      <c r="A1030" s="91"/>
      <c r="B1030" s="274" t="s">
        <v>467</v>
      </c>
      <c r="C1030" s="192">
        <f t="shared" ref="C1030:E1030" si="427">C1031</f>
        <v>13500</v>
      </c>
      <c r="D1030" s="93">
        <f t="shared" si="427"/>
        <v>0</v>
      </c>
      <c r="E1030" s="93">
        <f t="shared" si="427"/>
        <v>13500</v>
      </c>
    </row>
    <row r="1031" spans="1:5" s="3" customFormat="1" x14ac:dyDescent="0.25">
      <c r="A1031" s="18"/>
      <c r="B1031" s="70" t="s">
        <v>145</v>
      </c>
      <c r="C1031" s="22">
        <f t="shared" ref="C1031:E1034" si="428">C1032</f>
        <v>13500</v>
      </c>
      <c r="D1031" s="20">
        <f t="shared" si="428"/>
        <v>0</v>
      </c>
      <c r="E1031" s="20">
        <f t="shared" si="428"/>
        <v>13500</v>
      </c>
    </row>
    <row r="1032" spans="1:5" s="3" customFormat="1" x14ac:dyDescent="0.25">
      <c r="A1032" s="18"/>
      <c r="B1032" s="19" t="s">
        <v>51</v>
      </c>
      <c r="C1032" s="22">
        <f t="shared" si="428"/>
        <v>13500</v>
      </c>
      <c r="D1032" s="20">
        <f t="shared" si="428"/>
        <v>0</v>
      </c>
      <c r="E1032" s="20">
        <f t="shared" si="428"/>
        <v>13500</v>
      </c>
    </row>
    <row r="1033" spans="1:5" s="3" customFormat="1" x14ac:dyDescent="0.25">
      <c r="A1033" s="18">
        <v>4</v>
      </c>
      <c r="B1033" s="19" t="s">
        <v>3</v>
      </c>
      <c r="C1033" s="22">
        <f t="shared" si="428"/>
        <v>13500</v>
      </c>
      <c r="D1033" s="20">
        <f t="shared" si="428"/>
        <v>0</v>
      </c>
      <c r="E1033" s="20">
        <f t="shared" si="428"/>
        <v>13500</v>
      </c>
    </row>
    <row r="1034" spans="1:5" s="357" customFormat="1" x14ac:dyDescent="0.25">
      <c r="A1034" s="355">
        <v>42</v>
      </c>
      <c r="B1034" s="358" t="s">
        <v>36</v>
      </c>
      <c r="C1034" s="356">
        <f t="shared" si="428"/>
        <v>13500</v>
      </c>
      <c r="D1034" s="356">
        <f t="shared" si="428"/>
        <v>0</v>
      </c>
      <c r="E1034" s="356">
        <f t="shared" si="428"/>
        <v>13500</v>
      </c>
    </row>
    <row r="1035" spans="1:5" hidden="1" x14ac:dyDescent="0.25">
      <c r="A1035" s="141">
        <v>426</v>
      </c>
      <c r="B1035" s="177" t="s">
        <v>215</v>
      </c>
      <c r="C1035" s="1">
        <v>13500</v>
      </c>
      <c r="D1035" s="1">
        <f>E1035-C1035</f>
        <v>0</v>
      </c>
      <c r="E1035" s="1">
        <v>13500</v>
      </c>
    </row>
    <row r="1036" spans="1:5" x14ac:dyDescent="0.25">
      <c r="A1036" s="141"/>
      <c r="B1036" s="153"/>
      <c r="C1036" s="168"/>
      <c r="D1036" s="173"/>
      <c r="E1036" s="146"/>
    </row>
    <row r="1037" spans="1:5" s="63" customFormat="1" x14ac:dyDescent="0.25">
      <c r="A1037" s="62"/>
      <c r="B1037" s="62" t="s">
        <v>267</v>
      </c>
      <c r="C1037" s="176">
        <f>C1038+C1045+C1052+C1059</f>
        <v>86500</v>
      </c>
      <c r="D1037" s="176">
        <f t="shared" ref="D1037:E1037" si="429">D1038+D1045+D1052+D1059</f>
        <v>0</v>
      </c>
      <c r="E1037" s="176">
        <f t="shared" si="429"/>
        <v>86500</v>
      </c>
    </row>
    <row r="1038" spans="1:5" s="63" customFormat="1" x14ac:dyDescent="0.25">
      <c r="A1038" s="62"/>
      <c r="B1038" s="64" t="s">
        <v>490</v>
      </c>
      <c r="C1038" s="97">
        <f t="shared" ref="C1038:E1039" si="430">C1039</f>
        <v>40000</v>
      </c>
      <c r="D1038" s="65">
        <f t="shared" si="430"/>
        <v>0</v>
      </c>
      <c r="E1038" s="65">
        <f t="shared" si="430"/>
        <v>40000</v>
      </c>
    </row>
    <row r="1039" spans="1:5" s="3" customFormat="1" x14ac:dyDescent="0.25">
      <c r="A1039" s="18"/>
      <c r="B1039" s="19" t="s">
        <v>146</v>
      </c>
      <c r="C1039" s="20">
        <f t="shared" si="430"/>
        <v>40000</v>
      </c>
      <c r="D1039" s="20">
        <f t="shared" si="430"/>
        <v>0</v>
      </c>
      <c r="E1039" s="20">
        <f t="shared" si="430"/>
        <v>40000</v>
      </c>
    </row>
    <row r="1040" spans="1:5" s="3" customFormat="1" x14ac:dyDescent="0.25">
      <c r="A1040" s="18"/>
      <c r="B1040" s="19" t="s">
        <v>51</v>
      </c>
      <c r="C1040" s="22">
        <f t="shared" ref="C1040:E1042" si="431">C1041</f>
        <v>40000</v>
      </c>
      <c r="D1040" s="20">
        <f t="shared" si="431"/>
        <v>0</v>
      </c>
      <c r="E1040" s="20">
        <f t="shared" si="431"/>
        <v>40000</v>
      </c>
    </row>
    <row r="1041" spans="1:5" s="3" customFormat="1" x14ac:dyDescent="0.25">
      <c r="A1041" s="18">
        <v>3</v>
      </c>
      <c r="B1041" s="19" t="s">
        <v>2</v>
      </c>
      <c r="C1041" s="22">
        <f t="shared" si="431"/>
        <v>40000</v>
      </c>
      <c r="D1041" s="20">
        <f t="shared" si="431"/>
        <v>0</v>
      </c>
      <c r="E1041" s="20">
        <f t="shared" si="431"/>
        <v>40000</v>
      </c>
    </row>
    <row r="1042" spans="1:5" s="357" customFormat="1" x14ac:dyDescent="0.25">
      <c r="A1042" s="355">
        <v>38</v>
      </c>
      <c r="B1042" s="358" t="s">
        <v>30</v>
      </c>
      <c r="C1042" s="356">
        <f t="shared" si="431"/>
        <v>40000</v>
      </c>
      <c r="D1042" s="356">
        <f t="shared" si="431"/>
        <v>0</v>
      </c>
      <c r="E1042" s="356">
        <f t="shared" si="431"/>
        <v>40000</v>
      </c>
    </row>
    <row r="1043" spans="1:5" hidden="1" x14ac:dyDescent="0.25">
      <c r="A1043" s="141">
        <v>381</v>
      </c>
      <c r="B1043" s="153" t="s">
        <v>83</v>
      </c>
      <c r="C1043" s="1">
        <v>40000</v>
      </c>
      <c r="D1043" s="1">
        <f>E1043-C1043</f>
        <v>0</v>
      </c>
      <c r="E1043" s="1">
        <v>40000</v>
      </c>
    </row>
    <row r="1044" spans="1:5" x14ac:dyDescent="0.25">
      <c r="A1044" s="141"/>
      <c r="B1044" s="153"/>
      <c r="C1044" s="168"/>
      <c r="D1044" s="168"/>
      <c r="E1044" s="1"/>
    </row>
    <row r="1045" spans="1:5" x14ac:dyDescent="0.25">
      <c r="A1045" s="62"/>
      <c r="B1045" s="64" t="s">
        <v>551</v>
      </c>
      <c r="C1045" s="97">
        <f t="shared" ref="C1045:E1046" si="432">C1046</f>
        <v>45000</v>
      </c>
      <c r="D1045" s="65">
        <f t="shared" si="432"/>
        <v>0</v>
      </c>
      <c r="E1045" s="65">
        <f t="shared" si="432"/>
        <v>45000</v>
      </c>
    </row>
    <row r="1046" spans="1:5" x14ac:dyDescent="0.25">
      <c r="A1046" s="18"/>
      <c r="B1046" s="19" t="s">
        <v>146</v>
      </c>
      <c r="C1046" s="20">
        <f t="shared" si="432"/>
        <v>45000</v>
      </c>
      <c r="D1046" s="20">
        <f t="shared" si="432"/>
        <v>0</v>
      </c>
      <c r="E1046" s="20">
        <f t="shared" si="432"/>
        <v>45000</v>
      </c>
    </row>
    <row r="1047" spans="1:5" x14ac:dyDescent="0.25">
      <c r="A1047" s="18"/>
      <c r="B1047" s="19" t="s">
        <v>51</v>
      </c>
      <c r="C1047" s="22">
        <f t="shared" ref="C1047:E1049" si="433">C1048</f>
        <v>45000</v>
      </c>
      <c r="D1047" s="20">
        <f t="shared" si="433"/>
        <v>0</v>
      </c>
      <c r="E1047" s="20">
        <f t="shared" si="433"/>
        <v>45000</v>
      </c>
    </row>
    <row r="1048" spans="1:5" x14ac:dyDescent="0.25">
      <c r="A1048" s="18">
        <v>3</v>
      </c>
      <c r="B1048" s="19" t="s">
        <v>2</v>
      </c>
      <c r="C1048" s="22">
        <f t="shared" si="433"/>
        <v>45000</v>
      </c>
      <c r="D1048" s="20">
        <f t="shared" si="433"/>
        <v>0</v>
      </c>
      <c r="E1048" s="20">
        <f t="shared" si="433"/>
        <v>45000</v>
      </c>
    </row>
    <row r="1049" spans="1:5" s="357" customFormat="1" x14ac:dyDescent="0.25">
      <c r="A1049" s="355">
        <v>38</v>
      </c>
      <c r="B1049" s="358" t="s">
        <v>30</v>
      </c>
      <c r="C1049" s="356">
        <f t="shared" si="433"/>
        <v>45000</v>
      </c>
      <c r="D1049" s="356">
        <f t="shared" si="433"/>
        <v>0</v>
      </c>
      <c r="E1049" s="356">
        <f t="shared" si="433"/>
        <v>45000</v>
      </c>
    </row>
    <row r="1050" spans="1:5" hidden="1" x14ac:dyDescent="0.25">
      <c r="A1050" s="141">
        <v>382</v>
      </c>
      <c r="B1050" s="340" t="s">
        <v>552</v>
      </c>
      <c r="C1050" s="1">
        <v>45000</v>
      </c>
      <c r="D1050" s="1">
        <f>E1050-C1050</f>
        <v>0</v>
      </c>
      <c r="E1050" s="1">
        <v>45000</v>
      </c>
    </row>
    <row r="1051" spans="1:5" x14ac:dyDescent="0.25">
      <c r="A1051" s="141"/>
      <c r="B1051" s="153"/>
      <c r="C1051" s="168"/>
      <c r="D1051" s="173"/>
      <c r="E1051" s="146"/>
    </row>
    <row r="1052" spans="1:5" s="193" customFormat="1" x14ac:dyDescent="0.25">
      <c r="A1052" s="62"/>
      <c r="B1052" s="64" t="s">
        <v>427</v>
      </c>
      <c r="C1052" s="97">
        <f t="shared" ref="C1052:E1052" si="434">C1053</f>
        <v>500</v>
      </c>
      <c r="D1052" s="97">
        <f t="shared" si="434"/>
        <v>0</v>
      </c>
      <c r="E1052" s="97">
        <f t="shared" si="434"/>
        <v>500</v>
      </c>
    </row>
    <row r="1053" spans="1:5" s="3" customFormat="1" x14ac:dyDescent="0.25">
      <c r="A1053" s="18"/>
      <c r="B1053" s="19" t="s">
        <v>147</v>
      </c>
      <c r="C1053" s="22">
        <f t="shared" ref="C1053:E1056" si="435">C1054</f>
        <v>500</v>
      </c>
      <c r="D1053" s="20">
        <f t="shared" si="435"/>
        <v>0</v>
      </c>
      <c r="E1053" s="20">
        <f t="shared" si="435"/>
        <v>500</v>
      </c>
    </row>
    <row r="1054" spans="1:5" s="3" customFormat="1" x14ac:dyDescent="0.25">
      <c r="A1054" s="18"/>
      <c r="B1054" s="19" t="s">
        <v>51</v>
      </c>
      <c r="C1054" s="22">
        <f>C1055</f>
        <v>500</v>
      </c>
      <c r="D1054" s="20">
        <f>D1055</f>
        <v>0</v>
      </c>
      <c r="E1054" s="20">
        <f>E1055</f>
        <v>500</v>
      </c>
    </row>
    <row r="1055" spans="1:5" s="3" customFormat="1" x14ac:dyDescent="0.25">
      <c r="A1055" s="18">
        <v>3</v>
      </c>
      <c r="B1055" s="19" t="s">
        <v>2</v>
      </c>
      <c r="C1055" s="20">
        <f t="shared" ref="C1055:E1055" si="436">C1056</f>
        <v>500</v>
      </c>
      <c r="D1055" s="20">
        <f t="shared" si="436"/>
        <v>0</v>
      </c>
      <c r="E1055" s="20">
        <f t="shared" si="436"/>
        <v>500</v>
      </c>
    </row>
    <row r="1056" spans="1:5" s="357" customFormat="1" x14ac:dyDescent="0.25">
      <c r="A1056" s="355">
        <v>38</v>
      </c>
      <c r="B1056" s="358" t="s">
        <v>30</v>
      </c>
      <c r="C1056" s="356">
        <f t="shared" si="435"/>
        <v>500</v>
      </c>
      <c r="D1056" s="356">
        <f t="shared" si="435"/>
        <v>0</v>
      </c>
      <c r="E1056" s="356">
        <f t="shared" si="435"/>
        <v>500</v>
      </c>
    </row>
    <row r="1057" spans="1:5" hidden="1" x14ac:dyDescent="0.25">
      <c r="A1057" s="141">
        <v>381</v>
      </c>
      <c r="B1057" s="153" t="s">
        <v>156</v>
      </c>
      <c r="C1057" s="1">
        <v>500</v>
      </c>
      <c r="D1057" s="1">
        <f>E1057-C1057</f>
        <v>0</v>
      </c>
      <c r="E1057" s="1">
        <v>500</v>
      </c>
    </row>
    <row r="1058" spans="1:5" x14ac:dyDescent="0.25">
      <c r="A1058" s="141"/>
      <c r="B1058" s="153"/>
      <c r="C1058" s="168"/>
      <c r="D1058" s="168"/>
      <c r="E1058" s="1"/>
    </row>
    <row r="1059" spans="1:5" s="63" customFormat="1" x14ac:dyDescent="0.25">
      <c r="A1059" s="62"/>
      <c r="B1059" s="64" t="s">
        <v>428</v>
      </c>
      <c r="C1059" s="97">
        <f t="shared" ref="C1059:E1059" si="437">C1060</f>
        <v>1000</v>
      </c>
      <c r="D1059" s="65">
        <f t="shared" si="437"/>
        <v>0</v>
      </c>
      <c r="E1059" s="65">
        <f t="shared" si="437"/>
        <v>1000</v>
      </c>
    </row>
    <row r="1060" spans="1:5" s="3" customFormat="1" x14ac:dyDescent="0.25">
      <c r="A1060" s="18"/>
      <c r="B1060" s="19" t="s">
        <v>147</v>
      </c>
      <c r="C1060" s="22">
        <f t="shared" ref="C1060:E1063" si="438">C1061</f>
        <v>1000</v>
      </c>
      <c r="D1060" s="20">
        <f t="shared" si="438"/>
        <v>0</v>
      </c>
      <c r="E1060" s="20">
        <f t="shared" si="438"/>
        <v>1000</v>
      </c>
    </row>
    <row r="1061" spans="1:5" s="3" customFormat="1" x14ac:dyDescent="0.25">
      <c r="A1061" s="18"/>
      <c r="B1061" s="19" t="s">
        <v>51</v>
      </c>
      <c r="C1061" s="22">
        <f t="shared" si="438"/>
        <v>1000</v>
      </c>
      <c r="D1061" s="20">
        <f t="shared" si="438"/>
        <v>0</v>
      </c>
      <c r="E1061" s="20">
        <f t="shared" si="438"/>
        <v>1000</v>
      </c>
    </row>
    <row r="1062" spans="1:5" s="3" customFormat="1" x14ac:dyDescent="0.25">
      <c r="A1062" s="18">
        <v>3</v>
      </c>
      <c r="B1062" s="19" t="s">
        <v>2</v>
      </c>
      <c r="C1062" s="22">
        <f t="shared" si="438"/>
        <v>1000</v>
      </c>
      <c r="D1062" s="20">
        <f t="shared" si="438"/>
        <v>0</v>
      </c>
      <c r="E1062" s="20">
        <f t="shared" si="438"/>
        <v>1000</v>
      </c>
    </row>
    <row r="1063" spans="1:5" s="357" customFormat="1" x14ac:dyDescent="0.25">
      <c r="A1063" s="355">
        <v>38</v>
      </c>
      <c r="B1063" s="358" t="s">
        <v>30</v>
      </c>
      <c r="C1063" s="356">
        <f t="shared" si="438"/>
        <v>1000</v>
      </c>
      <c r="D1063" s="356">
        <f t="shared" si="438"/>
        <v>0</v>
      </c>
      <c r="E1063" s="356">
        <f t="shared" si="438"/>
        <v>1000</v>
      </c>
    </row>
    <row r="1064" spans="1:5" hidden="1" x14ac:dyDescent="0.25">
      <c r="A1064" s="141">
        <v>381</v>
      </c>
      <c r="B1064" s="153" t="s">
        <v>109</v>
      </c>
      <c r="C1064" s="1">
        <v>1000</v>
      </c>
      <c r="D1064" s="1">
        <f>E1064-C1064</f>
        <v>0</v>
      </c>
      <c r="E1064" s="1">
        <v>1000</v>
      </c>
    </row>
    <row r="1065" spans="1:5" x14ac:dyDescent="0.25">
      <c r="A1065" s="141"/>
      <c r="B1065" s="153"/>
      <c r="C1065" s="168"/>
      <c r="D1065" s="173"/>
      <c r="E1065" s="146"/>
    </row>
    <row r="1066" spans="1:5" s="101" customFormat="1" x14ac:dyDescent="0.25">
      <c r="A1066" s="98"/>
      <c r="B1066" s="99" t="s">
        <v>165</v>
      </c>
      <c r="C1066" s="194">
        <f>C1067+C1074</f>
        <v>52700</v>
      </c>
      <c r="D1066" s="100">
        <f t="shared" ref="D1066:E1066" si="439">D1067+D1074</f>
        <v>0</v>
      </c>
      <c r="E1066" s="100">
        <f t="shared" si="439"/>
        <v>52700</v>
      </c>
    </row>
    <row r="1067" spans="1:5" s="101" customFormat="1" x14ac:dyDescent="0.25">
      <c r="A1067" s="98"/>
      <c r="B1067" s="99" t="s">
        <v>429</v>
      </c>
      <c r="C1067" s="194">
        <f t="shared" ref="C1067:D1067" si="440">C1068</f>
        <v>40700</v>
      </c>
      <c r="D1067" s="100">
        <f t="shared" si="440"/>
        <v>0</v>
      </c>
      <c r="E1067" s="100">
        <f>E1068</f>
        <v>40700</v>
      </c>
    </row>
    <row r="1068" spans="1:5" s="3" customFormat="1" x14ac:dyDescent="0.25">
      <c r="A1068" s="18"/>
      <c r="B1068" s="19" t="s">
        <v>148</v>
      </c>
      <c r="C1068" s="22">
        <f t="shared" ref="C1068:E1070" si="441">C1069</f>
        <v>40700</v>
      </c>
      <c r="D1068" s="20">
        <f t="shared" si="441"/>
        <v>0</v>
      </c>
      <c r="E1068" s="20">
        <f t="shared" si="441"/>
        <v>40700</v>
      </c>
    </row>
    <row r="1069" spans="1:5" s="3" customFormat="1" x14ac:dyDescent="0.25">
      <c r="A1069" s="18"/>
      <c r="B1069" s="19" t="s">
        <v>51</v>
      </c>
      <c r="C1069" s="22">
        <f t="shared" si="441"/>
        <v>40700</v>
      </c>
      <c r="D1069" s="20">
        <f t="shared" si="441"/>
        <v>0</v>
      </c>
      <c r="E1069" s="20">
        <f t="shared" si="441"/>
        <v>40700</v>
      </c>
    </row>
    <row r="1070" spans="1:5" s="3" customFormat="1" x14ac:dyDescent="0.25">
      <c r="A1070" s="18">
        <v>3</v>
      </c>
      <c r="B1070" s="19" t="s">
        <v>2</v>
      </c>
      <c r="C1070" s="22">
        <f t="shared" si="441"/>
        <v>40700</v>
      </c>
      <c r="D1070" s="20">
        <f t="shared" si="441"/>
        <v>0</v>
      </c>
      <c r="E1070" s="20">
        <f t="shared" si="441"/>
        <v>40700</v>
      </c>
    </row>
    <row r="1071" spans="1:5" s="357" customFormat="1" x14ac:dyDescent="0.25">
      <c r="A1071" s="355">
        <v>38</v>
      </c>
      <c r="B1071" s="358" t="s">
        <v>30</v>
      </c>
      <c r="C1071" s="356">
        <f>C1072</f>
        <v>40700</v>
      </c>
      <c r="D1071" s="356">
        <f>D1072</f>
        <v>0</v>
      </c>
      <c r="E1071" s="356">
        <f>E1072</f>
        <v>40700</v>
      </c>
    </row>
    <row r="1072" spans="1:5" hidden="1" x14ac:dyDescent="0.25">
      <c r="A1072" s="141">
        <v>381</v>
      </c>
      <c r="B1072" s="153" t="s">
        <v>84</v>
      </c>
      <c r="C1072" s="1">
        <v>40700</v>
      </c>
      <c r="D1072" s="1">
        <f>E1072-C1072</f>
        <v>0</v>
      </c>
      <c r="E1072" s="1">
        <v>40700</v>
      </c>
    </row>
    <row r="1073" spans="1:5" x14ac:dyDescent="0.25">
      <c r="A1073" s="195"/>
      <c r="B1073" s="196"/>
      <c r="C1073" s="198"/>
      <c r="D1073" s="197"/>
      <c r="E1073" s="146"/>
    </row>
    <row r="1074" spans="1:5" s="101" customFormat="1" x14ac:dyDescent="0.25">
      <c r="A1074" s="98"/>
      <c r="B1074" s="99" t="s">
        <v>222</v>
      </c>
      <c r="C1074" s="238">
        <f>C1075</f>
        <v>12000</v>
      </c>
      <c r="D1074" s="102">
        <f>D1075</f>
        <v>0</v>
      </c>
      <c r="E1074" s="100">
        <f>E1075</f>
        <v>12000</v>
      </c>
    </row>
    <row r="1075" spans="1:5" s="3" customFormat="1" x14ac:dyDescent="0.25">
      <c r="A1075" s="18"/>
      <c r="B1075" s="19" t="s">
        <v>148</v>
      </c>
      <c r="C1075" s="53">
        <f t="shared" ref="C1075:E1077" si="442">C1076</f>
        <v>12000</v>
      </c>
      <c r="D1075" s="49">
        <f t="shared" si="442"/>
        <v>0</v>
      </c>
      <c r="E1075" s="20">
        <f t="shared" si="442"/>
        <v>12000</v>
      </c>
    </row>
    <row r="1076" spans="1:5" s="3" customFormat="1" x14ac:dyDescent="0.25">
      <c r="A1076" s="18"/>
      <c r="B1076" s="19" t="s">
        <v>51</v>
      </c>
      <c r="C1076" s="53">
        <f t="shared" si="442"/>
        <v>12000</v>
      </c>
      <c r="D1076" s="49">
        <f t="shared" si="442"/>
        <v>0</v>
      </c>
      <c r="E1076" s="20">
        <f t="shared" si="442"/>
        <v>12000</v>
      </c>
    </row>
    <row r="1077" spans="1:5" s="3" customFormat="1" x14ac:dyDescent="0.25">
      <c r="A1077" s="18">
        <v>3</v>
      </c>
      <c r="B1077" s="19" t="s">
        <v>2</v>
      </c>
      <c r="C1077" s="53">
        <f t="shared" si="442"/>
        <v>12000</v>
      </c>
      <c r="D1077" s="49">
        <f t="shared" si="442"/>
        <v>0</v>
      </c>
      <c r="E1077" s="20">
        <f t="shared" si="442"/>
        <v>12000</v>
      </c>
    </row>
    <row r="1078" spans="1:5" s="357" customFormat="1" x14ac:dyDescent="0.25">
      <c r="A1078" s="355">
        <v>38</v>
      </c>
      <c r="B1078" s="358" t="s">
        <v>30</v>
      </c>
      <c r="C1078" s="359">
        <f>C1079</f>
        <v>12000</v>
      </c>
      <c r="D1078" s="359">
        <f>D1079</f>
        <v>0</v>
      </c>
      <c r="E1078" s="356">
        <f>E1079</f>
        <v>12000</v>
      </c>
    </row>
    <row r="1079" spans="1:5" s="144" customFormat="1" hidden="1" x14ac:dyDescent="0.25">
      <c r="A1079" s="141">
        <v>382</v>
      </c>
      <c r="B1079" s="332" t="s">
        <v>536</v>
      </c>
      <c r="C1079" s="168">
        <v>12000</v>
      </c>
      <c r="D1079" s="1">
        <f>E1079-C1079</f>
        <v>0</v>
      </c>
      <c r="E1079" s="146">
        <v>12000</v>
      </c>
    </row>
    <row r="1080" spans="1:5" x14ac:dyDescent="0.25">
      <c r="A1080" s="141"/>
      <c r="B1080" s="153"/>
      <c r="C1080" s="168"/>
      <c r="D1080" s="173"/>
      <c r="E1080" s="146"/>
    </row>
    <row r="1081" spans="1:5" s="104" customFormat="1" x14ac:dyDescent="0.25">
      <c r="A1081" s="103"/>
      <c r="B1081" s="103" t="s">
        <v>268</v>
      </c>
      <c r="C1081" s="199">
        <f>C1082+C1089</f>
        <v>23000</v>
      </c>
      <c r="D1081" s="199">
        <f t="shared" ref="D1081:E1081" si="443">D1082+D1089</f>
        <v>0</v>
      </c>
      <c r="E1081" s="199">
        <f t="shared" si="443"/>
        <v>23000</v>
      </c>
    </row>
    <row r="1082" spans="1:5" s="104" customFormat="1" x14ac:dyDescent="0.25">
      <c r="A1082" s="103"/>
      <c r="B1082" s="105" t="s">
        <v>430</v>
      </c>
      <c r="C1082" s="200">
        <f t="shared" ref="C1082:E1082" si="444">C1083</f>
        <v>15500</v>
      </c>
      <c r="D1082" s="106">
        <f t="shared" si="444"/>
        <v>0</v>
      </c>
      <c r="E1082" s="106">
        <f t="shared" si="444"/>
        <v>15500</v>
      </c>
    </row>
    <row r="1083" spans="1:5" s="3" customFormat="1" x14ac:dyDescent="0.25">
      <c r="A1083" s="18"/>
      <c r="B1083" s="19" t="s">
        <v>149</v>
      </c>
      <c r="C1083" s="22">
        <f t="shared" ref="C1083:E1086" si="445">C1084</f>
        <v>15500</v>
      </c>
      <c r="D1083" s="20">
        <f t="shared" si="445"/>
        <v>0</v>
      </c>
      <c r="E1083" s="20">
        <f t="shared" si="445"/>
        <v>15500</v>
      </c>
    </row>
    <row r="1084" spans="1:5" s="3" customFormat="1" x14ac:dyDescent="0.25">
      <c r="A1084" s="18"/>
      <c r="B1084" s="19" t="s">
        <v>51</v>
      </c>
      <c r="C1084" s="22">
        <f t="shared" si="445"/>
        <v>15500</v>
      </c>
      <c r="D1084" s="20">
        <f t="shared" si="445"/>
        <v>0</v>
      </c>
      <c r="E1084" s="20">
        <f t="shared" si="445"/>
        <v>15500</v>
      </c>
    </row>
    <row r="1085" spans="1:5" s="3" customFormat="1" x14ac:dyDescent="0.25">
      <c r="A1085" s="18">
        <v>3</v>
      </c>
      <c r="B1085" s="19" t="s">
        <v>2</v>
      </c>
      <c r="C1085" s="22">
        <f t="shared" si="445"/>
        <v>15500</v>
      </c>
      <c r="D1085" s="20">
        <f t="shared" si="445"/>
        <v>0</v>
      </c>
      <c r="E1085" s="20">
        <f t="shared" si="445"/>
        <v>15500</v>
      </c>
    </row>
    <row r="1086" spans="1:5" s="357" customFormat="1" x14ac:dyDescent="0.25">
      <c r="A1086" s="355">
        <v>38</v>
      </c>
      <c r="B1086" s="358" t="s">
        <v>30</v>
      </c>
      <c r="C1086" s="356">
        <f t="shared" si="445"/>
        <v>15500</v>
      </c>
      <c r="D1086" s="356">
        <f t="shared" si="445"/>
        <v>0</v>
      </c>
      <c r="E1086" s="356">
        <f t="shared" si="445"/>
        <v>15500</v>
      </c>
    </row>
    <row r="1087" spans="1:5" hidden="1" x14ac:dyDescent="0.25">
      <c r="A1087" s="141">
        <v>381</v>
      </c>
      <c r="B1087" s="153" t="s">
        <v>83</v>
      </c>
      <c r="C1087" s="1">
        <v>15500</v>
      </c>
      <c r="D1087" s="1">
        <f>E1087-C1087</f>
        <v>0</v>
      </c>
      <c r="E1087" s="1">
        <v>15500</v>
      </c>
    </row>
    <row r="1088" spans="1:5" x14ac:dyDescent="0.25">
      <c r="A1088" s="141"/>
      <c r="B1088" s="153"/>
      <c r="C1088" s="168"/>
      <c r="D1088" s="173"/>
      <c r="E1088" s="146"/>
    </row>
    <row r="1089" spans="1:5" s="104" customFormat="1" x14ac:dyDescent="0.25">
      <c r="A1089" s="103"/>
      <c r="B1089" s="105" t="s">
        <v>431</v>
      </c>
      <c r="C1089" s="200">
        <f t="shared" ref="C1089:E1089" si="446">C1090</f>
        <v>7500</v>
      </c>
      <c r="D1089" s="106">
        <f t="shared" si="446"/>
        <v>0</v>
      </c>
      <c r="E1089" s="106">
        <f t="shared" si="446"/>
        <v>7500</v>
      </c>
    </row>
    <row r="1090" spans="1:5" s="3" customFormat="1" x14ac:dyDescent="0.25">
      <c r="A1090" s="18"/>
      <c r="B1090" s="19" t="s">
        <v>277</v>
      </c>
      <c r="C1090" s="22">
        <f t="shared" ref="C1090:E1093" si="447">C1091</f>
        <v>7500</v>
      </c>
      <c r="D1090" s="20">
        <f t="shared" si="447"/>
        <v>0</v>
      </c>
      <c r="E1090" s="20">
        <f t="shared" si="447"/>
        <v>7500</v>
      </c>
    </row>
    <row r="1091" spans="1:5" s="3" customFormat="1" x14ac:dyDescent="0.25">
      <c r="A1091" s="18"/>
      <c r="B1091" s="19" t="s">
        <v>51</v>
      </c>
      <c r="C1091" s="22">
        <f t="shared" si="447"/>
        <v>7500</v>
      </c>
      <c r="D1091" s="20">
        <f t="shared" si="447"/>
        <v>0</v>
      </c>
      <c r="E1091" s="20">
        <f t="shared" si="447"/>
        <v>7500</v>
      </c>
    </row>
    <row r="1092" spans="1:5" s="3" customFormat="1" x14ac:dyDescent="0.25">
      <c r="A1092" s="18">
        <v>3</v>
      </c>
      <c r="B1092" s="19" t="s">
        <v>2</v>
      </c>
      <c r="C1092" s="22">
        <f t="shared" si="447"/>
        <v>7500</v>
      </c>
      <c r="D1092" s="20">
        <f t="shared" si="447"/>
        <v>0</v>
      </c>
      <c r="E1092" s="20">
        <f t="shared" si="447"/>
        <v>7500</v>
      </c>
    </row>
    <row r="1093" spans="1:5" s="357" customFormat="1" x14ac:dyDescent="0.25">
      <c r="A1093" s="355">
        <v>38</v>
      </c>
      <c r="B1093" s="358" t="s">
        <v>30</v>
      </c>
      <c r="C1093" s="356">
        <f t="shared" si="447"/>
        <v>7500</v>
      </c>
      <c r="D1093" s="356">
        <f t="shared" si="447"/>
        <v>0</v>
      </c>
      <c r="E1093" s="356">
        <f t="shared" si="447"/>
        <v>7500</v>
      </c>
    </row>
    <row r="1094" spans="1:5" hidden="1" x14ac:dyDescent="0.25">
      <c r="A1094" s="141">
        <v>381</v>
      </c>
      <c r="B1094" s="153" t="s">
        <v>83</v>
      </c>
      <c r="C1094" s="1">
        <v>7500</v>
      </c>
      <c r="D1094" s="1">
        <f>E1094-C1094</f>
        <v>0</v>
      </c>
      <c r="E1094" s="1">
        <v>7500</v>
      </c>
    </row>
    <row r="1095" spans="1:5" x14ac:dyDescent="0.25">
      <c r="A1095" s="141"/>
      <c r="B1095" s="153"/>
      <c r="C1095" s="168"/>
      <c r="D1095" s="168"/>
      <c r="E1095" s="1"/>
    </row>
    <row r="1096" spans="1:5" s="109" customFormat="1" x14ac:dyDescent="0.25">
      <c r="A1096" s="7"/>
      <c r="B1096" s="107" t="s">
        <v>270</v>
      </c>
      <c r="C1096" s="201">
        <f>C1097</f>
        <v>54000</v>
      </c>
      <c r="D1096" s="201">
        <f t="shared" ref="D1096:E1096" si="448">D1097</f>
        <v>0</v>
      </c>
      <c r="E1096" s="201">
        <f t="shared" si="448"/>
        <v>54000</v>
      </c>
    </row>
    <row r="1097" spans="1:5" s="109" customFormat="1" x14ac:dyDescent="0.25">
      <c r="A1097" s="7"/>
      <c r="B1097" s="107" t="s">
        <v>432</v>
      </c>
      <c r="C1097" s="201">
        <f t="shared" ref="C1097:E1097" si="449">C1098</f>
        <v>54000</v>
      </c>
      <c r="D1097" s="108">
        <f t="shared" si="449"/>
        <v>0</v>
      </c>
      <c r="E1097" s="108">
        <f t="shared" si="449"/>
        <v>54000</v>
      </c>
    </row>
    <row r="1098" spans="1:5" s="3" customFormat="1" x14ac:dyDescent="0.25">
      <c r="A1098" s="18"/>
      <c r="B1098" s="19" t="s">
        <v>150</v>
      </c>
      <c r="C1098" s="22">
        <f t="shared" ref="C1098:E1100" si="450">C1099</f>
        <v>54000</v>
      </c>
      <c r="D1098" s="20">
        <f t="shared" si="450"/>
        <v>0</v>
      </c>
      <c r="E1098" s="20">
        <f t="shared" si="450"/>
        <v>54000</v>
      </c>
    </row>
    <row r="1099" spans="1:5" s="3" customFormat="1" x14ac:dyDescent="0.25">
      <c r="A1099" s="18"/>
      <c r="B1099" s="19" t="s">
        <v>51</v>
      </c>
      <c r="C1099" s="22">
        <f t="shared" si="450"/>
        <v>54000</v>
      </c>
      <c r="D1099" s="20">
        <f t="shared" si="450"/>
        <v>0</v>
      </c>
      <c r="E1099" s="20">
        <f t="shared" si="450"/>
        <v>54000</v>
      </c>
    </row>
    <row r="1100" spans="1:5" s="3" customFormat="1" x14ac:dyDescent="0.25">
      <c r="A1100" s="18">
        <v>3</v>
      </c>
      <c r="B1100" s="19" t="s">
        <v>2</v>
      </c>
      <c r="C1100" s="22">
        <f t="shared" si="450"/>
        <v>54000</v>
      </c>
      <c r="D1100" s="20">
        <f t="shared" si="450"/>
        <v>0</v>
      </c>
      <c r="E1100" s="20">
        <f t="shared" si="450"/>
        <v>54000</v>
      </c>
    </row>
    <row r="1101" spans="1:5" s="357" customFormat="1" x14ac:dyDescent="0.25">
      <c r="A1101" s="355">
        <v>38</v>
      </c>
      <c r="B1101" s="358" t="s">
        <v>30</v>
      </c>
      <c r="C1101" s="356">
        <f>C1102</f>
        <v>54000</v>
      </c>
      <c r="D1101" s="356">
        <f>D1102</f>
        <v>0</v>
      </c>
      <c r="E1101" s="356">
        <f>E1102</f>
        <v>54000</v>
      </c>
    </row>
    <row r="1102" spans="1:5" hidden="1" x14ac:dyDescent="0.25">
      <c r="A1102" s="141">
        <v>382</v>
      </c>
      <c r="B1102" s="283" t="s">
        <v>486</v>
      </c>
      <c r="C1102" s="1">
        <v>54000</v>
      </c>
      <c r="D1102" s="1">
        <f>E1102-C1102</f>
        <v>0</v>
      </c>
      <c r="E1102" s="1">
        <v>54000</v>
      </c>
    </row>
    <row r="1103" spans="1:5" x14ac:dyDescent="0.25">
      <c r="A1103" s="141"/>
      <c r="B1103" s="153"/>
      <c r="C1103" s="168"/>
      <c r="D1103" s="173"/>
      <c r="E1103" s="146"/>
    </row>
    <row r="1104" spans="1:5" s="10" customFormat="1" x14ac:dyDescent="0.25">
      <c r="A1104" s="8"/>
      <c r="B1104" s="110" t="s">
        <v>166</v>
      </c>
      <c r="C1104" s="9">
        <f>C1105+C1112+C1119+C1134+C1149+C1156+C1163+C1170+C1177</f>
        <v>31450</v>
      </c>
      <c r="D1104" s="9">
        <f t="shared" ref="D1104:E1104" si="451">D1105+D1112+D1119+D1134+D1149+D1156+D1163+D1170+D1177</f>
        <v>0</v>
      </c>
      <c r="E1104" s="9">
        <f t="shared" si="451"/>
        <v>31450</v>
      </c>
    </row>
    <row r="1105" spans="1:5" s="10" customFormat="1" x14ac:dyDescent="0.25">
      <c r="A1105" s="8"/>
      <c r="B1105" s="110" t="s">
        <v>433</v>
      </c>
      <c r="C1105" s="145">
        <f>C1106</f>
        <v>3500</v>
      </c>
      <c r="D1105" s="9">
        <f>D1106</f>
        <v>0</v>
      </c>
      <c r="E1105" s="9">
        <f>E1106</f>
        <v>3500</v>
      </c>
    </row>
    <row r="1106" spans="1:5" s="3" customFormat="1" x14ac:dyDescent="0.25">
      <c r="A1106" s="18"/>
      <c r="B1106" s="16" t="s">
        <v>271</v>
      </c>
      <c r="C1106" s="22">
        <f t="shared" ref="C1106:E1109" si="452">C1107</f>
        <v>3500</v>
      </c>
      <c r="D1106" s="20">
        <f t="shared" si="452"/>
        <v>0</v>
      </c>
      <c r="E1106" s="20">
        <f t="shared" si="452"/>
        <v>3500</v>
      </c>
    </row>
    <row r="1107" spans="1:5" s="3" customFormat="1" x14ac:dyDescent="0.25">
      <c r="A1107" s="18"/>
      <c r="B1107" s="19" t="s">
        <v>51</v>
      </c>
      <c r="C1107" s="22">
        <f t="shared" si="452"/>
        <v>3500</v>
      </c>
      <c r="D1107" s="20">
        <f t="shared" si="452"/>
        <v>0</v>
      </c>
      <c r="E1107" s="20">
        <f t="shared" si="452"/>
        <v>3500</v>
      </c>
    </row>
    <row r="1108" spans="1:5" s="3" customFormat="1" x14ac:dyDescent="0.25">
      <c r="A1108" s="18">
        <v>3</v>
      </c>
      <c r="B1108" s="19" t="s">
        <v>2</v>
      </c>
      <c r="C1108" s="22">
        <f t="shared" si="452"/>
        <v>3500</v>
      </c>
      <c r="D1108" s="20">
        <f t="shared" si="452"/>
        <v>0</v>
      </c>
      <c r="E1108" s="20">
        <f t="shared" si="452"/>
        <v>3500</v>
      </c>
    </row>
    <row r="1109" spans="1:5" s="357" customFormat="1" x14ac:dyDescent="0.25">
      <c r="A1109" s="355">
        <v>38</v>
      </c>
      <c r="B1109" s="358" t="s">
        <v>30</v>
      </c>
      <c r="C1109" s="356">
        <f t="shared" si="452"/>
        <v>3500</v>
      </c>
      <c r="D1109" s="356">
        <f t="shared" si="452"/>
        <v>0</v>
      </c>
      <c r="E1109" s="356">
        <f t="shared" si="452"/>
        <v>3500</v>
      </c>
    </row>
    <row r="1110" spans="1:5" hidden="1" x14ac:dyDescent="0.25">
      <c r="A1110" s="141">
        <v>381</v>
      </c>
      <c r="B1110" s="153" t="s">
        <v>125</v>
      </c>
      <c r="C1110" s="1">
        <v>3500</v>
      </c>
      <c r="D1110" s="1">
        <f>E1110-C1110</f>
        <v>0</v>
      </c>
      <c r="E1110" s="1">
        <v>3500</v>
      </c>
    </row>
    <row r="1111" spans="1:5" x14ac:dyDescent="0.25">
      <c r="A1111" s="141"/>
      <c r="B1111" s="153"/>
      <c r="C1111" s="168"/>
      <c r="D1111" s="173"/>
      <c r="E1111" s="146"/>
    </row>
    <row r="1112" spans="1:5" s="10" customFormat="1" x14ac:dyDescent="0.25">
      <c r="A1112" s="8"/>
      <c r="B1112" s="111" t="s">
        <v>483</v>
      </c>
      <c r="C1112" s="223">
        <f t="shared" ref="C1112:E1112" si="453">C1113</f>
        <v>7500</v>
      </c>
      <c r="D1112" s="9">
        <f t="shared" si="453"/>
        <v>0</v>
      </c>
      <c r="E1112" s="9">
        <f t="shared" si="453"/>
        <v>7500</v>
      </c>
    </row>
    <row r="1113" spans="1:5" s="3" customFormat="1" x14ac:dyDescent="0.25">
      <c r="A1113" s="18"/>
      <c r="B1113" s="16" t="s">
        <v>151</v>
      </c>
      <c r="C1113" s="219">
        <f t="shared" ref="C1113:E1116" si="454">C1114</f>
        <v>7500</v>
      </c>
      <c r="D1113" s="20">
        <f t="shared" si="454"/>
        <v>0</v>
      </c>
      <c r="E1113" s="20">
        <f t="shared" si="454"/>
        <v>7500</v>
      </c>
    </row>
    <row r="1114" spans="1:5" s="3" customFormat="1" x14ac:dyDescent="0.25">
      <c r="A1114" s="18"/>
      <c r="B1114" s="19" t="s">
        <v>51</v>
      </c>
      <c r="C1114" s="219">
        <f t="shared" si="454"/>
        <v>7500</v>
      </c>
      <c r="D1114" s="20">
        <f t="shared" si="454"/>
        <v>0</v>
      </c>
      <c r="E1114" s="20">
        <f t="shared" si="454"/>
        <v>7500</v>
      </c>
    </row>
    <row r="1115" spans="1:5" s="3" customFormat="1" x14ac:dyDescent="0.25">
      <c r="A1115" s="18">
        <v>3</v>
      </c>
      <c r="B1115" s="19" t="s">
        <v>2</v>
      </c>
      <c r="C1115" s="219">
        <f t="shared" si="454"/>
        <v>7500</v>
      </c>
      <c r="D1115" s="20">
        <f t="shared" si="454"/>
        <v>0</v>
      </c>
      <c r="E1115" s="20">
        <f t="shared" si="454"/>
        <v>7500</v>
      </c>
    </row>
    <row r="1116" spans="1:5" s="357" customFormat="1" x14ac:dyDescent="0.25">
      <c r="A1116" s="355">
        <v>37</v>
      </c>
      <c r="B1116" s="358" t="s">
        <v>39</v>
      </c>
      <c r="C1116" s="299">
        <f t="shared" si="454"/>
        <v>7500</v>
      </c>
      <c r="D1116" s="356">
        <f t="shared" si="454"/>
        <v>0</v>
      </c>
      <c r="E1116" s="356">
        <f>E1117</f>
        <v>7500</v>
      </c>
    </row>
    <row r="1117" spans="1:5" hidden="1" x14ac:dyDescent="0.25">
      <c r="A1117" s="141">
        <v>372</v>
      </c>
      <c r="B1117" s="153" t="s">
        <v>81</v>
      </c>
      <c r="C1117" s="220">
        <v>7500</v>
      </c>
      <c r="D1117" s="1">
        <f>E1117-C1117</f>
        <v>0</v>
      </c>
      <c r="E1117" s="1">
        <v>7500</v>
      </c>
    </row>
    <row r="1118" spans="1:5" hidden="1" x14ac:dyDescent="0.25">
      <c r="A1118" s="141"/>
      <c r="B1118" s="153"/>
      <c r="C1118" s="168"/>
      <c r="D1118" s="173"/>
      <c r="E1118" s="146"/>
    </row>
    <row r="1119" spans="1:5" s="10" customFormat="1" hidden="1" x14ac:dyDescent="0.25">
      <c r="A1119" s="8"/>
      <c r="B1119" s="110" t="s">
        <v>434</v>
      </c>
      <c r="C1119" s="223">
        <f>C1120</f>
        <v>0</v>
      </c>
      <c r="D1119" s="9">
        <f>D1120</f>
        <v>0</v>
      </c>
      <c r="E1119" s="9">
        <f>E1120</f>
        <v>0</v>
      </c>
    </row>
    <row r="1120" spans="1:5" s="3" customFormat="1" ht="14.45" hidden="1" customHeight="1" x14ac:dyDescent="0.25">
      <c r="A1120" s="18"/>
      <c r="B1120" s="16" t="s">
        <v>151</v>
      </c>
      <c r="C1120" s="219">
        <f>C1125</f>
        <v>0</v>
      </c>
      <c r="D1120" s="20">
        <f>D1125</f>
        <v>0</v>
      </c>
      <c r="E1120" s="20">
        <f>E1125</f>
        <v>0</v>
      </c>
    </row>
    <row r="1121" spans="1:5" s="3" customFormat="1" hidden="1" x14ac:dyDescent="0.25">
      <c r="A1121" s="18"/>
      <c r="B1121" s="16" t="s">
        <v>51</v>
      </c>
      <c r="C1121" s="219">
        <f t="shared" ref="C1121:E1123" si="455">C1122</f>
        <v>0</v>
      </c>
      <c r="D1121" s="20">
        <f t="shared" si="455"/>
        <v>0</v>
      </c>
      <c r="E1121" s="20">
        <f t="shared" si="455"/>
        <v>0</v>
      </c>
    </row>
    <row r="1122" spans="1:5" s="3" customFormat="1" hidden="1" x14ac:dyDescent="0.25">
      <c r="A1122" s="18">
        <v>3</v>
      </c>
      <c r="B1122" s="16" t="s">
        <v>2</v>
      </c>
      <c r="C1122" s="219">
        <f t="shared" si="455"/>
        <v>0</v>
      </c>
      <c r="D1122" s="20">
        <f t="shared" si="455"/>
        <v>0</v>
      </c>
      <c r="E1122" s="20">
        <f t="shared" si="455"/>
        <v>0</v>
      </c>
    </row>
    <row r="1123" spans="1:5" s="3" customFormat="1" hidden="1" x14ac:dyDescent="0.25">
      <c r="A1123" s="18">
        <v>32</v>
      </c>
      <c r="B1123" s="16" t="s">
        <v>21</v>
      </c>
      <c r="C1123" s="219">
        <f t="shared" si="455"/>
        <v>0</v>
      </c>
      <c r="D1123" s="20">
        <f t="shared" si="455"/>
        <v>0</v>
      </c>
      <c r="E1123" s="20">
        <f t="shared" si="455"/>
        <v>0</v>
      </c>
    </row>
    <row r="1124" spans="1:5" s="144" customFormat="1" hidden="1" x14ac:dyDescent="0.25">
      <c r="A1124" s="141">
        <v>321</v>
      </c>
      <c r="B1124" s="177" t="s">
        <v>218</v>
      </c>
      <c r="C1124" s="220">
        <v>0</v>
      </c>
      <c r="D1124" s="1">
        <f>E1124-C1124</f>
        <v>0</v>
      </c>
      <c r="E1124" s="146">
        <v>0</v>
      </c>
    </row>
    <row r="1125" spans="1:5" s="3" customFormat="1" hidden="1" x14ac:dyDescent="0.25">
      <c r="A1125" s="18"/>
      <c r="B1125" s="19" t="s">
        <v>50</v>
      </c>
      <c r="C1125" s="219">
        <f t="shared" ref="C1125:E1126" si="456">C1126</f>
        <v>0</v>
      </c>
      <c r="D1125" s="20">
        <f t="shared" si="456"/>
        <v>0</v>
      </c>
      <c r="E1125" s="20">
        <f t="shared" si="456"/>
        <v>0</v>
      </c>
    </row>
    <row r="1126" spans="1:5" s="3" customFormat="1" hidden="1" x14ac:dyDescent="0.25">
      <c r="A1126" s="18">
        <v>3</v>
      </c>
      <c r="B1126" s="19" t="s">
        <v>38</v>
      </c>
      <c r="C1126" s="219">
        <f t="shared" si="456"/>
        <v>0</v>
      </c>
      <c r="D1126" s="20">
        <f t="shared" si="456"/>
        <v>0</v>
      </c>
      <c r="E1126" s="20">
        <f t="shared" si="456"/>
        <v>0</v>
      </c>
    </row>
    <row r="1127" spans="1:5" s="3" customFormat="1" hidden="1" x14ac:dyDescent="0.25">
      <c r="A1127" s="18">
        <v>31</v>
      </c>
      <c r="B1127" s="19" t="s">
        <v>17</v>
      </c>
      <c r="C1127" s="219">
        <f>C1128+C1129+C1130</f>
        <v>0</v>
      </c>
      <c r="D1127" s="20">
        <f>D1128+D1129+D1130</f>
        <v>0</v>
      </c>
      <c r="E1127" s="20">
        <f>E1128+E1129+E1130</f>
        <v>0</v>
      </c>
    </row>
    <row r="1128" spans="1:5" s="144" customFormat="1" hidden="1" x14ac:dyDescent="0.25">
      <c r="A1128" s="141">
        <v>311</v>
      </c>
      <c r="B1128" s="153" t="s">
        <v>126</v>
      </c>
      <c r="C1128" s="220">
        <v>0</v>
      </c>
      <c r="D1128" s="1">
        <f>E1128-C1128</f>
        <v>0</v>
      </c>
      <c r="E1128" s="146">
        <v>0</v>
      </c>
    </row>
    <row r="1129" spans="1:5" s="144" customFormat="1" hidden="1" x14ac:dyDescent="0.25">
      <c r="A1129" s="141">
        <v>312</v>
      </c>
      <c r="B1129" s="153" t="s">
        <v>19</v>
      </c>
      <c r="C1129" s="220">
        <v>0</v>
      </c>
      <c r="D1129" s="1">
        <f>E1129-C1129</f>
        <v>0</v>
      </c>
      <c r="E1129" s="146">
        <v>0</v>
      </c>
    </row>
    <row r="1130" spans="1:5" s="144" customFormat="1" hidden="1" x14ac:dyDescent="0.25">
      <c r="A1130" s="141">
        <v>313</v>
      </c>
      <c r="B1130" s="153" t="s">
        <v>20</v>
      </c>
      <c r="C1130" s="220">
        <v>0</v>
      </c>
      <c r="D1130" s="1">
        <f>E1130-C1130</f>
        <v>0</v>
      </c>
      <c r="E1130" s="146">
        <v>0</v>
      </c>
    </row>
    <row r="1131" spans="1:5" s="3" customFormat="1" hidden="1" x14ac:dyDescent="0.25">
      <c r="A1131" s="18">
        <v>32</v>
      </c>
      <c r="B1131" s="19" t="s">
        <v>21</v>
      </c>
      <c r="C1131" s="219">
        <f>C1132</f>
        <v>0</v>
      </c>
      <c r="D1131" s="20">
        <f>D1132</f>
        <v>0</v>
      </c>
      <c r="E1131" s="20">
        <f>E1132</f>
        <v>0</v>
      </c>
    </row>
    <row r="1132" spans="1:5" s="144" customFormat="1" hidden="1" x14ac:dyDescent="0.25">
      <c r="A1132" s="141">
        <v>321</v>
      </c>
      <c r="B1132" s="153" t="s">
        <v>218</v>
      </c>
      <c r="C1132" s="220">
        <v>0</v>
      </c>
      <c r="D1132" s="1">
        <f>E1132-C1132</f>
        <v>0</v>
      </c>
      <c r="E1132" s="146">
        <v>0</v>
      </c>
    </row>
    <row r="1133" spans="1:5" s="144" customFormat="1" x14ac:dyDescent="0.25">
      <c r="A1133" s="141"/>
      <c r="B1133" s="153"/>
      <c r="C1133" s="220"/>
      <c r="D1133" s="146"/>
      <c r="E1133" s="146"/>
    </row>
    <row r="1134" spans="1:5" s="144" customFormat="1" x14ac:dyDescent="0.25">
      <c r="A1134" s="8"/>
      <c r="B1134" s="110" t="s">
        <v>475</v>
      </c>
      <c r="C1134" s="223">
        <f>C1135</f>
        <v>2250</v>
      </c>
      <c r="D1134" s="223">
        <f t="shared" ref="D1134:E1134" si="457">D1135</f>
        <v>0</v>
      </c>
      <c r="E1134" s="223">
        <f t="shared" si="457"/>
        <v>2250</v>
      </c>
    </row>
    <row r="1135" spans="1:5" s="144" customFormat="1" x14ac:dyDescent="0.25">
      <c r="A1135" s="18"/>
      <c r="B1135" s="16" t="s">
        <v>151</v>
      </c>
      <c r="C1135" s="219">
        <f>C1136+C1140</f>
        <v>2250</v>
      </c>
      <c r="D1135" s="1">
        <f>E1135-C1135</f>
        <v>0</v>
      </c>
      <c r="E1135" s="219">
        <f>E1136+E1140</f>
        <v>2250</v>
      </c>
    </row>
    <row r="1136" spans="1:5" s="144" customFormat="1" x14ac:dyDescent="0.25">
      <c r="A1136" s="18"/>
      <c r="B1136" s="16" t="s">
        <v>51</v>
      </c>
      <c r="C1136" s="219">
        <f t="shared" ref="C1136:E1138" si="458">C1137</f>
        <v>2250</v>
      </c>
      <c r="D1136" s="219">
        <f t="shared" si="458"/>
        <v>0</v>
      </c>
      <c r="E1136" s="219">
        <f t="shared" si="458"/>
        <v>2250</v>
      </c>
    </row>
    <row r="1137" spans="1:5" s="144" customFormat="1" x14ac:dyDescent="0.25">
      <c r="A1137" s="18">
        <v>3</v>
      </c>
      <c r="B1137" s="16" t="s">
        <v>2</v>
      </c>
      <c r="C1137" s="219">
        <f t="shared" si="458"/>
        <v>2250</v>
      </c>
      <c r="D1137" s="219">
        <f t="shared" si="458"/>
        <v>0</v>
      </c>
      <c r="E1137" s="219">
        <f t="shared" si="458"/>
        <v>2250</v>
      </c>
    </row>
    <row r="1138" spans="1:5" s="357" customFormat="1" x14ac:dyDescent="0.25">
      <c r="A1138" s="355">
        <v>32</v>
      </c>
      <c r="B1138" s="360" t="s">
        <v>21</v>
      </c>
      <c r="C1138" s="299">
        <f t="shared" si="458"/>
        <v>2250</v>
      </c>
      <c r="D1138" s="299">
        <f t="shared" si="458"/>
        <v>0</v>
      </c>
      <c r="E1138" s="299">
        <f t="shared" si="458"/>
        <v>2250</v>
      </c>
    </row>
    <row r="1139" spans="1:5" s="144" customFormat="1" hidden="1" x14ac:dyDescent="0.25">
      <c r="A1139" s="141">
        <v>321</v>
      </c>
      <c r="B1139" s="177" t="s">
        <v>218</v>
      </c>
      <c r="C1139" s="220">
        <v>2250</v>
      </c>
      <c r="D1139" s="1">
        <f>E1139-C1139</f>
        <v>0</v>
      </c>
      <c r="E1139" s="220">
        <v>2250</v>
      </c>
    </row>
    <row r="1140" spans="1:5" s="144" customFormat="1" x14ac:dyDescent="0.25">
      <c r="A1140" s="18"/>
      <c r="B1140" s="19" t="s">
        <v>50</v>
      </c>
      <c r="C1140" s="219">
        <f t="shared" ref="C1140:E1140" si="459">C1141</f>
        <v>0</v>
      </c>
      <c r="D1140" s="219">
        <f t="shared" si="459"/>
        <v>0</v>
      </c>
      <c r="E1140" s="219">
        <f t="shared" si="459"/>
        <v>0</v>
      </c>
    </row>
    <row r="1141" spans="1:5" s="144" customFormat="1" x14ac:dyDescent="0.25">
      <c r="A1141" s="18">
        <v>3</v>
      </c>
      <c r="B1141" s="19" t="s">
        <v>38</v>
      </c>
      <c r="C1141" s="219">
        <f>C1142+C1146</f>
        <v>0</v>
      </c>
      <c r="D1141" s="219">
        <f t="shared" ref="D1141:E1141" si="460">D1142+D1146</f>
        <v>0</v>
      </c>
      <c r="E1141" s="219">
        <f t="shared" si="460"/>
        <v>0</v>
      </c>
    </row>
    <row r="1142" spans="1:5" s="357" customFormat="1" x14ac:dyDescent="0.25">
      <c r="A1142" s="355">
        <v>31</v>
      </c>
      <c r="B1142" s="358" t="s">
        <v>17</v>
      </c>
      <c r="C1142" s="299">
        <f>C1143+C1144+C1145</f>
        <v>0</v>
      </c>
      <c r="D1142" s="299">
        <f t="shared" ref="D1142:E1142" si="461">D1143+D1144+D1145</f>
        <v>0</v>
      </c>
      <c r="E1142" s="299">
        <f t="shared" si="461"/>
        <v>0</v>
      </c>
    </row>
    <row r="1143" spans="1:5" s="357" customFormat="1" hidden="1" x14ac:dyDescent="0.25">
      <c r="A1143" s="355">
        <v>311</v>
      </c>
      <c r="B1143" s="358" t="s">
        <v>126</v>
      </c>
      <c r="C1143" s="299">
        <v>0</v>
      </c>
      <c r="D1143" s="356">
        <f>E1143-C1143</f>
        <v>0</v>
      </c>
      <c r="E1143" s="299">
        <v>0</v>
      </c>
    </row>
    <row r="1144" spans="1:5" s="357" customFormat="1" hidden="1" x14ac:dyDescent="0.25">
      <c r="A1144" s="355">
        <v>312</v>
      </c>
      <c r="B1144" s="358" t="s">
        <v>19</v>
      </c>
      <c r="C1144" s="299">
        <v>0</v>
      </c>
      <c r="D1144" s="356">
        <f>E1144-C1144</f>
        <v>0</v>
      </c>
      <c r="E1144" s="299">
        <v>0</v>
      </c>
    </row>
    <row r="1145" spans="1:5" s="357" customFormat="1" hidden="1" x14ac:dyDescent="0.25">
      <c r="A1145" s="355">
        <v>313</v>
      </c>
      <c r="B1145" s="358" t="s">
        <v>20</v>
      </c>
      <c r="C1145" s="299">
        <v>0</v>
      </c>
      <c r="D1145" s="356">
        <f>E1145-C1145</f>
        <v>0</v>
      </c>
      <c r="E1145" s="299">
        <v>0</v>
      </c>
    </row>
    <row r="1146" spans="1:5" s="357" customFormat="1" x14ac:dyDescent="0.25">
      <c r="A1146" s="355">
        <v>32</v>
      </c>
      <c r="B1146" s="358" t="s">
        <v>21</v>
      </c>
      <c r="C1146" s="299">
        <f>C1147</f>
        <v>0</v>
      </c>
      <c r="D1146" s="299">
        <f t="shared" ref="D1146:E1146" si="462">D1147</f>
        <v>0</v>
      </c>
      <c r="E1146" s="299">
        <f t="shared" si="462"/>
        <v>0</v>
      </c>
    </row>
    <row r="1147" spans="1:5" s="144" customFormat="1" hidden="1" x14ac:dyDescent="0.25">
      <c r="A1147" s="141">
        <v>321</v>
      </c>
      <c r="B1147" s="153" t="s">
        <v>218</v>
      </c>
      <c r="C1147" s="220">
        <v>0</v>
      </c>
      <c r="D1147" s="1">
        <f>E1147-C1147</f>
        <v>0</v>
      </c>
      <c r="E1147" s="220">
        <v>0</v>
      </c>
    </row>
    <row r="1148" spans="1:5" x14ac:dyDescent="0.25">
      <c r="A1148" s="141"/>
      <c r="B1148" s="153"/>
      <c r="C1148" s="1"/>
      <c r="D1148" s="1"/>
      <c r="E1148" s="1"/>
    </row>
    <row r="1149" spans="1:5" s="10" customFormat="1" x14ac:dyDescent="0.25">
      <c r="A1149" s="8"/>
      <c r="B1149" s="110" t="s">
        <v>488</v>
      </c>
      <c r="C1149" s="145">
        <f t="shared" ref="C1149:E1149" si="463">C1150</f>
        <v>5000</v>
      </c>
      <c r="D1149" s="9">
        <f t="shared" si="463"/>
        <v>0</v>
      </c>
      <c r="E1149" s="9">
        <f t="shared" si="463"/>
        <v>5000</v>
      </c>
    </row>
    <row r="1150" spans="1:5" s="3" customFormat="1" x14ac:dyDescent="0.25">
      <c r="A1150" s="18"/>
      <c r="B1150" s="19" t="s">
        <v>152</v>
      </c>
      <c r="C1150" s="22">
        <f t="shared" ref="C1150:E1153" si="464">C1151</f>
        <v>5000</v>
      </c>
      <c r="D1150" s="20">
        <f t="shared" si="464"/>
        <v>0</v>
      </c>
      <c r="E1150" s="20">
        <f t="shared" si="464"/>
        <v>5000</v>
      </c>
    </row>
    <row r="1151" spans="1:5" s="3" customFormat="1" x14ac:dyDescent="0.25">
      <c r="A1151" s="18"/>
      <c r="B1151" s="19" t="s">
        <v>50</v>
      </c>
      <c r="C1151" s="22">
        <f t="shared" si="464"/>
        <v>5000</v>
      </c>
      <c r="D1151" s="20">
        <f t="shared" si="464"/>
        <v>0</v>
      </c>
      <c r="E1151" s="20">
        <f t="shared" si="464"/>
        <v>5000</v>
      </c>
    </row>
    <row r="1152" spans="1:5" s="3" customFormat="1" x14ac:dyDescent="0.25">
      <c r="A1152" s="18">
        <v>3</v>
      </c>
      <c r="B1152" s="19" t="s">
        <v>2</v>
      </c>
      <c r="C1152" s="22">
        <f t="shared" si="464"/>
        <v>5000</v>
      </c>
      <c r="D1152" s="20">
        <f t="shared" si="464"/>
        <v>0</v>
      </c>
      <c r="E1152" s="20">
        <f t="shared" si="464"/>
        <v>5000</v>
      </c>
    </row>
    <row r="1153" spans="1:82" s="357" customFormat="1" x14ac:dyDescent="0.25">
      <c r="A1153" s="355">
        <v>37</v>
      </c>
      <c r="B1153" s="358" t="s">
        <v>275</v>
      </c>
      <c r="C1153" s="356">
        <f t="shared" si="464"/>
        <v>5000</v>
      </c>
      <c r="D1153" s="356">
        <f t="shared" si="464"/>
        <v>0</v>
      </c>
      <c r="E1153" s="356">
        <f t="shared" si="464"/>
        <v>5000</v>
      </c>
    </row>
    <row r="1154" spans="1:82" s="144" customFormat="1" hidden="1" x14ac:dyDescent="0.25">
      <c r="A1154" s="141">
        <v>372</v>
      </c>
      <c r="B1154" s="153" t="s">
        <v>238</v>
      </c>
      <c r="C1154" s="1">
        <v>5000</v>
      </c>
      <c r="D1154" s="1">
        <f>E1154-C1154</f>
        <v>0</v>
      </c>
      <c r="E1154" s="1">
        <v>5000</v>
      </c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</row>
    <row r="1155" spans="1:82" s="144" customFormat="1" x14ac:dyDescent="0.25">
      <c r="A1155" s="18"/>
      <c r="B1155" s="19"/>
      <c r="C1155" s="53"/>
      <c r="D1155" s="49"/>
      <c r="E1155" s="20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</row>
    <row r="1156" spans="1:82" s="10" customFormat="1" x14ac:dyDescent="0.25">
      <c r="A1156" s="8"/>
      <c r="B1156" s="110" t="s">
        <v>435</v>
      </c>
      <c r="C1156" s="145">
        <f t="shared" ref="C1156:E1156" si="465">C1157</f>
        <v>8000</v>
      </c>
      <c r="D1156" s="9">
        <f t="shared" si="465"/>
        <v>0</v>
      </c>
      <c r="E1156" s="9">
        <f t="shared" si="465"/>
        <v>8000</v>
      </c>
    </row>
    <row r="1157" spans="1:82" s="3" customFormat="1" x14ac:dyDescent="0.25">
      <c r="A1157" s="18"/>
      <c r="B1157" s="19" t="s">
        <v>154</v>
      </c>
      <c r="C1157" s="22">
        <f t="shared" ref="C1157:E1160" si="466">C1158</f>
        <v>8000</v>
      </c>
      <c r="D1157" s="20">
        <f t="shared" si="466"/>
        <v>0</v>
      </c>
      <c r="E1157" s="20">
        <f t="shared" si="466"/>
        <v>8000</v>
      </c>
    </row>
    <row r="1158" spans="1:82" s="3" customFormat="1" x14ac:dyDescent="0.25">
      <c r="A1158" s="18"/>
      <c r="B1158" s="19" t="s">
        <v>51</v>
      </c>
      <c r="C1158" s="22">
        <f t="shared" si="466"/>
        <v>8000</v>
      </c>
      <c r="D1158" s="20">
        <f t="shared" si="466"/>
        <v>0</v>
      </c>
      <c r="E1158" s="20">
        <f t="shared" si="466"/>
        <v>8000</v>
      </c>
    </row>
    <row r="1159" spans="1:82" s="3" customFormat="1" x14ac:dyDescent="0.25">
      <c r="A1159" s="18">
        <v>3</v>
      </c>
      <c r="B1159" s="19" t="s">
        <v>2</v>
      </c>
      <c r="C1159" s="22">
        <f t="shared" si="466"/>
        <v>8000</v>
      </c>
      <c r="D1159" s="20">
        <f t="shared" si="466"/>
        <v>0</v>
      </c>
      <c r="E1159" s="20">
        <f t="shared" si="466"/>
        <v>8000</v>
      </c>
    </row>
    <row r="1160" spans="1:82" s="357" customFormat="1" x14ac:dyDescent="0.25">
      <c r="A1160" s="355">
        <v>37</v>
      </c>
      <c r="B1160" s="358" t="s">
        <v>275</v>
      </c>
      <c r="C1160" s="356">
        <f t="shared" si="466"/>
        <v>8000</v>
      </c>
      <c r="D1160" s="356">
        <f t="shared" si="466"/>
        <v>0</v>
      </c>
      <c r="E1160" s="356">
        <f t="shared" si="466"/>
        <v>8000</v>
      </c>
    </row>
    <row r="1161" spans="1:82" s="144" customFormat="1" hidden="1" x14ac:dyDescent="0.25">
      <c r="A1161" s="141">
        <v>372</v>
      </c>
      <c r="B1161" s="153" t="s">
        <v>81</v>
      </c>
      <c r="C1161" s="1">
        <v>8000</v>
      </c>
      <c r="D1161" s="1">
        <f>E1161-C1161</f>
        <v>0</v>
      </c>
      <c r="E1161" s="146">
        <v>8000</v>
      </c>
    </row>
    <row r="1162" spans="1:82" s="144" customFormat="1" x14ac:dyDescent="0.25">
      <c r="A1162" s="141"/>
      <c r="B1162" s="153"/>
      <c r="C1162" s="168"/>
      <c r="D1162" s="173"/>
      <c r="E1162" s="146"/>
    </row>
    <row r="1163" spans="1:82" s="144" customFormat="1" x14ac:dyDescent="0.25">
      <c r="A1163" s="202"/>
      <c r="B1163" s="110" t="s">
        <v>572</v>
      </c>
      <c r="C1163" s="203">
        <f t="shared" ref="C1163:E1167" si="467">C1164</f>
        <v>700</v>
      </c>
      <c r="D1163" s="112">
        <f t="shared" si="467"/>
        <v>0</v>
      </c>
      <c r="E1163" s="9">
        <f t="shared" si="467"/>
        <v>700</v>
      </c>
    </row>
    <row r="1164" spans="1:82" s="144" customFormat="1" x14ac:dyDescent="0.25">
      <c r="A1164" s="141"/>
      <c r="B1164" s="19" t="s">
        <v>241</v>
      </c>
      <c r="C1164" s="53">
        <f t="shared" si="467"/>
        <v>700</v>
      </c>
      <c r="D1164" s="49">
        <f t="shared" si="467"/>
        <v>0</v>
      </c>
      <c r="E1164" s="20">
        <f t="shared" si="467"/>
        <v>700</v>
      </c>
    </row>
    <row r="1165" spans="1:82" s="144" customFormat="1" x14ac:dyDescent="0.25">
      <c r="A1165" s="141"/>
      <c r="B1165" s="19" t="s">
        <v>51</v>
      </c>
      <c r="C1165" s="53">
        <f t="shared" si="467"/>
        <v>700</v>
      </c>
      <c r="D1165" s="49">
        <f t="shared" si="467"/>
        <v>0</v>
      </c>
      <c r="E1165" s="20">
        <f t="shared" si="467"/>
        <v>700</v>
      </c>
    </row>
    <row r="1166" spans="1:82" s="144" customFormat="1" x14ac:dyDescent="0.25">
      <c r="A1166" s="18">
        <v>3</v>
      </c>
      <c r="B1166" s="19" t="s">
        <v>2</v>
      </c>
      <c r="C1166" s="53">
        <f t="shared" si="467"/>
        <v>700</v>
      </c>
      <c r="D1166" s="49">
        <f t="shared" si="467"/>
        <v>0</v>
      </c>
      <c r="E1166" s="20">
        <f t="shared" si="467"/>
        <v>700</v>
      </c>
    </row>
    <row r="1167" spans="1:82" s="357" customFormat="1" x14ac:dyDescent="0.25">
      <c r="A1167" s="355">
        <v>37</v>
      </c>
      <c r="B1167" s="358" t="s">
        <v>275</v>
      </c>
      <c r="C1167" s="359">
        <f t="shared" si="467"/>
        <v>700</v>
      </c>
      <c r="D1167" s="359">
        <f t="shared" si="467"/>
        <v>0</v>
      </c>
      <c r="E1167" s="356">
        <f t="shared" si="467"/>
        <v>700</v>
      </c>
    </row>
    <row r="1168" spans="1:82" s="144" customFormat="1" hidden="1" x14ac:dyDescent="0.25">
      <c r="A1168" s="141">
        <v>372</v>
      </c>
      <c r="B1168" s="153" t="s">
        <v>81</v>
      </c>
      <c r="C1168" s="168">
        <v>700</v>
      </c>
      <c r="D1168" s="1">
        <f>E1168-C1168</f>
        <v>0</v>
      </c>
      <c r="E1168" s="146">
        <v>700</v>
      </c>
    </row>
    <row r="1169" spans="1:5" x14ac:dyDescent="0.25">
      <c r="A1169" s="18"/>
      <c r="B1169" s="19"/>
      <c r="C1169" s="53"/>
      <c r="D1169" s="49"/>
      <c r="E1169" s="20"/>
    </row>
    <row r="1170" spans="1:5" s="10" customFormat="1" x14ac:dyDescent="0.25">
      <c r="A1170" s="8"/>
      <c r="B1170" s="110" t="s">
        <v>436</v>
      </c>
      <c r="C1170" s="145">
        <f t="shared" ref="C1170:E1170" si="468">C1171</f>
        <v>3000</v>
      </c>
      <c r="D1170" s="9">
        <f t="shared" si="468"/>
        <v>0</v>
      </c>
      <c r="E1170" s="9">
        <f t="shared" si="468"/>
        <v>3000</v>
      </c>
    </row>
    <row r="1171" spans="1:5" s="3" customFormat="1" x14ac:dyDescent="0.25">
      <c r="A1171" s="18"/>
      <c r="B1171" s="19" t="s">
        <v>278</v>
      </c>
      <c r="C1171" s="22">
        <f t="shared" ref="C1171:E1174" si="469">C1172</f>
        <v>3000</v>
      </c>
      <c r="D1171" s="20">
        <f t="shared" si="469"/>
        <v>0</v>
      </c>
      <c r="E1171" s="20">
        <f t="shared" si="469"/>
        <v>3000</v>
      </c>
    </row>
    <row r="1172" spans="1:5" s="3" customFormat="1" x14ac:dyDescent="0.25">
      <c r="A1172" s="18"/>
      <c r="B1172" s="19" t="s">
        <v>51</v>
      </c>
      <c r="C1172" s="22">
        <f t="shared" si="469"/>
        <v>3000</v>
      </c>
      <c r="D1172" s="20">
        <f t="shared" si="469"/>
        <v>0</v>
      </c>
      <c r="E1172" s="20">
        <f t="shared" si="469"/>
        <v>3000</v>
      </c>
    </row>
    <row r="1173" spans="1:5" s="3" customFormat="1" x14ac:dyDescent="0.25">
      <c r="A1173" s="18">
        <v>3</v>
      </c>
      <c r="B1173" s="19" t="s">
        <v>2</v>
      </c>
      <c r="C1173" s="22">
        <f t="shared" si="469"/>
        <v>3000</v>
      </c>
      <c r="D1173" s="20">
        <f t="shared" si="469"/>
        <v>0</v>
      </c>
      <c r="E1173" s="20">
        <f t="shared" si="469"/>
        <v>3000</v>
      </c>
    </row>
    <row r="1174" spans="1:5" s="357" customFormat="1" x14ac:dyDescent="0.25">
      <c r="A1174" s="355">
        <v>37</v>
      </c>
      <c r="B1174" s="358" t="s">
        <v>272</v>
      </c>
      <c r="C1174" s="356">
        <f t="shared" si="469"/>
        <v>3000</v>
      </c>
      <c r="D1174" s="356">
        <f t="shared" si="469"/>
        <v>0</v>
      </c>
      <c r="E1174" s="356">
        <f t="shared" si="469"/>
        <v>3000</v>
      </c>
    </row>
    <row r="1175" spans="1:5" hidden="1" x14ac:dyDescent="0.25">
      <c r="A1175" s="141">
        <v>372</v>
      </c>
      <c r="B1175" s="153" t="s">
        <v>171</v>
      </c>
      <c r="C1175" s="1">
        <v>3000</v>
      </c>
      <c r="D1175" s="1">
        <f>E1175-C1175</f>
        <v>0</v>
      </c>
      <c r="E1175" s="1">
        <v>3000</v>
      </c>
    </row>
    <row r="1176" spans="1:5" x14ac:dyDescent="0.25">
      <c r="A1176" s="141"/>
      <c r="B1176" s="153"/>
      <c r="C1176" s="168"/>
      <c r="D1176" s="173"/>
      <c r="E1176" s="146"/>
    </row>
    <row r="1177" spans="1:5" s="10" customFormat="1" x14ac:dyDescent="0.25">
      <c r="A1177" s="8"/>
      <c r="B1177" s="110" t="s">
        <v>437</v>
      </c>
      <c r="C1177" s="145">
        <f t="shared" ref="C1177:E1177" si="470">C1178</f>
        <v>1500</v>
      </c>
      <c r="D1177" s="9">
        <f t="shared" si="470"/>
        <v>0</v>
      </c>
      <c r="E1177" s="9">
        <f t="shared" si="470"/>
        <v>1500</v>
      </c>
    </row>
    <row r="1178" spans="1:5" s="3" customFormat="1" x14ac:dyDescent="0.25">
      <c r="A1178" s="18"/>
      <c r="B1178" s="19" t="s">
        <v>152</v>
      </c>
      <c r="C1178" s="22">
        <f t="shared" ref="C1178:E1181" si="471">C1179</f>
        <v>1500</v>
      </c>
      <c r="D1178" s="20">
        <f t="shared" si="471"/>
        <v>0</v>
      </c>
      <c r="E1178" s="20">
        <f t="shared" si="471"/>
        <v>1500</v>
      </c>
    </row>
    <row r="1179" spans="1:5" s="3" customFormat="1" x14ac:dyDescent="0.25">
      <c r="A1179" s="18"/>
      <c r="B1179" s="19" t="s">
        <v>51</v>
      </c>
      <c r="C1179" s="22">
        <f t="shared" si="471"/>
        <v>1500</v>
      </c>
      <c r="D1179" s="20">
        <f t="shared" si="471"/>
        <v>0</v>
      </c>
      <c r="E1179" s="20">
        <f t="shared" si="471"/>
        <v>1500</v>
      </c>
    </row>
    <row r="1180" spans="1:5" s="3" customFormat="1" x14ac:dyDescent="0.25">
      <c r="A1180" s="18">
        <v>3</v>
      </c>
      <c r="B1180" s="19" t="s">
        <v>2</v>
      </c>
      <c r="C1180" s="22">
        <f t="shared" si="471"/>
        <v>1500</v>
      </c>
      <c r="D1180" s="20">
        <f t="shared" si="471"/>
        <v>0</v>
      </c>
      <c r="E1180" s="20">
        <f t="shared" si="471"/>
        <v>1500</v>
      </c>
    </row>
    <row r="1181" spans="1:5" s="357" customFormat="1" x14ac:dyDescent="0.25">
      <c r="A1181" s="355">
        <v>37</v>
      </c>
      <c r="B1181" s="358" t="s">
        <v>272</v>
      </c>
      <c r="C1181" s="356">
        <f t="shared" si="471"/>
        <v>1500</v>
      </c>
      <c r="D1181" s="356">
        <f t="shared" si="471"/>
        <v>0</v>
      </c>
      <c r="E1181" s="356">
        <f t="shared" si="471"/>
        <v>1500</v>
      </c>
    </row>
    <row r="1182" spans="1:5" hidden="1" x14ac:dyDescent="0.25">
      <c r="A1182" s="141">
        <v>372</v>
      </c>
      <c r="B1182" s="153" t="s">
        <v>124</v>
      </c>
      <c r="C1182" s="1">
        <v>1500</v>
      </c>
      <c r="D1182" s="1">
        <f>E1182-C1182</f>
        <v>0</v>
      </c>
      <c r="E1182" s="1">
        <v>1500</v>
      </c>
    </row>
    <row r="1183" spans="1:5" x14ac:dyDescent="0.25">
      <c r="A1183" s="141"/>
      <c r="B1183" s="153"/>
      <c r="C1183" s="168"/>
      <c r="D1183" s="173"/>
      <c r="E1183" s="146"/>
    </row>
    <row r="1184" spans="1:5" s="109" customFormat="1" x14ac:dyDescent="0.25">
      <c r="A1184" s="7"/>
      <c r="B1184" s="107" t="s">
        <v>167</v>
      </c>
      <c r="C1184" s="108">
        <f>C1185+C1192+C1199+C1206+C1213+C1220+C1231+C1239+C1246+C1253+C1261</f>
        <v>164200</v>
      </c>
      <c r="D1184" s="108">
        <f t="shared" ref="D1184:E1184" si="472">D1185+D1192+D1199+D1206+D1213+D1220+D1231+D1239+D1246+D1253+D1261</f>
        <v>0</v>
      </c>
      <c r="E1184" s="108">
        <f t="shared" si="472"/>
        <v>164200</v>
      </c>
    </row>
    <row r="1185" spans="1:5" s="109" customFormat="1" x14ac:dyDescent="0.25">
      <c r="A1185" s="7"/>
      <c r="B1185" s="107" t="s">
        <v>438</v>
      </c>
      <c r="C1185" s="201">
        <f t="shared" ref="C1185:E1185" si="473">C1186</f>
        <v>4000</v>
      </c>
      <c r="D1185" s="201">
        <f t="shared" si="473"/>
        <v>0</v>
      </c>
      <c r="E1185" s="201">
        <f t="shared" si="473"/>
        <v>4000</v>
      </c>
    </row>
    <row r="1186" spans="1:5" s="3" customFormat="1" x14ac:dyDescent="0.25">
      <c r="A1186" s="18"/>
      <c r="B1186" s="19" t="s">
        <v>153</v>
      </c>
      <c r="C1186" s="22">
        <f t="shared" ref="C1186:E1189" si="474">C1187</f>
        <v>4000</v>
      </c>
      <c r="D1186" s="22">
        <f t="shared" si="474"/>
        <v>0</v>
      </c>
      <c r="E1186" s="22">
        <f t="shared" si="474"/>
        <v>4000</v>
      </c>
    </row>
    <row r="1187" spans="1:5" s="3" customFormat="1" x14ac:dyDescent="0.25">
      <c r="A1187" s="18"/>
      <c r="B1187" s="19" t="s">
        <v>51</v>
      </c>
      <c r="C1187" s="22">
        <f t="shared" si="474"/>
        <v>4000</v>
      </c>
      <c r="D1187" s="22">
        <f t="shared" si="474"/>
        <v>0</v>
      </c>
      <c r="E1187" s="22">
        <f t="shared" si="474"/>
        <v>4000</v>
      </c>
    </row>
    <row r="1188" spans="1:5" s="3" customFormat="1" x14ac:dyDescent="0.25">
      <c r="A1188" s="18">
        <v>3</v>
      </c>
      <c r="B1188" s="19" t="s">
        <v>2</v>
      </c>
      <c r="C1188" s="22">
        <f t="shared" si="474"/>
        <v>4000</v>
      </c>
      <c r="D1188" s="22">
        <f t="shared" si="474"/>
        <v>0</v>
      </c>
      <c r="E1188" s="22">
        <f t="shared" si="474"/>
        <v>4000</v>
      </c>
    </row>
    <row r="1189" spans="1:5" s="357" customFormat="1" x14ac:dyDescent="0.25">
      <c r="A1189" s="355">
        <v>37</v>
      </c>
      <c r="B1189" s="358" t="s">
        <v>272</v>
      </c>
      <c r="C1189" s="356">
        <f t="shared" si="474"/>
        <v>4000</v>
      </c>
      <c r="D1189" s="356">
        <f t="shared" si="474"/>
        <v>0</v>
      </c>
      <c r="E1189" s="356">
        <f t="shared" si="474"/>
        <v>4000</v>
      </c>
    </row>
    <row r="1190" spans="1:5" hidden="1" x14ac:dyDescent="0.25">
      <c r="A1190" s="141">
        <v>372</v>
      </c>
      <c r="B1190" s="281" t="s">
        <v>482</v>
      </c>
      <c r="C1190" s="1">
        <v>4000</v>
      </c>
      <c r="D1190" s="1">
        <f>E1190-C1190</f>
        <v>0</v>
      </c>
      <c r="E1190" s="1">
        <v>4000</v>
      </c>
    </row>
    <row r="1191" spans="1:5" x14ac:dyDescent="0.25">
      <c r="A1191" s="141"/>
      <c r="B1191" s="153"/>
      <c r="C1191" s="168"/>
      <c r="D1191" s="173"/>
      <c r="E1191" s="146"/>
    </row>
    <row r="1192" spans="1:5" s="109" customFormat="1" x14ac:dyDescent="0.25">
      <c r="A1192" s="7"/>
      <c r="B1192" s="107" t="s">
        <v>439</v>
      </c>
      <c r="C1192" s="201">
        <f t="shared" ref="C1192:E1192" si="475">C1193</f>
        <v>6000</v>
      </c>
      <c r="D1192" s="201">
        <f t="shared" si="475"/>
        <v>0</v>
      </c>
      <c r="E1192" s="201">
        <f t="shared" si="475"/>
        <v>6000</v>
      </c>
    </row>
    <row r="1193" spans="1:5" s="3" customFormat="1" x14ac:dyDescent="0.25">
      <c r="A1193" s="18"/>
      <c r="B1193" s="19" t="s">
        <v>153</v>
      </c>
      <c r="C1193" s="22">
        <f t="shared" ref="C1193:E1196" si="476">C1194</f>
        <v>6000</v>
      </c>
      <c r="D1193" s="22">
        <f t="shared" si="476"/>
        <v>0</v>
      </c>
      <c r="E1193" s="22">
        <f t="shared" si="476"/>
        <v>6000</v>
      </c>
    </row>
    <row r="1194" spans="1:5" s="3" customFormat="1" x14ac:dyDescent="0.25">
      <c r="A1194" s="18"/>
      <c r="B1194" s="19" t="s">
        <v>51</v>
      </c>
      <c r="C1194" s="22">
        <f t="shared" si="476"/>
        <v>6000</v>
      </c>
      <c r="D1194" s="22">
        <f t="shared" si="476"/>
        <v>0</v>
      </c>
      <c r="E1194" s="22">
        <f t="shared" si="476"/>
        <v>6000</v>
      </c>
    </row>
    <row r="1195" spans="1:5" s="3" customFormat="1" x14ac:dyDescent="0.25">
      <c r="A1195" s="18">
        <v>3</v>
      </c>
      <c r="B1195" s="19" t="s">
        <v>2</v>
      </c>
      <c r="C1195" s="22">
        <f t="shared" si="476"/>
        <v>6000</v>
      </c>
      <c r="D1195" s="22">
        <f t="shared" si="476"/>
        <v>0</v>
      </c>
      <c r="E1195" s="22">
        <f t="shared" si="476"/>
        <v>6000</v>
      </c>
    </row>
    <row r="1196" spans="1:5" s="357" customFormat="1" x14ac:dyDescent="0.25">
      <c r="A1196" s="355">
        <v>37</v>
      </c>
      <c r="B1196" s="358" t="s">
        <v>272</v>
      </c>
      <c r="C1196" s="356">
        <f t="shared" si="476"/>
        <v>6000</v>
      </c>
      <c r="D1196" s="356">
        <f t="shared" si="476"/>
        <v>0</v>
      </c>
      <c r="E1196" s="356">
        <f t="shared" si="476"/>
        <v>6000</v>
      </c>
    </row>
    <row r="1197" spans="1:5" hidden="1" x14ac:dyDescent="0.25">
      <c r="A1197" s="141">
        <v>372</v>
      </c>
      <c r="B1197" s="153" t="s">
        <v>82</v>
      </c>
      <c r="C1197" s="1">
        <v>6000</v>
      </c>
      <c r="D1197" s="1">
        <f>E1197-C1197</f>
        <v>0</v>
      </c>
      <c r="E1197" s="1">
        <v>6000</v>
      </c>
    </row>
    <row r="1198" spans="1:5" x14ac:dyDescent="0.25">
      <c r="A1198" s="141"/>
      <c r="B1198" s="153"/>
      <c r="C1198" s="168"/>
      <c r="D1198" s="173"/>
      <c r="E1198" s="146"/>
    </row>
    <row r="1199" spans="1:5" s="109" customFormat="1" x14ac:dyDescent="0.25">
      <c r="A1199" s="113"/>
      <c r="B1199" s="114" t="s">
        <v>440</v>
      </c>
      <c r="C1199" s="201">
        <f t="shared" ref="C1199:E1199" si="477">C1200</f>
        <v>10000</v>
      </c>
      <c r="D1199" s="201">
        <f t="shared" si="477"/>
        <v>0</v>
      </c>
      <c r="E1199" s="201">
        <f t="shared" si="477"/>
        <v>10000</v>
      </c>
    </row>
    <row r="1200" spans="1:5" s="3" customFormat="1" x14ac:dyDescent="0.25">
      <c r="A1200" s="115"/>
      <c r="B1200" s="19" t="s">
        <v>153</v>
      </c>
      <c r="C1200" s="22">
        <f t="shared" ref="C1200:E1203" si="478">C1201</f>
        <v>10000</v>
      </c>
      <c r="D1200" s="22">
        <f t="shared" si="478"/>
        <v>0</v>
      </c>
      <c r="E1200" s="22">
        <f t="shared" si="478"/>
        <v>10000</v>
      </c>
    </row>
    <row r="1201" spans="1:5" s="3" customFormat="1" x14ac:dyDescent="0.25">
      <c r="A1201" s="18"/>
      <c r="B1201" s="19" t="s">
        <v>51</v>
      </c>
      <c r="C1201" s="22">
        <f t="shared" si="478"/>
        <v>10000</v>
      </c>
      <c r="D1201" s="22">
        <f t="shared" si="478"/>
        <v>0</v>
      </c>
      <c r="E1201" s="22">
        <f t="shared" si="478"/>
        <v>10000</v>
      </c>
    </row>
    <row r="1202" spans="1:5" s="3" customFormat="1" x14ac:dyDescent="0.25">
      <c r="A1202" s="18">
        <v>3</v>
      </c>
      <c r="B1202" s="19" t="s">
        <v>2</v>
      </c>
      <c r="C1202" s="22">
        <f t="shared" si="478"/>
        <v>10000</v>
      </c>
      <c r="D1202" s="22">
        <f t="shared" si="478"/>
        <v>0</v>
      </c>
      <c r="E1202" s="22">
        <f t="shared" si="478"/>
        <v>10000</v>
      </c>
    </row>
    <row r="1203" spans="1:5" s="357" customFormat="1" x14ac:dyDescent="0.25">
      <c r="A1203" s="355">
        <v>37</v>
      </c>
      <c r="B1203" s="358" t="s">
        <v>272</v>
      </c>
      <c r="C1203" s="356">
        <f t="shared" si="478"/>
        <v>10000</v>
      </c>
      <c r="D1203" s="356">
        <f t="shared" si="478"/>
        <v>0</v>
      </c>
      <c r="E1203" s="356">
        <f t="shared" si="478"/>
        <v>10000</v>
      </c>
    </row>
    <row r="1204" spans="1:5" hidden="1" x14ac:dyDescent="0.25">
      <c r="A1204" s="141">
        <v>372</v>
      </c>
      <c r="B1204" s="281" t="s">
        <v>481</v>
      </c>
      <c r="C1204" s="1">
        <v>10000</v>
      </c>
      <c r="D1204" s="1">
        <f>E1204-C1204</f>
        <v>0</v>
      </c>
      <c r="E1204" s="1">
        <v>10000</v>
      </c>
    </row>
    <row r="1205" spans="1:5" x14ac:dyDescent="0.25">
      <c r="A1205" s="141"/>
      <c r="B1205" s="153"/>
      <c r="C1205" s="168"/>
      <c r="D1205" s="173"/>
      <c r="E1205" s="146"/>
    </row>
    <row r="1206" spans="1:5" s="109" customFormat="1" x14ac:dyDescent="0.25">
      <c r="A1206" s="113"/>
      <c r="B1206" s="114" t="s">
        <v>441</v>
      </c>
      <c r="C1206" s="222">
        <f t="shared" ref="C1206:E1206" si="479">C1207</f>
        <v>3700</v>
      </c>
      <c r="D1206" s="108">
        <f t="shared" si="479"/>
        <v>0</v>
      </c>
      <c r="E1206" s="108">
        <f t="shared" si="479"/>
        <v>3700</v>
      </c>
    </row>
    <row r="1207" spans="1:5" s="3" customFormat="1" x14ac:dyDescent="0.25">
      <c r="A1207" s="115"/>
      <c r="B1207" s="19" t="s">
        <v>153</v>
      </c>
      <c r="C1207" s="219">
        <f t="shared" ref="C1207:E1210" si="480">C1208</f>
        <v>3700</v>
      </c>
      <c r="D1207" s="20">
        <f t="shared" si="480"/>
        <v>0</v>
      </c>
      <c r="E1207" s="20">
        <f t="shared" si="480"/>
        <v>3700</v>
      </c>
    </row>
    <row r="1208" spans="1:5" s="3" customFormat="1" x14ac:dyDescent="0.25">
      <c r="A1208" s="18"/>
      <c r="B1208" s="19" t="s">
        <v>51</v>
      </c>
      <c r="C1208" s="219">
        <f t="shared" si="480"/>
        <v>3700</v>
      </c>
      <c r="D1208" s="20">
        <f t="shared" si="480"/>
        <v>0</v>
      </c>
      <c r="E1208" s="20">
        <f t="shared" si="480"/>
        <v>3700</v>
      </c>
    </row>
    <row r="1209" spans="1:5" s="3" customFormat="1" x14ac:dyDescent="0.25">
      <c r="A1209" s="18">
        <v>3</v>
      </c>
      <c r="B1209" s="19" t="s">
        <v>2</v>
      </c>
      <c r="C1209" s="219">
        <f t="shared" si="480"/>
        <v>3700</v>
      </c>
      <c r="D1209" s="20">
        <f t="shared" si="480"/>
        <v>0</v>
      </c>
      <c r="E1209" s="20">
        <f t="shared" si="480"/>
        <v>3700</v>
      </c>
    </row>
    <row r="1210" spans="1:5" s="357" customFormat="1" x14ac:dyDescent="0.25">
      <c r="A1210" s="355">
        <v>37</v>
      </c>
      <c r="B1210" s="358" t="s">
        <v>273</v>
      </c>
      <c r="C1210" s="299">
        <f t="shared" si="480"/>
        <v>3700</v>
      </c>
      <c r="D1210" s="356">
        <f t="shared" si="480"/>
        <v>0</v>
      </c>
      <c r="E1210" s="356">
        <f t="shared" si="480"/>
        <v>3700</v>
      </c>
    </row>
    <row r="1211" spans="1:5" hidden="1" x14ac:dyDescent="0.25">
      <c r="A1211" s="141">
        <v>372</v>
      </c>
      <c r="B1211" s="153" t="s">
        <v>124</v>
      </c>
      <c r="C1211" s="220">
        <v>3700</v>
      </c>
      <c r="D1211" s="1">
        <f>E1211-C1211</f>
        <v>0</v>
      </c>
      <c r="E1211" s="1">
        <v>3700</v>
      </c>
    </row>
    <row r="1212" spans="1:5" x14ac:dyDescent="0.25">
      <c r="A1212" s="141"/>
      <c r="B1212" s="153"/>
      <c r="C1212" s="168"/>
      <c r="D1212" s="173"/>
      <c r="E1212" s="146"/>
    </row>
    <row r="1213" spans="1:5" s="109" customFormat="1" x14ac:dyDescent="0.25">
      <c r="A1213" s="7"/>
      <c r="B1213" s="107" t="s">
        <v>442</v>
      </c>
      <c r="C1213" s="201">
        <f t="shared" ref="C1213:E1213" si="481">C1214</f>
        <v>6000</v>
      </c>
      <c r="D1213" s="108">
        <f t="shared" si="481"/>
        <v>0</v>
      </c>
      <c r="E1213" s="108">
        <f t="shared" si="481"/>
        <v>6000</v>
      </c>
    </row>
    <row r="1214" spans="1:5" s="3" customFormat="1" x14ac:dyDescent="0.25">
      <c r="A1214" s="18"/>
      <c r="B1214" s="19" t="s">
        <v>153</v>
      </c>
      <c r="C1214" s="22">
        <f t="shared" ref="C1214:E1217" si="482">C1215</f>
        <v>6000</v>
      </c>
      <c r="D1214" s="20">
        <f t="shared" si="482"/>
        <v>0</v>
      </c>
      <c r="E1214" s="20">
        <f t="shared" si="482"/>
        <v>6000</v>
      </c>
    </row>
    <row r="1215" spans="1:5" s="3" customFormat="1" x14ac:dyDescent="0.25">
      <c r="A1215" s="18"/>
      <c r="B1215" s="19" t="s">
        <v>51</v>
      </c>
      <c r="C1215" s="22">
        <f t="shared" si="482"/>
        <v>6000</v>
      </c>
      <c r="D1215" s="20">
        <f t="shared" si="482"/>
        <v>0</v>
      </c>
      <c r="E1215" s="20">
        <f t="shared" si="482"/>
        <v>6000</v>
      </c>
    </row>
    <row r="1216" spans="1:5" s="3" customFormat="1" x14ac:dyDescent="0.25">
      <c r="A1216" s="18">
        <v>3</v>
      </c>
      <c r="B1216" s="19" t="s">
        <v>2</v>
      </c>
      <c r="C1216" s="22">
        <f t="shared" si="482"/>
        <v>6000</v>
      </c>
      <c r="D1216" s="20">
        <f t="shared" si="482"/>
        <v>0</v>
      </c>
      <c r="E1216" s="20">
        <f t="shared" si="482"/>
        <v>6000</v>
      </c>
    </row>
    <row r="1217" spans="1:5" s="357" customFormat="1" x14ac:dyDescent="0.25">
      <c r="A1217" s="355">
        <v>37</v>
      </c>
      <c r="B1217" s="358" t="s">
        <v>273</v>
      </c>
      <c r="C1217" s="356">
        <f t="shared" si="482"/>
        <v>6000</v>
      </c>
      <c r="D1217" s="356">
        <f t="shared" si="482"/>
        <v>0</v>
      </c>
      <c r="E1217" s="356">
        <f t="shared" si="482"/>
        <v>6000</v>
      </c>
    </row>
    <row r="1218" spans="1:5" s="144" customFormat="1" hidden="1" x14ac:dyDescent="0.25">
      <c r="A1218" s="141">
        <v>372</v>
      </c>
      <c r="B1218" s="281" t="s">
        <v>480</v>
      </c>
      <c r="C1218" s="1">
        <v>6000</v>
      </c>
      <c r="D1218" s="1">
        <f>E1218-C1218</f>
        <v>0</v>
      </c>
      <c r="E1218" s="146">
        <v>6000</v>
      </c>
    </row>
    <row r="1219" spans="1:5" x14ac:dyDescent="0.25">
      <c r="A1219" s="141"/>
      <c r="B1219" s="153"/>
      <c r="C1219" s="168"/>
      <c r="D1219" s="173"/>
      <c r="E1219" s="146"/>
    </row>
    <row r="1220" spans="1:5" s="109" customFormat="1" x14ac:dyDescent="0.25">
      <c r="A1220" s="7"/>
      <c r="B1220" s="107" t="s">
        <v>443</v>
      </c>
      <c r="C1220" s="201">
        <f t="shared" ref="C1220:E1220" si="483">C1221</f>
        <v>19000</v>
      </c>
      <c r="D1220" s="201">
        <f t="shared" si="483"/>
        <v>0</v>
      </c>
      <c r="E1220" s="201">
        <f t="shared" si="483"/>
        <v>19000</v>
      </c>
    </row>
    <row r="1221" spans="1:5" s="3" customFormat="1" x14ac:dyDescent="0.25">
      <c r="A1221" s="18"/>
      <c r="B1221" s="19" t="s">
        <v>153</v>
      </c>
      <c r="C1221" s="22">
        <f t="shared" ref="C1221" si="484">C1222+C1226</f>
        <v>19000</v>
      </c>
      <c r="D1221" s="22">
        <f t="shared" ref="D1221:E1221" si="485">D1222+D1226</f>
        <v>0</v>
      </c>
      <c r="E1221" s="22">
        <f t="shared" si="485"/>
        <v>19000</v>
      </c>
    </row>
    <row r="1222" spans="1:5" s="3" customFormat="1" x14ac:dyDescent="0.25">
      <c r="A1222" s="18"/>
      <c r="B1222" s="19" t="s">
        <v>51</v>
      </c>
      <c r="C1222" s="22">
        <f t="shared" ref="C1222:E1224" si="486">C1223</f>
        <v>17000</v>
      </c>
      <c r="D1222" s="22">
        <f t="shared" si="486"/>
        <v>0</v>
      </c>
      <c r="E1222" s="22">
        <f t="shared" si="486"/>
        <v>17000</v>
      </c>
    </row>
    <row r="1223" spans="1:5" s="3" customFormat="1" x14ac:dyDescent="0.25">
      <c r="A1223" s="18">
        <v>3</v>
      </c>
      <c r="B1223" s="19" t="s">
        <v>2</v>
      </c>
      <c r="C1223" s="22">
        <f t="shared" si="486"/>
        <v>17000</v>
      </c>
      <c r="D1223" s="22">
        <f t="shared" si="486"/>
        <v>0</v>
      </c>
      <c r="E1223" s="22">
        <f t="shared" si="486"/>
        <v>17000</v>
      </c>
    </row>
    <row r="1224" spans="1:5" s="357" customFormat="1" x14ac:dyDescent="0.25">
      <c r="A1224" s="355">
        <v>37</v>
      </c>
      <c r="B1224" s="358" t="s">
        <v>273</v>
      </c>
      <c r="C1224" s="356">
        <f t="shared" si="486"/>
        <v>17000</v>
      </c>
      <c r="D1224" s="356">
        <f t="shared" si="486"/>
        <v>0</v>
      </c>
      <c r="E1224" s="356">
        <f t="shared" si="486"/>
        <v>17000</v>
      </c>
    </row>
    <row r="1225" spans="1:5" hidden="1" x14ac:dyDescent="0.25">
      <c r="A1225" s="141">
        <v>372</v>
      </c>
      <c r="B1225" s="321" t="s">
        <v>528</v>
      </c>
      <c r="C1225" s="1">
        <v>17000</v>
      </c>
      <c r="D1225" s="1">
        <f>E1225-C1225</f>
        <v>0</v>
      </c>
      <c r="E1225" s="1">
        <v>17000</v>
      </c>
    </row>
    <row r="1226" spans="1:5" s="3" customFormat="1" x14ac:dyDescent="0.25">
      <c r="A1226" s="18"/>
      <c r="B1226" s="19" t="s">
        <v>204</v>
      </c>
      <c r="C1226" s="22">
        <f t="shared" ref="C1226:E1228" si="487">C1227</f>
        <v>2000</v>
      </c>
      <c r="D1226" s="22">
        <f t="shared" si="487"/>
        <v>0</v>
      </c>
      <c r="E1226" s="22">
        <f t="shared" si="487"/>
        <v>2000</v>
      </c>
    </row>
    <row r="1227" spans="1:5" s="3" customFormat="1" x14ac:dyDescent="0.25">
      <c r="A1227" s="18">
        <v>3</v>
      </c>
      <c r="B1227" s="19" t="s">
        <v>2</v>
      </c>
      <c r="C1227" s="22">
        <f t="shared" si="487"/>
        <v>2000</v>
      </c>
      <c r="D1227" s="22">
        <f t="shared" si="487"/>
        <v>0</v>
      </c>
      <c r="E1227" s="22">
        <f t="shared" si="487"/>
        <v>2000</v>
      </c>
    </row>
    <row r="1228" spans="1:5" s="357" customFormat="1" x14ac:dyDescent="0.25">
      <c r="A1228" s="355">
        <v>37</v>
      </c>
      <c r="B1228" s="358" t="s">
        <v>273</v>
      </c>
      <c r="C1228" s="356">
        <f t="shared" si="487"/>
        <v>2000</v>
      </c>
      <c r="D1228" s="356">
        <f t="shared" si="487"/>
        <v>0</v>
      </c>
      <c r="E1228" s="356">
        <f t="shared" si="487"/>
        <v>2000</v>
      </c>
    </row>
    <row r="1229" spans="1:5" hidden="1" x14ac:dyDescent="0.25">
      <c r="A1229" s="141">
        <v>372</v>
      </c>
      <c r="B1229" s="153" t="s">
        <v>37</v>
      </c>
      <c r="C1229" s="1">
        <v>2000</v>
      </c>
      <c r="D1229" s="1">
        <f>E1229-C1229</f>
        <v>0</v>
      </c>
      <c r="E1229" s="1">
        <v>2000</v>
      </c>
    </row>
    <row r="1230" spans="1:5" x14ac:dyDescent="0.25">
      <c r="A1230" s="141"/>
      <c r="B1230" s="153"/>
      <c r="C1230" s="168"/>
      <c r="D1230" s="173"/>
      <c r="E1230" s="146"/>
    </row>
    <row r="1231" spans="1:5" s="109" customFormat="1" x14ac:dyDescent="0.25">
      <c r="A1231" s="7"/>
      <c r="B1231" s="107" t="s">
        <v>444</v>
      </c>
      <c r="C1231" s="201">
        <f>C1232</f>
        <v>1500</v>
      </c>
      <c r="D1231" s="201">
        <f t="shared" ref="D1231:E1231" si="488">D1232</f>
        <v>0</v>
      </c>
      <c r="E1231" s="201">
        <f t="shared" si="488"/>
        <v>1500</v>
      </c>
    </row>
    <row r="1232" spans="1:5" s="3" customFormat="1" x14ac:dyDescent="0.25">
      <c r="A1232" s="18"/>
      <c r="B1232" s="19" t="s">
        <v>278</v>
      </c>
      <c r="C1232" s="22">
        <f t="shared" ref="C1232:E1233" si="489">C1233</f>
        <v>1500</v>
      </c>
      <c r="D1232" s="22">
        <f t="shared" si="489"/>
        <v>0</v>
      </c>
      <c r="E1232" s="22">
        <f t="shared" si="489"/>
        <v>1500</v>
      </c>
    </row>
    <row r="1233" spans="1:5" s="3" customFormat="1" x14ac:dyDescent="0.25">
      <c r="A1233" s="18"/>
      <c r="B1233" s="19" t="s">
        <v>51</v>
      </c>
      <c r="C1233" s="22">
        <f t="shared" si="489"/>
        <v>1500</v>
      </c>
      <c r="D1233" s="22">
        <f t="shared" si="489"/>
        <v>0</v>
      </c>
      <c r="E1233" s="22">
        <f t="shared" si="489"/>
        <v>1500</v>
      </c>
    </row>
    <row r="1234" spans="1:5" s="3" customFormat="1" x14ac:dyDescent="0.25">
      <c r="A1234" s="18">
        <v>3</v>
      </c>
      <c r="B1234" s="19" t="s">
        <v>2</v>
      </c>
      <c r="C1234" s="22">
        <f>C1236+C1235</f>
        <v>1500</v>
      </c>
      <c r="D1234" s="22">
        <f t="shared" ref="D1234:E1234" si="490">D1236+D1235</f>
        <v>0</v>
      </c>
      <c r="E1234" s="22">
        <f t="shared" si="490"/>
        <v>1500</v>
      </c>
    </row>
    <row r="1235" spans="1:5" s="357" customFormat="1" x14ac:dyDescent="0.25">
      <c r="A1235" s="355">
        <v>32</v>
      </c>
      <c r="B1235" s="358" t="s">
        <v>21</v>
      </c>
      <c r="C1235" s="356">
        <v>0</v>
      </c>
      <c r="D1235" s="356">
        <f>E1235-C1235</f>
        <v>0</v>
      </c>
      <c r="E1235" s="356">
        <v>0</v>
      </c>
    </row>
    <row r="1236" spans="1:5" s="357" customFormat="1" ht="13.9" customHeight="1" x14ac:dyDescent="0.25">
      <c r="A1236" s="355">
        <v>36</v>
      </c>
      <c r="B1236" s="358" t="s">
        <v>186</v>
      </c>
      <c r="C1236" s="356">
        <f>C1237</f>
        <v>1500</v>
      </c>
      <c r="D1236" s="356">
        <f t="shared" ref="D1236:E1236" si="491">D1237</f>
        <v>0</v>
      </c>
      <c r="E1236" s="356">
        <f t="shared" si="491"/>
        <v>1500</v>
      </c>
    </row>
    <row r="1237" spans="1:5" hidden="1" x14ac:dyDescent="0.25">
      <c r="A1237" s="141">
        <v>366</v>
      </c>
      <c r="B1237" s="317" t="s">
        <v>509</v>
      </c>
      <c r="C1237" s="1">
        <v>1500</v>
      </c>
      <c r="D1237" s="1">
        <f>E1237-C1237</f>
        <v>0</v>
      </c>
      <c r="E1237" s="1">
        <v>1500</v>
      </c>
    </row>
    <row r="1238" spans="1:5" x14ac:dyDescent="0.25">
      <c r="A1238" s="141"/>
      <c r="B1238" s="153"/>
      <c r="C1238" s="168"/>
      <c r="D1238" s="173"/>
      <c r="E1238" s="146"/>
    </row>
    <row r="1239" spans="1:5" s="109" customFormat="1" x14ac:dyDescent="0.25">
      <c r="A1239" s="7"/>
      <c r="B1239" s="234" t="s">
        <v>491</v>
      </c>
      <c r="C1239" s="201">
        <f t="shared" ref="C1239:E1239" si="492">C1240</f>
        <v>50000</v>
      </c>
      <c r="D1239" s="201">
        <f t="shared" si="492"/>
        <v>0</v>
      </c>
      <c r="E1239" s="201">
        <f t="shared" si="492"/>
        <v>50000</v>
      </c>
    </row>
    <row r="1240" spans="1:5" s="3" customFormat="1" x14ac:dyDescent="0.25">
      <c r="A1240" s="18"/>
      <c r="B1240" s="235" t="s">
        <v>152</v>
      </c>
      <c r="C1240" s="22">
        <f t="shared" ref="C1240:E1243" si="493">C1241</f>
        <v>50000</v>
      </c>
      <c r="D1240" s="22">
        <f t="shared" si="493"/>
        <v>0</v>
      </c>
      <c r="E1240" s="22">
        <f t="shared" si="493"/>
        <v>50000</v>
      </c>
    </row>
    <row r="1241" spans="1:5" s="3" customFormat="1" x14ac:dyDescent="0.25">
      <c r="A1241" s="18"/>
      <c r="B1241" s="235" t="s">
        <v>51</v>
      </c>
      <c r="C1241" s="22">
        <f t="shared" si="493"/>
        <v>50000</v>
      </c>
      <c r="D1241" s="22">
        <f t="shared" si="493"/>
        <v>0</v>
      </c>
      <c r="E1241" s="22">
        <f t="shared" si="493"/>
        <v>50000</v>
      </c>
    </row>
    <row r="1242" spans="1:5" s="3" customFormat="1" x14ac:dyDescent="0.25">
      <c r="A1242" s="18">
        <v>3</v>
      </c>
      <c r="B1242" s="235" t="s">
        <v>2</v>
      </c>
      <c r="C1242" s="22">
        <f t="shared" si="493"/>
        <v>50000</v>
      </c>
      <c r="D1242" s="22">
        <f t="shared" si="493"/>
        <v>0</v>
      </c>
      <c r="E1242" s="22">
        <f t="shared" si="493"/>
        <v>50000</v>
      </c>
    </row>
    <row r="1243" spans="1:5" s="357" customFormat="1" x14ac:dyDescent="0.25">
      <c r="A1243" s="355">
        <v>37</v>
      </c>
      <c r="B1243" s="236" t="s">
        <v>275</v>
      </c>
      <c r="C1243" s="356">
        <f>C1244</f>
        <v>50000</v>
      </c>
      <c r="D1243" s="356">
        <f t="shared" si="493"/>
        <v>0</v>
      </c>
      <c r="E1243" s="356">
        <f t="shared" si="493"/>
        <v>50000</v>
      </c>
    </row>
    <row r="1244" spans="1:5" hidden="1" x14ac:dyDescent="0.25">
      <c r="A1244" s="141">
        <v>372</v>
      </c>
      <c r="B1244" s="236" t="s">
        <v>37</v>
      </c>
      <c r="C1244" s="1">
        <v>50000</v>
      </c>
      <c r="D1244" s="1">
        <f>E1244-C1244</f>
        <v>0</v>
      </c>
      <c r="E1244" s="1">
        <v>50000</v>
      </c>
    </row>
    <row r="1245" spans="1:5" x14ac:dyDescent="0.25">
      <c r="A1245" s="141"/>
      <c r="B1245" s="215"/>
      <c r="C1245" s="168"/>
      <c r="D1245" s="173"/>
      <c r="E1245" s="146"/>
    </row>
    <row r="1246" spans="1:5" s="109" customFormat="1" x14ac:dyDescent="0.25">
      <c r="A1246" s="7"/>
      <c r="B1246" s="107" t="s">
        <v>445</v>
      </c>
      <c r="C1246" s="201">
        <f t="shared" ref="C1246:E1246" si="494">C1247</f>
        <v>5000</v>
      </c>
      <c r="D1246" s="108">
        <f t="shared" si="494"/>
        <v>0</v>
      </c>
      <c r="E1246" s="108">
        <f t="shared" si="494"/>
        <v>5000</v>
      </c>
    </row>
    <row r="1247" spans="1:5" s="3" customFormat="1" x14ac:dyDescent="0.25">
      <c r="A1247" s="18"/>
      <c r="B1247" s="19" t="s">
        <v>152</v>
      </c>
      <c r="C1247" s="22">
        <f t="shared" ref="C1247:E1250" si="495">C1248</f>
        <v>5000</v>
      </c>
      <c r="D1247" s="20">
        <f t="shared" si="495"/>
        <v>0</v>
      </c>
      <c r="E1247" s="20">
        <f t="shared" si="495"/>
        <v>5000</v>
      </c>
    </row>
    <row r="1248" spans="1:5" x14ac:dyDescent="0.25">
      <c r="A1248" s="141"/>
      <c r="B1248" s="19" t="s">
        <v>51</v>
      </c>
      <c r="C1248" s="22">
        <f t="shared" si="495"/>
        <v>5000</v>
      </c>
      <c r="D1248" s="20">
        <f t="shared" si="495"/>
        <v>0</v>
      </c>
      <c r="E1248" s="20">
        <f t="shared" si="495"/>
        <v>5000</v>
      </c>
    </row>
    <row r="1249" spans="1:5" s="3" customFormat="1" x14ac:dyDescent="0.25">
      <c r="A1249" s="18">
        <v>3</v>
      </c>
      <c r="B1249" s="19" t="s">
        <v>2</v>
      </c>
      <c r="C1249" s="22">
        <f t="shared" si="495"/>
        <v>5000</v>
      </c>
      <c r="D1249" s="20">
        <f t="shared" si="495"/>
        <v>0</v>
      </c>
      <c r="E1249" s="20">
        <f t="shared" si="495"/>
        <v>5000</v>
      </c>
    </row>
    <row r="1250" spans="1:5" s="357" customFormat="1" x14ac:dyDescent="0.25">
      <c r="A1250" s="355">
        <v>37</v>
      </c>
      <c r="B1250" s="358" t="s">
        <v>275</v>
      </c>
      <c r="C1250" s="356">
        <f t="shared" si="495"/>
        <v>5000</v>
      </c>
      <c r="D1250" s="356">
        <f t="shared" si="495"/>
        <v>0</v>
      </c>
      <c r="E1250" s="356">
        <f t="shared" si="495"/>
        <v>5000</v>
      </c>
    </row>
    <row r="1251" spans="1:5" hidden="1" x14ac:dyDescent="0.25">
      <c r="A1251" s="141">
        <v>372</v>
      </c>
      <c r="B1251" s="153" t="s">
        <v>37</v>
      </c>
      <c r="C1251" s="1">
        <v>5000</v>
      </c>
      <c r="D1251" s="1">
        <f>E1251-C1251</f>
        <v>0</v>
      </c>
      <c r="E1251" s="1">
        <v>5000</v>
      </c>
    </row>
    <row r="1252" spans="1:5" ht="16.899999999999999" customHeight="1" x14ac:dyDescent="0.25">
      <c r="A1252" s="141"/>
      <c r="B1252" s="153"/>
      <c r="C1252" s="168"/>
      <c r="D1252" s="173"/>
      <c r="E1252" s="146"/>
    </row>
    <row r="1253" spans="1:5" s="109" customFormat="1" x14ac:dyDescent="0.25">
      <c r="A1253" s="7"/>
      <c r="B1253" s="107" t="s">
        <v>446</v>
      </c>
      <c r="C1253" s="201">
        <f t="shared" ref="C1253" si="496">C1256</f>
        <v>54000</v>
      </c>
      <c r="D1253" s="201">
        <f t="shared" ref="D1253:E1253" si="497">D1256</f>
        <v>0</v>
      </c>
      <c r="E1253" s="201">
        <f t="shared" si="497"/>
        <v>54000</v>
      </c>
    </row>
    <row r="1254" spans="1:5" s="3" customFormat="1" x14ac:dyDescent="0.25">
      <c r="A1254" s="18"/>
      <c r="B1254" s="19" t="s">
        <v>278</v>
      </c>
      <c r="C1254" s="22">
        <f t="shared" ref="C1254" si="498">C1253</f>
        <v>54000</v>
      </c>
      <c r="D1254" s="22">
        <f t="shared" ref="D1254:E1254" si="499">D1253</f>
        <v>0</v>
      </c>
      <c r="E1254" s="22">
        <f t="shared" si="499"/>
        <v>54000</v>
      </c>
    </row>
    <row r="1255" spans="1:5" s="3" customFormat="1" x14ac:dyDescent="0.25">
      <c r="A1255" s="18"/>
      <c r="B1255" s="19" t="s">
        <v>51</v>
      </c>
      <c r="C1255" s="22">
        <f t="shared" ref="C1255:E1258" si="500">C1256</f>
        <v>54000</v>
      </c>
      <c r="D1255" s="22">
        <f t="shared" si="500"/>
        <v>0</v>
      </c>
      <c r="E1255" s="22">
        <f t="shared" si="500"/>
        <v>54000</v>
      </c>
    </row>
    <row r="1256" spans="1:5" s="3" customFormat="1" x14ac:dyDescent="0.25">
      <c r="A1256" s="18">
        <v>3</v>
      </c>
      <c r="B1256" s="19" t="s">
        <v>2</v>
      </c>
      <c r="C1256" s="22">
        <f t="shared" si="500"/>
        <v>54000</v>
      </c>
      <c r="D1256" s="22">
        <f t="shared" si="500"/>
        <v>0</v>
      </c>
      <c r="E1256" s="22">
        <f t="shared" si="500"/>
        <v>54000</v>
      </c>
    </row>
    <row r="1257" spans="1:5" s="357" customFormat="1" x14ac:dyDescent="0.25">
      <c r="A1257" s="355">
        <v>37</v>
      </c>
      <c r="B1257" s="358" t="s">
        <v>273</v>
      </c>
      <c r="C1257" s="356">
        <f t="shared" si="500"/>
        <v>54000</v>
      </c>
      <c r="D1257" s="356">
        <f t="shared" si="500"/>
        <v>0</v>
      </c>
      <c r="E1257" s="356">
        <f t="shared" si="500"/>
        <v>54000</v>
      </c>
    </row>
    <row r="1258" spans="1:5" hidden="1" x14ac:dyDescent="0.25">
      <c r="A1258" s="141">
        <v>372</v>
      </c>
      <c r="B1258" s="153" t="s">
        <v>37</v>
      </c>
      <c r="C1258" s="1">
        <f>C1259</f>
        <v>54000</v>
      </c>
      <c r="D1258" s="1">
        <f t="shared" si="500"/>
        <v>0</v>
      </c>
      <c r="E1258" s="1">
        <f t="shared" si="500"/>
        <v>54000</v>
      </c>
    </row>
    <row r="1259" spans="1:5" ht="14.45" hidden="1" customHeight="1" x14ac:dyDescent="0.25">
      <c r="A1259" s="141">
        <v>372129</v>
      </c>
      <c r="B1259" s="332" t="s">
        <v>534</v>
      </c>
      <c r="C1259" s="168">
        <v>54000</v>
      </c>
      <c r="D1259" s="1">
        <f>E1259-C1259</f>
        <v>0</v>
      </c>
      <c r="E1259" s="168">
        <v>54000</v>
      </c>
    </row>
    <row r="1260" spans="1:5" ht="14.45" customHeight="1" x14ac:dyDescent="0.25">
      <c r="A1260" s="141"/>
      <c r="B1260" s="332"/>
      <c r="C1260" s="168"/>
      <c r="D1260" s="168"/>
      <c r="E1260" s="168"/>
    </row>
    <row r="1261" spans="1:5" ht="27.6" customHeight="1" x14ac:dyDescent="0.25">
      <c r="A1261" s="7"/>
      <c r="B1261" s="346" t="s">
        <v>559</v>
      </c>
      <c r="C1261" s="201">
        <f t="shared" ref="C1261:E1261" si="501">C1264</f>
        <v>5000</v>
      </c>
      <c r="D1261" s="201">
        <f t="shared" si="501"/>
        <v>0</v>
      </c>
      <c r="E1261" s="201">
        <f t="shared" si="501"/>
        <v>5000</v>
      </c>
    </row>
    <row r="1262" spans="1:5" ht="14.45" customHeight="1" x14ac:dyDescent="0.25">
      <c r="A1262" s="18"/>
      <c r="B1262" s="19" t="s">
        <v>278</v>
      </c>
      <c r="C1262" s="22">
        <f t="shared" ref="C1262:E1262" si="502">C1261</f>
        <v>5000</v>
      </c>
      <c r="D1262" s="22">
        <f t="shared" si="502"/>
        <v>0</v>
      </c>
      <c r="E1262" s="22">
        <f t="shared" si="502"/>
        <v>5000</v>
      </c>
    </row>
    <row r="1263" spans="1:5" ht="14.45" customHeight="1" x14ac:dyDescent="0.25">
      <c r="A1263" s="18"/>
      <c r="B1263" s="19" t="s">
        <v>51</v>
      </c>
      <c r="C1263" s="22">
        <f t="shared" ref="C1263:E1265" si="503">C1264</f>
        <v>5000</v>
      </c>
      <c r="D1263" s="22">
        <f t="shared" si="503"/>
        <v>0</v>
      </c>
      <c r="E1263" s="22">
        <f t="shared" si="503"/>
        <v>5000</v>
      </c>
    </row>
    <row r="1264" spans="1:5" ht="14.45" customHeight="1" x14ac:dyDescent="0.25">
      <c r="A1264" s="18">
        <v>3</v>
      </c>
      <c r="B1264" s="19" t="s">
        <v>2</v>
      </c>
      <c r="C1264" s="22">
        <f t="shared" si="503"/>
        <v>5000</v>
      </c>
      <c r="D1264" s="22">
        <f t="shared" si="503"/>
        <v>0</v>
      </c>
      <c r="E1264" s="22">
        <f t="shared" si="503"/>
        <v>5000</v>
      </c>
    </row>
    <row r="1265" spans="1:5" s="357" customFormat="1" ht="14.45" customHeight="1" x14ac:dyDescent="0.25">
      <c r="A1265" s="355">
        <v>37</v>
      </c>
      <c r="B1265" s="358" t="s">
        <v>273</v>
      </c>
      <c r="C1265" s="356">
        <f t="shared" si="503"/>
        <v>5000</v>
      </c>
      <c r="D1265" s="356">
        <f t="shared" si="503"/>
        <v>0</v>
      </c>
      <c r="E1265" s="356">
        <f t="shared" si="503"/>
        <v>5000</v>
      </c>
    </row>
    <row r="1266" spans="1:5" ht="14.45" hidden="1" customHeight="1" x14ac:dyDescent="0.25">
      <c r="A1266" s="141">
        <v>372</v>
      </c>
      <c r="B1266" s="153" t="s">
        <v>37</v>
      </c>
      <c r="C1266" s="1">
        <v>5000</v>
      </c>
      <c r="D1266" s="1">
        <f>E1266-C1266</f>
        <v>0</v>
      </c>
      <c r="E1266" s="1">
        <v>5000</v>
      </c>
    </row>
    <row r="1267" spans="1:5" x14ac:dyDescent="0.25">
      <c r="A1267" s="141"/>
      <c r="B1267" s="332"/>
      <c r="C1267" s="168"/>
      <c r="D1267" s="168"/>
      <c r="E1267" s="168"/>
    </row>
    <row r="1268" spans="1:5" s="119" customFormat="1" x14ac:dyDescent="0.25">
      <c r="A1268" s="116"/>
      <c r="B1268" s="117" t="s">
        <v>168</v>
      </c>
      <c r="C1268" s="204">
        <f>C1269+C1280+C1288</f>
        <v>613000</v>
      </c>
      <c r="D1268" s="204">
        <f t="shared" ref="D1268:E1268" si="504">D1269+D1280+D1288</f>
        <v>0</v>
      </c>
      <c r="E1268" s="204">
        <f t="shared" si="504"/>
        <v>613000</v>
      </c>
    </row>
    <row r="1269" spans="1:5" s="119" customFormat="1" x14ac:dyDescent="0.25">
      <c r="A1269" s="116"/>
      <c r="B1269" s="117" t="s">
        <v>447</v>
      </c>
      <c r="C1269" s="204">
        <f>C1274+C1278</f>
        <v>280000</v>
      </c>
      <c r="D1269" s="204">
        <f t="shared" ref="D1269:E1269" si="505">D1274+D1278</f>
        <v>0</v>
      </c>
      <c r="E1269" s="204">
        <f t="shared" si="505"/>
        <v>280000</v>
      </c>
    </row>
    <row r="1270" spans="1:5" s="3" customFormat="1" x14ac:dyDescent="0.25">
      <c r="A1270" s="18"/>
      <c r="B1270" s="19" t="s">
        <v>162</v>
      </c>
      <c r="C1270" s="22">
        <f>C1271+C1275</f>
        <v>280000</v>
      </c>
      <c r="D1270" s="22">
        <f t="shared" ref="D1270:E1270" si="506">D1271+D1275</f>
        <v>0</v>
      </c>
      <c r="E1270" s="22">
        <f t="shared" si="506"/>
        <v>280000</v>
      </c>
    </row>
    <row r="1271" spans="1:5" s="3" customFormat="1" x14ac:dyDescent="0.25">
      <c r="A1271" s="18"/>
      <c r="B1271" s="19" t="s">
        <v>51</v>
      </c>
      <c r="C1271" s="22">
        <f t="shared" ref="C1271:E1273" si="507">C1272</f>
        <v>160000</v>
      </c>
      <c r="D1271" s="22">
        <f t="shared" si="507"/>
        <v>0</v>
      </c>
      <c r="E1271" s="22">
        <f t="shared" si="507"/>
        <v>160000</v>
      </c>
    </row>
    <row r="1272" spans="1:5" s="3" customFormat="1" x14ac:dyDescent="0.25">
      <c r="A1272" s="18">
        <v>3</v>
      </c>
      <c r="B1272" s="19" t="s">
        <v>2</v>
      </c>
      <c r="C1272" s="22">
        <f t="shared" si="507"/>
        <v>160000</v>
      </c>
      <c r="D1272" s="22">
        <f t="shared" si="507"/>
        <v>0</v>
      </c>
      <c r="E1272" s="22">
        <f t="shared" si="507"/>
        <v>160000</v>
      </c>
    </row>
    <row r="1273" spans="1:5" s="357" customFormat="1" x14ac:dyDescent="0.25">
      <c r="A1273" s="355">
        <v>37</v>
      </c>
      <c r="B1273" s="358" t="s">
        <v>273</v>
      </c>
      <c r="C1273" s="356">
        <f>C1274</f>
        <v>160000</v>
      </c>
      <c r="D1273" s="356">
        <f t="shared" si="507"/>
        <v>0</v>
      </c>
      <c r="E1273" s="356">
        <f t="shared" si="507"/>
        <v>160000</v>
      </c>
    </row>
    <row r="1274" spans="1:5" hidden="1" x14ac:dyDescent="0.25">
      <c r="A1274" s="141">
        <v>372</v>
      </c>
      <c r="B1274" s="153" t="s">
        <v>110</v>
      </c>
      <c r="C1274" s="1">
        <v>160000</v>
      </c>
      <c r="D1274" s="1">
        <f>E1274-C1274</f>
        <v>0</v>
      </c>
      <c r="E1274" s="1">
        <v>160000</v>
      </c>
    </row>
    <row r="1275" spans="1:5" s="3" customFormat="1" x14ac:dyDescent="0.25">
      <c r="A1275" s="18"/>
      <c r="B1275" s="19" t="s">
        <v>50</v>
      </c>
      <c r="C1275" s="22">
        <f t="shared" ref="C1275:E1277" si="508">C1276</f>
        <v>120000</v>
      </c>
      <c r="D1275" s="22">
        <f t="shared" si="508"/>
        <v>0</v>
      </c>
      <c r="E1275" s="22">
        <f t="shared" si="508"/>
        <v>120000</v>
      </c>
    </row>
    <row r="1276" spans="1:5" s="3" customFormat="1" x14ac:dyDescent="0.25">
      <c r="A1276" s="18">
        <v>3</v>
      </c>
      <c r="B1276" s="19" t="s">
        <v>2</v>
      </c>
      <c r="C1276" s="22">
        <f t="shared" si="508"/>
        <v>120000</v>
      </c>
      <c r="D1276" s="22">
        <f t="shared" si="508"/>
        <v>0</v>
      </c>
      <c r="E1276" s="22">
        <f t="shared" si="508"/>
        <v>120000</v>
      </c>
    </row>
    <row r="1277" spans="1:5" s="357" customFormat="1" x14ac:dyDescent="0.25">
      <c r="A1277" s="355">
        <v>37</v>
      </c>
      <c r="B1277" s="358" t="s">
        <v>273</v>
      </c>
      <c r="C1277" s="356">
        <f>C1278</f>
        <v>120000</v>
      </c>
      <c r="D1277" s="356">
        <f t="shared" si="508"/>
        <v>0</v>
      </c>
      <c r="E1277" s="356">
        <f t="shared" si="508"/>
        <v>120000</v>
      </c>
    </row>
    <row r="1278" spans="1:5" hidden="1" x14ac:dyDescent="0.25">
      <c r="A1278" s="141">
        <v>372</v>
      </c>
      <c r="B1278" s="153" t="s">
        <v>110</v>
      </c>
      <c r="C1278" s="168">
        <v>120000</v>
      </c>
      <c r="D1278" s="1">
        <f>E1278-C1278</f>
        <v>0</v>
      </c>
      <c r="E1278" s="168">
        <v>120000</v>
      </c>
    </row>
    <row r="1279" spans="1:5" x14ac:dyDescent="0.25">
      <c r="A1279" s="141"/>
      <c r="B1279" s="153"/>
      <c r="C1279" s="168"/>
      <c r="D1279" s="173"/>
      <c r="E1279" s="146"/>
    </row>
    <row r="1280" spans="1:5" s="119" customFormat="1" x14ac:dyDescent="0.25">
      <c r="A1280" s="116"/>
      <c r="B1280" s="117" t="s">
        <v>448</v>
      </c>
      <c r="C1280" s="204">
        <f t="shared" ref="C1280:E1281" si="509">C1281</f>
        <v>3000</v>
      </c>
      <c r="D1280" s="204">
        <f t="shared" si="509"/>
        <v>0</v>
      </c>
      <c r="E1280" s="204">
        <f t="shared" si="509"/>
        <v>3000</v>
      </c>
    </row>
    <row r="1281" spans="1:5" s="120" customFormat="1" x14ac:dyDescent="0.25">
      <c r="A1281" s="45"/>
      <c r="B1281" s="46" t="s">
        <v>185</v>
      </c>
      <c r="C1281" s="22">
        <f t="shared" si="509"/>
        <v>3000</v>
      </c>
      <c r="D1281" s="22">
        <f t="shared" si="509"/>
        <v>0</v>
      </c>
      <c r="E1281" s="22">
        <f t="shared" si="509"/>
        <v>3000</v>
      </c>
    </row>
    <row r="1282" spans="1:5" s="3" customFormat="1" x14ac:dyDescent="0.25">
      <c r="A1282" s="18"/>
      <c r="B1282" s="19" t="s">
        <v>51</v>
      </c>
      <c r="C1282" s="22">
        <f t="shared" ref="C1282:E1285" si="510">C1283</f>
        <v>3000</v>
      </c>
      <c r="D1282" s="22">
        <f t="shared" si="510"/>
        <v>0</v>
      </c>
      <c r="E1282" s="22">
        <f t="shared" si="510"/>
        <v>3000</v>
      </c>
    </row>
    <row r="1283" spans="1:5" s="3" customFormat="1" x14ac:dyDescent="0.25">
      <c r="A1283" s="18">
        <v>3</v>
      </c>
      <c r="B1283" s="19" t="s">
        <v>2</v>
      </c>
      <c r="C1283" s="22">
        <f t="shared" si="510"/>
        <v>3000</v>
      </c>
      <c r="D1283" s="22">
        <f t="shared" si="510"/>
        <v>0</v>
      </c>
      <c r="E1283" s="22">
        <f t="shared" si="510"/>
        <v>3000</v>
      </c>
    </row>
    <row r="1284" spans="1:5" s="357" customFormat="1" x14ac:dyDescent="0.25">
      <c r="A1284" s="355">
        <v>36</v>
      </c>
      <c r="B1284" s="358" t="s">
        <v>186</v>
      </c>
      <c r="C1284" s="356">
        <f t="shared" si="510"/>
        <v>3000</v>
      </c>
      <c r="D1284" s="356">
        <f t="shared" si="510"/>
        <v>0</v>
      </c>
      <c r="E1284" s="356">
        <f t="shared" si="510"/>
        <v>3000</v>
      </c>
    </row>
    <row r="1285" spans="1:5" hidden="1" x14ac:dyDescent="0.25">
      <c r="A1285" s="141">
        <v>363</v>
      </c>
      <c r="B1285" s="153" t="s">
        <v>187</v>
      </c>
      <c r="C1285" s="1">
        <f>C1286</f>
        <v>3000</v>
      </c>
      <c r="D1285" s="1">
        <f t="shared" si="510"/>
        <v>0</v>
      </c>
      <c r="E1285" s="1">
        <f t="shared" si="510"/>
        <v>3000</v>
      </c>
    </row>
    <row r="1286" spans="1:5" ht="28.9" hidden="1" customHeight="1" x14ac:dyDescent="0.25">
      <c r="A1286" s="141">
        <v>36329</v>
      </c>
      <c r="B1286" s="161" t="s">
        <v>188</v>
      </c>
      <c r="C1286" s="168">
        <v>3000</v>
      </c>
      <c r="D1286" s="1">
        <f>E1286-C1286</f>
        <v>0</v>
      </c>
      <c r="E1286" s="168">
        <v>3000</v>
      </c>
    </row>
    <row r="1287" spans="1:5" x14ac:dyDescent="0.25">
      <c r="A1287" s="141"/>
      <c r="B1287" s="161"/>
      <c r="C1287" s="168"/>
      <c r="D1287" s="173"/>
      <c r="E1287" s="146"/>
    </row>
    <row r="1288" spans="1:5" s="119" customFormat="1" ht="30" x14ac:dyDescent="0.25">
      <c r="A1288" s="116"/>
      <c r="B1288" s="121" t="s">
        <v>498</v>
      </c>
      <c r="C1288" s="205">
        <f>C1289</f>
        <v>330000</v>
      </c>
      <c r="D1288" s="122">
        <f>D1289</f>
        <v>0</v>
      </c>
      <c r="E1288" s="118">
        <f>E1289</f>
        <v>330000</v>
      </c>
    </row>
    <row r="1289" spans="1:5" s="3" customFormat="1" x14ac:dyDescent="0.25">
      <c r="A1289" s="18"/>
      <c r="B1289" s="66" t="s">
        <v>162</v>
      </c>
      <c r="C1289" s="53">
        <f>C1290+C1294+C1299</f>
        <v>330000</v>
      </c>
      <c r="D1289" s="53">
        <f>D1290+D1294+D1299</f>
        <v>0</v>
      </c>
      <c r="E1289" s="20">
        <f>E1290+E1294+E1298</f>
        <v>330000</v>
      </c>
    </row>
    <row r="1290" spans="1:5" s="3" customFormat="1" x14ac:dyDescent="0.25">
      <c r="A1290" s="18"/>
      <c r="B1290" s="19" t="s">
        <v>51</v>
      </c>
      <c r="C1290" s="53">
        <f t="shared" ref="C1290:E1291" si="511">C1291</f>
        <v>0</v>
      </c>
      <c r="D1290" s="49">
        <f t="shared" si="511"/>
        <v>0</v>
      </c>
      <c r="E1290" s="20">
        <f t="shared" si="511"/>
        <v>0</v>
      </c>
    </row>
    <row r="1291" spans="1:5" s="3" customFormat="1" x14ac:dyDescent="0.25">
      <c r="A1291" s="18">
        <v>4</v>
      </c>
      <c r="B1291" s="19" t="s">
        <v>3</v>
      </c>
      <c r="C1291" s="53">
        <f t="shared" si="511"/>
        <v>0</v>
      </c>
      <c r="D1291" s="49">
        <f t="shared" si="511"/>
        <v>0</v>
      </c>
      <c r="E1291" s="20">
        <f t="shared" si="511"/>
        <v>0</v>
      </c>
    </row>
    <row r="1292" spans="1:5" s="3" customFormat="1" x14ac:dyDescent="0.25">
      <c r="A1292" s="18">
        <v>42</v>
      </c>
      <c r="B1292" s="19" t="s">
        <v>36</v>
      </c>
      <c r="C1292" s="53">
        <f>C1293</f>
        <v>0</v>
      </c>
      <c r="D1292" s="49">
        <f>D1293</f>
        <v>0</v>
      </c>
      <c r="E1292" s="20">
        <f>E1293</f>
        <v>0</v>
      </c>
    </row>
    <row r="1293" spans="1:5" hidden="1" x14ac:dyDescent="0.25">
      <c r="A1293" s="141">
        <v>421</v>
      </c>
      <c r="B1293" s="153" t="s">
        <v>197</v>
      </c>
      <c r="C1293" s="168">
        <v>0</v>
      </c>
      <c r="D1293" s="1">
        <f>E1293-C1293</f>
        <v>0</v>
      </c>
      <c r="E1293" s="146">
        <v>0</v>
      </c>
    </row>
    <row r="1294" spans="1:5" s="3" customFormat="1" x14ac:dyDescent="0.25">
      <c r="A1294" s="18"/>
      <c r="B1294" s="70" t="s">
        <v>50</v>
      </c>
      <c r="C1294" s="53">
        <f t="shared" ref="C1294:E1295" si="512">C1295</f>
        <v>170000</v>
      </c>
      <c r="D1294" s="49">
        <f t="shared" si="512"/>
        <v>0</v>
      </c>
      <c r="E1294" s="20">
        <f t="shared" si="512"/>
        <v>170000</v>
      </c>
    </row>
    <row r="1295" spans="1:5" s="3" customFormat="1" x14ac:dyDescent="0.25">
      <c r="A1295" s="18">
        <v>4</v>
      </c>
      <c r="B1295" s="19" t="s">
        <v>3</v>
      </c>
      <c r="C1295" s="53">
        <f t="shared" si="512"/>
        <v>170000</v>
      </c>
      <c r="D1295" s="49">
        <f t="shared" si="512"/>
        <v>0</v>
      </c>
      <c r="E1295" s="20">
        <f t="shared" si="512"/>
        <v>170000</v>
      </c>
    </row>
    <row r="1296" spans="1:5" s="357" customFormat="1" x14ac:dyDescent="0.25">
      <c r="A1296" s="355">
        <v>42</v>
      </c>
      <c r="B1296" s="358" t="s">
        <v>36</v>
      </c>
      <c r="C1296" s="359">
        <f>C1297</f>
        <v>170000</v>
      </c>
      <c r="D1296" s="359">
        <f>D1297</f>
        <v>0</v>
      </c>
      <c r="E1296" s="356">
        <f>E1297</f>
        <v>170000</v>
      </c>
    </row>
    <row r="1297" spans="1:5" hidden="1" x14ac:dyDescent="0.25">
      <c r="A1297" s="141">
        <v>421</v>
      </c>
      <c r="B1297" s="332" t="s">
        <v>535</v>
      </c>
      <c r="C1297" s="168">
        <v>170000</v>
      </c>
      <c r="D1297" s="1">
        <f>E1297-C1297</f>
        <v>0</v>
      </c>
      <c r="E1297" s="173">
        <v>170000</v>
      </c>
    </row>
    <row r="1298" spans="1:5" x14ac:dyDescent="0.25">
      <c r="A1298" s="18"/>
      <c r="B1298" s="19" t="s">
        <v>204</v>
      </c>
      <c r="C1298" s="49">
        <f t="shared" ref="C1298:E1298" si="513">C1299</f>
        <v>160000</v>
      </c>
      <c r="D1298" s="49">
        <f t="shared" si="513"/>
        <v>0</v>
      </c>
      <c r="E1298" s="49">
        <f t="shared" si="513"/>
        <v>160000</v>
      </c>
    </row>
    <row r="1299" spans="1:5" x14ac:dyDescent="0.25">
      <c r="A1299" s="18">
        <v>4</v>
      </c>
      <c r="B1299" s="19" t="s">
        <v>3</v>
      </c>
      <c r="C1299" s="53">
        <f t="shared" ref="C1299:E1299" si="514">C1300</f>
        <v>160000</v>
      </c>
      <c r="D1299" s="49">
        <f t="shared" si="514"/>
        <v>0</v>
      </c>
      <c r="E1299" s="20">
        <f t="shared" si="514"/>
        <v>160000</v>
      </c>
    </row>
    <row r="1300" spans="1:5" s="357" customFormat="1" x14ac:dyDescent="0.25">
      <c r="A1300" s="355">
        <v>42</v>
      </c>
      <c r="B1300" s="358" t="s">
        <v>36</v>
      </c>
      <c r="C1300" s="359">
        <f>C1301</f>
        <v>160000</v>
      </c>
      <c r="D1300" s="359">
        <f>D1301</f>
        <v>0</v>
      </c>
      <c r="E1300" s="356">
        <f>E1301</f>
        <v>160000</v>
      </c>
    </row>
    <row r="1301" spans="1:5" hidden="1" x14ac:dyDescent="0.25">
      <c r="A1301" s="141">
        <v>421</v>
      </c>
      <c r="B1301" s="153" t="s">
        <v>197</v>
      </c>
      <c r="C1301" s="168">
        <v>160000</v>
      </c>
      <c r="D1301" s="1">
        <f>E1301-C1301</f>
        <v>0</v>
      </c>
      <c r="E1301" s="146">
        <v>160000</v>
      </c>
    </row>
    <row r="1302" spans="1:5" x14ac:dyDescent="0.25">
      <c r="A1302" s="141"/>
      <c r="B1302" s="153"/>
      <c r="C1302" s="168"/>
      <c r="D1302" s="168"/>
      <c r="E1302" s="146"/>
    </row>
    <row r="1303" spans="1:5" s="94" customFormat="1" ht="15" customHeight="1" x14ac:dyDescent="0.25">
      <c r="A1303" s="91"/>
      <c r="B1303" s="92" t="s">
        <v>169</v>
      </c>
      <c r="C1303" s="206">
        <f>C1304</f>
        <v>13000</v>
      </c>
      <c r="D1303" s="206">
        <f t="shared" ref="C1303:E1308" si="515">D1304</f>
        <v>0</v>
      </c>
      <c r="E1303" s="192">
        <f t="shared" si="515"/>
        <v>13000</v>
      </c>
    </row>
    <row r="1304" spans="1:5" s="94" customFormat="1" x14ac:dyDescent="0.25">
      <c r="A1304" s="91"/>
      <c r="B1304" s="92" t="s">
        <v>449</v>
      </c>
      <c r="C1304" s="206">
        <f t="shared" si="515"/>
        <v>13000</v>
      </c>
      <c r="D1304" s="206">
        <f t="shared" si="515"/>
        <v>0</v>
      </c>
      <c r="E1304" s="192">
        <f t="shared" si="515"/>
        <v>13000</v>
      </c>
    </row>
    <row r="1305" spans="1:5" s="3" customFormat="1" x14ac:dyDescent="0.25">
      <c r="A1305" s="18"/>
      <c r="B1305" s="19" t="s">
        <v>143</v>
      </c>
      <c r="C1305" s="53">
        <f t="shared" si="515"/>
        <v>13000</v>
      </c>
      <c r="D1305" s="53">
        <f t="shared" si="515"/>
        <v>0</v>
      </c>
      <c r="E1305" s="22">
        <f t="shared" si="515"/>
        <v>13000</v>
      </c>
    </row>
    <row r="1306" spans="1:5" s="3" customFormat="1" x14ac:dyDescent="0.25">
      <c r="A1306" s="18"/>
      <c r="B1306" s="19" t="s">
        <v>51</v>
      </c>
      <c r="C1306" s="53">
        <f t="shared" si="515"/>
        <v>13000</v>
      </c>
      <c r="D1306" s="53">
        <f t="shared" si="515"/>
        <v>0</v>
      </c>
      <c r="E1306" s="22">
        <f t="shared" si="515"/>
        <v>13000</v>
      </c>
    </row>
    <row r="1307" spans="1:5" s="3" customFormat="1" x14ac:dyDescent="0.25">
      <c r="A1307" s="18">
        <v>3</v>
      </c>
      <c r="B1307" s="19" t="s">
        <v>2</v>
      </c>
      <c r="C1307" s="53">
        <f t="shared" si="515"/>
        <v>13000</v>
      </c>
      <c r="D1307" s="53">
        <f t="shared" si="515"/>
        <v>0</v>
      </c>
      <c r="E1307" s="22">
        <f t="shared" si="515"/>
        <v>13000</v>
      </c>
    </row>
    <row r="1308" spans="1:5" s="357" customFormat="1" x14ac:dyDescent="0.25">
      <c r="A1308" s="355">
        <v>35</v>
      </c>
      <c r="B1308" s="358" t="s">
        <v>182</v>
      </c>
      <c r="C1308" s="359">
        <f t="shared" ref="C1308:C1309" si="516">C1309</f>
        <v>13000</v>
      </c>
      <c r="D1308" s="359">
        <f t="shared" si="515"/>
        <v>0</v>
      </c>
      <c r="E1308" s="356">
        <f t="shared" si="515"/>
        <v>13000</v>
      </c>
    </row>
    <row r="1309" spans="1:5" s="144" customFormat="1" ht="14.45" hidden="1" customHeight="1" x14ac:dyDescent="0.25">
      <c r="A1309" s="207">
        <f t="shared" ref="A1309:B1309" si="517">A1318</f>
        <v>352</v>
      </c>
      <c r="B1309" s="208" t="str">
        <f t="shared" si="517"/>
        <v>Subvencije trgovačkim društvima, zadrugama poljoprivrednicima i obrtnicima izvan javnog sektora</v>
      </c>
      <c r="C1309" s="1">
        <f t="shared" si="516"/>
        <v>13000</v>
      </c>
      <c r="D1309" s="1">
        <f>E1309-C1309</f>
        <v>0</v>
      </c>
      <c r="E1309" s="1">
        <v>13000</v>
      </c>
    </row>
    <row r="1310" spans="1:5" ht="14.45" hidden="1" customHeight="1" x14ac:dyDescent="0.25">
      <c r="A1310" s="141">
        <v>35232</v>
      </c>
      <c r="B1310" s="233" t="s">
        <v>352</v>
      </c>
      <c r="C1310" s="168">
        <v>13000</v>
      </c>
      <c r="D1310" s="1">
        <f>E1310-C1310</f>
        <v>0</v>
      </c>
      <c r="E1310" s="168">
        <v>13000</v>
      </c>
    </row>
    <row r="1311" spans="1:5" x14ac:dyDescent="0.25">
      <c r="A1311" s="144"/>
      <c r="B1311" s="141"/>
      <c r="C1311" s="1"/>
      <c r="D1311" s="146"/>
      <c r="E1311" s="146"/>
    </row>
    <row r="1312" spans="1:5" s="125" customFormat="1" x14ac:dyDescent="0.25">
      <c r="A1312" s="123"/>
      <c r="B1312" s="124" t="s">
        <v>180</v>
      </c>
      <c r="C1312" s="209">
        <f t="shared" ref="C1312:E1313" si="518">C1313</f>
        <v>3000</v>
      </c>
      <c r="D1312" s="209">
        <f t="shared" si="518"/>
        <v>0</v>
      </c>
      <c r="E1312" s="209">
        <f t="shared" si="518"/>
        <v>3000</v>
      </c>
    </row>
    <row r="1313" spans="1:5" s="125" customFormat="1" x14ac:dyDescent="0.25">
      <c r="A1313" s="123"/>
      <c r="B1313" s="124" t="s">
        <v>450</v>
      </c>
      <c r="C1313" s="209">
        <f t="shared" si="518"/>
        <v>3000</v>
      </c>
      <c r="D1313" s="209">
        <f t="shared" si="518"/>
        <v>0</v>
      </c>
      <c r="E1313" s="209">
        <f t="shared" si="518"/>
        <v>3000</v>
      </c>
    </row>
    <row r="1314" spans="1:5" s="3" customFormat="1" x14ac:dyDescent="0.25">
      <c r="A1314" s="18"/>
      <c r="B1314" s="19" t="s">
        <v>181</v>
      </c>
      <c r="C1314" s="22">
        <f t="shared" ref="C1314:E1316" si="519">C1315</f>
        <v>3000</v>
      </c>
      <c r="D1314" s="22">
        <f t="shared" si="519"/>
        <v>0</v>
      </c>
      <c r="E1314" s="22">
        <f t="shared" si="519"/>
        <v>3000</v>
      </c>
    </row>
    <row r="1315" spans="1:5" s="3" customFormat="1" x14ac:dyDescent="0.25">
      <c r="A1315" s="18"/>
      <c r="B1315" s="19" t="s">
        <v>51</v>
      </c>
      <c r="C1315" s="22">
        <f t="shared" si="519"/>
        <v>3000</v>
      </c>
      <c r="D1315" s="22">
        <f t="shared" si="519"/>
        <v>0</v>
      </c>
      <c r="E1315" s="22">
        <f t="shared" si="519"/>
        <v>3000</v>
      </c>
    </row>
    <row r="1316" spans="1:5" s="3" customFormat="1" x14ac:dyDescent="0.25">
      <c r="A1316" s="18">
        <v>3</v>
      </c>
      <c r="B1316" s="19" t="s">
        <v>2</v>
      </c>
      <c r="C1316" s="22">
        <f t="shared" si="519"/>
        <v>3000</v>
      </c>
      <c r="D1316" s="22">
        <f t="shared" si="519"/>
        <v>0</v>
      </c>
      <c r="E1316" s="22">
        <f t="shared" si="519"/>
        <v>3000</v>
      </c>
    </row>
    <row r="1317" spans="1:5" s="357" customFormat="1" x14ac:dyDescent="0.25">
      <c r="A1317" s="355">
        <v>35</v>
      </c>
      <c r="B1317" s="358" t="s">
        <v>160</v>
      </c>
      <c r="C1317" s="356">
        <f t="shared" ref="C1317:E1318" si="520">C1318</f>
        <v>3000</v>
      </c>
      <c r="D1317" s="356">
        <f t="shared" si="520"/>
        <v>0</v>
      </c>
      <c r="E1317" s="356">
        <f t="shared" si="520"/>
        <v>3000</v>
      </c>
    </row>
    <row r="1318" spans="1:5" ht="14.45" hidden="1" customHeight="1" x14ac:dyDescent="0.25">
      <c r="A1318" s="210">
        <v>352</v>
      </c>
      <c r="B1318" s="211" t="s">
        <v>183</v>
      </c>
      <c r="C1318" s="1">
        <f t="shared" si="520"/>
        <v>3000</v>
      </c>
      <c r="D1318" s="1">
        <f t="shared" si="520"/>
        <v>0</v>
      </c>
      <c r="E1318" s="1">
        <f t="shared" si="520"/>
        <v>3000</v>
      </c>
    </row>
    <row r="1319" spans="1:5" ht="14.25" hidden="1" customHeight="1" x14ac:dyDescent="0.25">
      <c r="A1319" s="141">
        <v>35231</v>
      </c>
      <c r="B1319" s="141" t="s">
        <v>184</v>
      </c>
      <c r="C1319" s="1">
        <v>3000</v>
      </c>
      <c r="D1319" s="1">
        <f>E1319-C1319</f>
        <v>0</v>
      </c>
      <c r="E1319" s="1">
        <v>3000</v>
      </c>
    </row>
    <row r="1320" spans="1:5" ht="14.25" hidden="1" customHeight="1" x14ac:dyDescent="0.25">
      <c r="A1320" s="141"/>
      <c r="B1320" s="141"/>
      <c r="C1320" s="1"/>
      <c r="D1320" s="1"/>
      <c r="E1320" s="1"/>
    </row>
    <row r="1321" spans="1:5" s="128" customFormat="1" ht="14.25" hidden="1" customHeight="1" x14ac:dyDescent="0.25">
      <c r="A1321" s="126"/>
      <c r="B1321" s="126" t="s">
        <v>239</v>
      </c>
      <c r="C1321" s="127">
        <f t="shared" ref="C1321:E1321" si="521">C1322</f>
        <v>0</v>
      </c>
      <c r="D1321" s="127">
        <f t="shared" si="521"/>
        <v>0</v>
      </c>
      <c r="E1321" s="127">
        <f t="shared" si="521"/>
        <v>0</v>
      </c>
    </row>
    <row r="1322" spans="1:5" s="128" customFormat="1" ht="14.25" hidden="1" customHeight="1" x14ac:dyDescent="0.25">
      <c r="A1322" s="126"/>
      <c r="B1322" s="126" t="s">
        <v>451</v>
      </c>
      <c r="C1322" s="212">
        <f t="shared" ref="C1322:E1322" si="522">C1323</f>
        <v>0</v>
      </c>
      <c r="D1322" s="212">
        <f t="shared" si="522"/>
        <v>0</v>
      </c>
      <c r="E1322" s="212">
        <f t="shared" si="522"/>
        <v>0</v>
      </c>
    </row>
    <row r="1323" spans="1:5" s="3" customFormat="1" ht="14.25" hidden="1" customHeight="1" x14ac:dyDescent="0.25">
      <c r="A1323" s="18"/>
      <c r="B1323" s="18" t="s">
        <v>269</v>
      </c>
      <c r="C1323" s="22">
        <f t="shared" ref="C1323:E1326" si="523">C1324</f>
        <v>0</v>
      </c>
      <c r="D1323" s="22">
        <f t="shared" si="523"/>
        <v>0</v>
      </c>
      <c r="E1323" s="22">
        <f t="shared" si="523"/>
        <v>0</v>
      </c>
    </row>
    <row r="1324" spans="1:5" s="3" customFormat="1" ht="14.25" hidden="1" customHeight="1" x14ac:dyDescent="0.25">
      <c r="A1324" s="18"/>
      <c r="B1324" s="18" t="s">
        <v>50</v>
      </c>
      <c r="C1324" s="22">
        <f t="shared" si="523"/>
        <v>0</v>
      </c>
      <c r="D1324" s="22">
        <f t="shared" si="523"/>
        <v>0</v>
      </c>
      <c r="E1324" s="22">
        <f t="shared" si="523"/>
        <v>0</v>
      </c>
    </row>
    <row r="1325" spans="1:5" s="3" customFormat="1" ht="14.25" hidden="1" customHeight="1" x14ac:dyDescent="0.25">
      <c r="A1325" s="18">
        <v>3</v>
      </c>
      <c r="B1325" s="18" t="s">
        <v>234</v>
      </c>
      <c r="C1325" s="22">
        <f t="shared" si="523"/>
        <v>0</v>
      </c>
      <c r="D1325" s="22">
        <f t="shared" si="523"/>
        <v>0</v>
      </c>
      <c r="E1325" s="22">
        <f t="shared" si="523"/>
        <v>0</v>
      </c>
    </row>
    <row r="1326" spans="1:5" s="3" customFormat="1" ht="14.25" hidden="1" customHeight="1" x14ac:dyDescent="0.25">
      <c r="A1326" s="18">
        <v>38</v>
      </c>
      <c r="B1326" s="18" t="s">
        <v>232</v>
      </c>
      <c r="C1326" s="22">
        <f t="shared" si="523"/>
        <v>0</v>
      </c>
      <c r="D1326" s="22">
        <f t="shared" si="523"/>
        <v>0</v>
      </c>
      <c r="E1326" s="22">
        <f t="shared" si="523"/>
        <v>0</v>
      </c>
    </row>
    <row r="1327" spans="1:5" ht="13.9" hidden="1" customHeight="1" x14ac:dyDescent="0.25">
      <c r="A1327" s="141">
        <v>386</v>
      </c>
      <c r="B1327" s="141" t="s">
        <v>233</v>
      </c>
      <c r="C1327" s="1">
        <v>0</v>
      </c>
      <c r="D1327" s="1">
        <f>E1327-C1327</f>
        <v>0</v>
      </c>
      <c r="E1327" s="1">
        <v>0</v>
      </c>
    </row>
    <row r="1328" spans="1:5" ht="13.9" customHeight="1" x14ac:dyDescent="0.25">
      <c r="A1328" s="141"/>
      <c r="B1328" s="153"/>
      <c r="C1328" s="1"/>
      <c r="D1328" s="146"/>
      <c r="E1328" s="146"/>
    </row>
    <row r="1329" spans="1:5" s="3" customFormat="1" ht="13.9" customHeight="1" x14ac:dyDescent="0.25">
      <c r="A1329" s="129"/>
      <c r="B1329" s="130" t="s">
        <v>245</v>
      </c>
      <c r="C1329" s="131">
        <f>C1330+C1341+C1348</f>
        <v>23100</v>
      </c>
      <c r="D1329" s="131">
        <f t="shared" ref="D1329:E1329" si="524">D1330+D1341+D1348</f>
        <v>0</v>
      </c>
      <c r="E1329" s="131">
        <f t="shared" si="524"/>
        <v>6100</v>
      </c>
    </row>
    <row r="1330" spans="1:5" ht="15.6" customHeight="1" x14ac:dyDescent="0.25">
      <c r="A1330" s="129"/>
      <c r="B1330" s="130" t="s">
        <v>452</v>
      </c>
      <c r="C1330" s="131">
        <f t="shared" ref="C1330:E1330" si="525">C1331</f>
        <v>6100</v>
      </c>
      <c r="D1330" s="131">
        <f t="shared" si="525"/>
        <v>0</v>
      </c>
      <c r="E1330" s="131">
        <f t="shared" si="525"/>
        <v>6100</v>
      </c>
    </row>
    <row r="1331" spans="1:5" ht="13.9" customHeight="1" x14ac:dyDescent="0.25">
      <c r="A1331" s="18"/>
      <c r="B1331" s="19" t="s">
        <v>274</v>
      </c>
      <c r="C1331" s="20">
        <f t="shared" ref="C1331:E1331" si="526">C1335+C1339</f>
        <v>6100</v>
      </c>
      <c r="D1331" s="20">
        <f t="shared" si="526"/>
        <v>0</v>
      </c>
      <c r="E1331" s="20">
        <f t="shared" si="526"/>
        <v>6100</v>
      </c>
    </row>
    <row r="1332" spans="1:5" x14ac:dyDescent="0.25">
      <c r="A1332" s="23"/>
      <c r="B1332" s="24" t="s">
        <v>52</v>
      </c>
      <c r="C1332" s="22">
        <f>C1333</f>
        <v>4800</v>
      </c>
      <c r="D1332" s="22">
        <f t="shared" ref="D1332:E1332" si="527">D1333</f>
        <v>0</v>
      </c>
      <c r="E1332" s="22">
        <f t="shared" si="527"/>
        <v>4800</v>
      </c>
    </row>
    <row r="1333" spans="1:5" x14ac:dyDescent="0.25">
      <c r="A1333" s="23">
        <v>3</v>
      </c>
      <c r="B1333" s="24" t="s">
        <v>2</v>
      </c>
      <c r="C1333" s="22">
        <f t="shared" ref="C1333:E1334" si="528">C1334</f>
        <v>4800</v>
      </c>
      <c r="D1333" s="22">
        <f t="shared" si="528"/>
        <v>0</v>
      </c>
      <c r="E1333" s="22">
        <f t="shared" si="528"/>
        <v>4800</v>
      </c>
    </row>
    <row r="1334" spans="1:5" s="357" customFormat="1" x14ac:dyDescent="0.25">
      <c r="A1334" s="355">
        <v>32</v>
      </c>
      <c r="B1334" s="358" t="s">
        <v>21</v>
      </c>
      <c r="C1334" s="356">
        <f t="shared" si="528"/>
        <v>4800</v>
      </c>
      <c r="D1334" s="356">
        <f t="shared" si="528"/>
        <v>0</v>
      </c>
      <c r="E1334" s="356">
        <f t="shared" si="528"/>
        <v>4800</v>
      </c>
    </row>
    <row r="1335" spans="1:5" hidden="1" x14ac:dyDescent="0.25">
      <c r="A1335" s="158">
        <v>323</v>
      </c>
      <c r="B1335" s="159" t="s">
        <v>361</v>
      </c>
      <c r="C1335" s="1">
        <v>4800</v>
      </c>
      <c r="D1335" s="1">
        <f>E1335-C1335</f>
        <v>0</v>
      </c>
      <c r="E1335" s="1">
        <v>4800</v>
      </c>
    </row>
    <row r="1336" spans="1:5" x14ac:dyDescent="0.25">
      <c r="A1336" s="23"/>
      <c r="B1336" s="24" t="s">
        <v>50</v>
      </c>
      <c r="C1336" s="22">
        <f t="shared" ref="C1336:E1338" si="529">C1337</f>
        <v>1300</v>
      </c>
      <c r="D1336" s="22">
        <f t="shared" si="529"/>
        <v>0</v>
      </c>
      <c r="E1336" s="22">
        <f t="shared" si="529"/>
        <v>1300</v>
      </c>
    </row>
    <row r="1337" spans="1:5" x14ac:dyDescent="0.25">
      <c r="A1337" s="23">
        <v>3</v>
      </c>
      <c r="B1337" s="24" t="s">
        <v>2</v>
      </c>
      <c r="C1337" s="22">
        <f t="shared" si="529"/>
        <v>1300</v>
      </c>
      <c r="D1337" s="22">
        <f t="shared" si="529"/>
        <v>0</v>
      </c>
      <c r="E1337" s="22">
        <f t="shared" si="529"/>
        <v>1300</v>
      </c>
    </row>
    <row r="1338" spans="1:5" s="357" customFormat="1" x14ac:dyDescent="0.25">
      <c r="A1338" s="355">
        <v>32</v>
      </c>
      <c r="B1338" s="358" t="s">
        <v>21</v>
      </c>
      <c r="C1338" s="356">
        <f t="shared" si="529"/>
        <v>1300</v>
      </c>
      <c r="D1338" s="356">
        <f t="shared" si="529"/>
        <v>0</v>
      </c>
      <c r="E1338" s="356">
        <f t="shared" si="529"/>
        <v>1300</v>
      </c>
    </row>
    <row r="1339" spans="1:5" ht="15" hidden="1" customHeight="1" x14ac:dyDescent="0.25">
      <c r="A1339" s="158">
        <v>323</v>
      </c>
      <c r="B1339" s="159" t="s">
        <v>362</v>
      </c>
      <c r="C1339" s="1">
        <v>1300</v>
      </c>
      <c r="D1339" s="1">
        <f>E1339-C1339</f>
        <v>0</v>
      </c>
      <c r="E1339" s="1">
        <v>1300</v>
      </c>
    </row>
    <row r="1340" spans="1:5" ht="15" customHeight="1" x14ac:dyDescent="0.25">
      <c r="A1340" s="18"/>
      <c r="B1340" s="19"/>
      <c r="C1340" s="53"/>
      <c r="D1340" s="49"/>
      <c r="E1340" s="20"/>
    </row>
    <row r="1341" spans="1:5" x14ac:dyDescent="0.25">
      <c r="A1341" s="129"/>
      <c r="B1341" s="130" t="s">
        <v>453</v>
      </c>
      <c r="C1341" s="213">
        <f t="shared" ref="C1341:E1345" si="530">C1342</f>
        <v>17000</v>
      </c>
      <c r="D1341" s="131">
        <f t="shared" si="530"/>
        <v>0</v>
      </c>
      <c r="E1341" s="131">
        <f t="shared" si="530"/>
        <v>0</v>
      </c>
    </row>
    <row r="1342" spans="1:5" x14ac:dyDescent="0.25">
      <c r="A1342" s="18"/>
      <c r="B1342" s="19" t="s">
        <v>274</v>
      </c>
      <c r="C1342" s="22">
        <f t="shared" si="530"/>
        <v>17000</v>
      </c>
      <c r="D1342" s="20">
        <f t="shared" si="530"/>
        <v>0</v>
      </c>
      <c r="E1342" s="20">
        <f t="shared" si="530"/>
        <v>0</v>
      </c>
    </row>
    <row r="1343" spans="1:5" x14ac:dyDescent="0.25">
      <c r="A1343" s="23"/>
      <c r="B1343" s="24" t="s">
        <v>52</v>
      </c>
      <c r="C1343" s="22">
        <f t="shared" si="530"/>
        <v>17000</v>
      </c>
      <c r="D1343" s="22">
        <f t="shared" si="530"/>
        <v>0</v>
      </c>
      <c r="E1343" s="22">
        <f t="shared" si="530"/>
        <v>0</v>
      </c>
    </row>
    <row r="1344" spans="1:5" x14ac:dyDescent="0.25">
      <c r="A1344" s="23">
        <v>3</v>
      </c>
      <c r="B1344" s="24" t="s">
        <v>2</v>
      </c>
      <c r="C1344" s="22">
        <f t="shared" si="530"/>
        <v>17000</v>
      </c>
      <c r="D1344" s="22">
        <f t="shared" si="530"/>
        <v>0</v>
      </c>
      <c r="E1344" s="22">
        <f t="shared" si="530"/>
        <v>0</v>
      </c>
    </row>
    <row r="1345" spans="1:5" s="357" customFormat="1" x14ac:dyDescent="0.25">
      <c r="A1345" s="355">
        <v>32</v>
      </c>
      <c r="B1345" s="358" t="s">
        <v>21</v>
      </c>
      <c r="C1345" s="356">
        <f t="shared" si="530"/>
        <v>17000</v>
      </c>
      <c r="D1345" s="356">
        <f t="shared" si="530"/>
        <v>0</v>
      </c>
      <c r="E1345" s="356">
        <f t="shared" si="530"/>
        <v>0</v>
      </c>
    </row>
    <row r="1346" spans="1:5" hidden="1" x14ac:dyDescent="0.25">
      <c r="A1346" s="158">
        <v>323</v>
      </c>
      <c r="B1346" s="159" t="s">
        <v>85</v>
      </c>
      <c r="C1346" s="1">
        <v>17000</v>
      </c>
      <c r="D1346" s="1">
        <v>0</v>
      </c>
      <c r="E1346" s="1">
        <v>0</v>
      </c>
    </row>
    <row r="1347" spans="1:5" hidden="1" x14ac:dyDescent="0.25">
      <c r="A1347" s="158"/>
      <c r="B1347" s="159"/>
      <c r="C1347" s="168"/>
      <c r="D1347" s="168"/>
      <c r="E1347" s="1"/>
    </row>
    <row r="1348" spans="1:5" hidden="1" x14ac:dyDescent="0.25">
      <c r="A1348" s="129"/>
      <c r="B1348" s="130" t="s">
        <v>508</v>
      </c>
      <c r="C1348" s="213">
        <f t="shared" ref="C1348:E1352" si="531">C1349</f>
        <v>0</v>
      </c>
      <c r="D1348" s="131">
        <f t="shared" si="531"/>
        <v>0</v>
      </c>
      <c r="E1348" s="131">
        <f t="shared" si="531"/>
        <v>0</v>
      </c>
    </row>
    <row r="1349" spans="1:5" hidden="1" x14ac:dyDescent="0.25">
      <c r="A1349" s="18"/>
      <c r="B1349" s="19" t="s">
        <v>271</v>
      </c>
      <c r="C1349" s="22">
        <f t="shared" si="531"/>
        <v>0</v>
      </c>
      <c r="D1349" s="20">
        <f t="shared" si="531"/>
        <v>0</v>
      </c>
      <c r="E1349" s="20">
        <f t="shared" si="531"/>
        <v>0</v>
      </c>
    </row>
    <row r="1350" spans="1:5" hidden="1" x14ac:dyDescent="0.25">
      <c r="A1350" s="18"/>
      <c r="B1350" s="19" t="s">
        <v>52</v>
      </c>
      <c r="C1350" s="22">
        <f t="shared" si="531"/>
        <v>0</v>
      </c>
      <c r="D1350" s="20">
        <f t="shared" si="531"/>
        <v>0</v>
      </c>
      <c r="E1350" s="20">
        <f t="shared" si="531"/>
        <v>0</v>
      </c>
    </row>
    <row r="1351" spans="1:5" hidden="1" x14ac:dyDescent="0.25">
      <c r="A1351" s="18">
        <v>3</v>
      </c>
      <c r="B1351" s="19" t="s">
        <v>2</v>
      </c>
      <c r="C1351" s="22">
        <f t="shared" si="531"/>
        <v>0</v>
      </c>
      <c r="D1351" s="20">
        <f t="shared" si="531"/>
        <v>0</v>
      </c>
      <c r="E1351" s="20">
        <f t="shared" si="531"/>
        <v>0</v>
      </c>
    </row>
    <row r="1352" spans="1:5" hidden="1" x14ac:dyDescent="0.25">
      <c r="A1352" s="18">
        <v>37</v>
      </c>
      <c r="B1352" s="19" t="s">
        <v>30</v>
      </c>
      <c r="C1352" s="22">
        <f t="shared" si="531"/>
        <v>0</v>
      </c>
      <c r="D1352" s="20">
        <f t="shared" si="531"/>
        <v>0</v>
      </c>
      <c r="E1352" s="20">
        <f t="shared" si="531"/>
        <v>0</v>
      </c>
    </row>
    <row r="1353" spans="1:5" hidden="1" x14ac:dyDescent="0.25">
      <c r="A1353" s="311">
        <v>372</v>
      </c>
      <c r="B1353" s="312" t="s">
        <v>37</v>
      </c>
      <c r="C1353" s="1">
        <v>0</v>
      </c>
      <c r="D1353" s="1">
        <f>E1353-C1353</f>
        <v>0</v>
      </c>
      <c r="E1353" s="1">
        <v>0</v>
      </c>
    </row>
    <row r="1354" spans="1:5" x14ac:dyDescent="0.25">
      <c r="A1354" s="18"/>
      <c r="B1354" s="19"/>
      <c r="C1354" s="53"/>
      <c r="D1354" s="49"/>
      <c r="E1354" s="20"/>
    </row>
    <row r="1355" spans="1:5" s="279" customFormat="1" x14ac:dyDescent="0.25">
      <c r="A1355" s="278"/>
      <c r="B1355" s="278" t="s">
        <v>487</v>
      </c>
      <c r="C1355" s="222">
        <f>C1356</f>
        <v>40000</v>
      </c>
      <c r="D1355" s="222">
        <f t="shared" ref="D1355:E1355" si="532">D1356</f>
        <v>0</v>
      </c>
      <c r="E1355" s="222">
        <f t="shared" si="532"/>
        <v>40000</v>
      </c>
    </row>
    <row r="1356" spans="1:5" s="279" customFormat="1" x14ac:dyDescent="0.25">
      <c r="A1356" s="278"/>
      <c r="B1356" s="278" t="s">
        <v>476</v>
      </c>
      <c r="C1356" s="222">
        <f t="shared" ref="C1356:E1360" si="533">C1357</f>
        <v>40000</v>
      </c>
      <c r="D1356" s="222">
        <f t="shared" si="533"/>
        <v>0</v>
      </c>
      <c r="E1356" s="222">
        <f t="shared" si="533"/>
        <v>40000</v>
      </c>
    </row>
    <row r="1357" spans="1:5" x14ac:dyDescent="0.25">
      <c r="A1357" s="18"/>
      <c r="B1357" s="18" t="s">
        <v>269</v>
      </c>
      <c r="C1357" s="22">
        <f t="shared" si="533"/>
        <v>40000</v>
      </c>
      <c r="D1357" s="22">
        <f t="shared" si="533"/>
        <v>0</v>
      </c>
      <c r="E1357" s="22">
        <f t="shared" si="533"/>
        <v>40000</v>
      </c>
    </row>
    <row r="1358" spans="1:5" x14ac:dyDescent="0.25">
      <c r="A1358" s="18"/>
      <c r="B1358" s="18" t="s">
        <v>50</v>
      </c>
      <c r="C1358" s="22">
        <f t="shared" si="533"/>
        <v>40000</v>
      </c>
      <c r="D1358" s="22">
        <f t="shared" si="533"/>
        <v>0</v>
      </c>
      <c r="E1358" s="22">
        <f t="shared" si="533"/>
        <v>40000</v>
      </c>
    </row>
    <row r="1359" spans="1:5" x14ac:dyDescent="0.25">
      <c r="A1359" s="18">
        <v>3</v>
      </c>
      <c r="B1359" s="18" t="s">
        <v>478</v>
      </c>
      <c r="C1359" s="22">
        <f t="shared" si="533"/>
        <v>40000</v>
      </c>
      <c r="D1359" s="22">
        <f t="shared" si="533"/>
        <v>0</v>
      </c>
      <c r="E1359" s="22">
        <f t="shared" si="533"/>
        <v>40000</v>
      </c>
    </row>
    <row r="1360" spans="1:5" s="357" customFormat="1" x14ac:dyDescent="0.25">
      <c r="A1360" s="355">
        <v>38</v>
      </c>
      <c r="B1360" s="355" t="s">
        <v>477</v>
      </c>
      <c r="C1360" s="356">
        <f t="shared" si="533"/>
        <v>40000</v>
      </c>
      <c r="D1360" s="356">
        <f t="shared" si="533"/>
        <v>0</v>
      </c>
      <c r="E1360" s="356">
        <f t="shared" si="533"/>
        <v>40000</v>
      </c>
    </row>
    <row r="1361" spans="1:5" hidden="1" x14ac:dyDescent="0.25">
      <c r="A1361" s="141">
        <v>386</v>
      </c>
      <c r="B1361" s="280" t="s">
        <v>479</v>
      </c>
      <c r="C1361" s="1">
        <v>40000</v>
      </c>
      <c r="D1361" s="1">
        <f>E1361-C1361</f>
        <v>0</v>
      </c>
      <c r="E1361" s="1">
        <v>40000</v>
      </c>
    </row>
    <row r="1362" spans="1:5" ht="16.5" customHeight="1" x14ac:dyDescent="0.25"/>
    <row r="1363" spans="1:5" x14ac:dyDescent="0.25">
      <c r="B1363" s="3" t="s">
        <v>246</v>
      </c>
    </row>
    <row r="1364" spans="1:5" x14ac:dyDescent="0.25">
      <c r="B1364" s="3"/>
    </row>
    <row r="1365" spans="1:5" x14ac:dyDescent="0.25">
      <c r="A1365" s="388" t="s">
        <v>474</v>
      </c>
      <c r="B1365" s="388"/>
      <c r="C1365" s="388"/>
      <c r="D1365" s="388"/>
      <c r="E1365" s="388"/>
    </row>
    <row r="1366" spans="1:5" s="3" customFormat="1" x14ac:dyDescent="0.25">
      <c r="A1366" s="3" t="s">
        <v>468</v>
      </c>
      <c r="C1366" s="214"/>
      <c r="D1366" s="132"/>
      <c r="E1366" s="132"/>
    </row>
    <row r="1367" spans="1:5" x14ac:dyDescent="0.25">
      <c r="A1367" s="404" t="s">
        <v>570</v>
      </c>
      <c r="B1367" s="404"/>
      <c r="C1367" s="404"/>
      <c r="D1367" s="404"/>
      <c r="E1367" s="404"/>
    </row>
    <row r="1369" spans="1:5" x14ac:dyDescent="0.25">
      <c r="B1369" s="5" t="s">
        <v>262</v>
      </c>
    </row>
    <row r="1371" spans="1:5" x14ac:dyDescent="0.25">
      <c r="B1371" s="298" t="s">
        <v>588</v>
      </c>
    </row>
    <row r="1372" spans="1:5" x14ac:dyDescent="0.25">
      <c r="B1372" s="3" t="s">
        <v>589</v>
      </c>
    </row>
    <row r="1373" spans="1:5" x14ac:dyDescent="0.25">
      <c r="B1373" s="3" t="s">
        <v>591</v>
      </c>
    </row>
    <row r="1374" spans="1:5" x14ac:dyDescent="0.25">
      <c r="A1374" t="s">
        <v>279</v>
      </c>
      <c r="C1374" s="396"/>
      <c r="D1374" s="396"/>
      <c r="E1374" s="396"/>
    </row>
    <row r="1375" spans="1:5" x14ac:dyDescent="0.25">
      <c r="C1375" s="395" t="s">
        <v>590</v>
      </c>
      <c r="D1375" s="395"/>
      <c r="E1375" s="395"/>
    </row>
    <row r="1376" spans="1:5" x14ac:dyDescent="0.25">
      <c r="D1376" s="137" t="s">
        <v>595</v>
      </c>
    </row>
  </sheetData>
  <mergeCells count="33">
    <mergeCell ref="B284:E284"/>
    <mergeCell ref="A300:E300"/>
    <mergeCell ref="A1365:E1365"/>
    <mergeCell ref="A286:B286"/>
    <mergeCell ref="A287:B287"/>
    <mergeCell ref="A288:B288"/>
    <mergeCell ref="A289:B289"/>
    <mergeCell ref="A290:B290"/>
    <mergeCell ref="C1375:E1375"/>
    <mergeCell ref="C1374:E1374"/>
    <mergeCell ref="A291:B291"/>
    <mergeCell ref="A292:B292"/>
    <mergeCell ref="A293:B293"/>
    <mergeCell ref="A294:B294"/>
    <mergeCell ref="A295:B295"/>
    <mergeCell ref="A302:E302"/>
    <mergeCell ref="A1367:E1367"/>
    <mergeCell ref="A296:B296"/>
    <mergeCell ref="A1:E1"/>
    <mergeCell ref="A5:E5"/>
    <mergeCell ref="A6:E6"/>
    <mergeCell ref="B268:E268"/>
    <mergeCell ref="A10:E10"/>
    <mergeCell ref="A47:E47"/>
    <mergeCell ref="B226:E226"/>
    <mergeCell ref="B192:E192"/>
    <mergeCell ref="A224:E224"/>
    <mergeCell ref="A190:E190"/>
    <mergeCell ref="A46:E46"/>
    <mergeCell ref="B9:E9"/>
    <mergeCell ref="A266:E266"/>
    <mergeCell ref="A2:E2"/>
    <mergeCell ref="A48:E48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Footer>&amp;CStranica &amp;P</oddFooter>
  </headerFooter>
  <rowBreaks count="26" manualBreakCount="26">
    <brk id="28" max="4" man="1"/>
    <brk id="44" max="4" man="1"/>
    <brk id="223" max="4" man="1"/>
    <brk id="251" max="4" man="1"/>
    <brk id="283" max="4" man="1"/>
    <brk id="297" max="4" man="1"/>
    <brk id="404" max="4" man="1"/>
    <brk id="490" max="4" man="1"/>
    <brk id="599" max="4" man="1"/>
    <brk id="636" max="4" man="1"/>
    <brk id="674" max="4" man="1"/>
    <brk id="716" max="4" man="1"/>
    <brk id="782" max="4" man="1"/>
    <brk id="838" max="4" man="1"/>
    <brk id="877" max="4" man="1"/>
    <brk id="937" max="4" man="1"/>
    <brk id="1010" max="4" man="1"/>
    <brk id="1043" max="4" man="1"/>
    <brk id="1073" max="4" man="1"/>
    <brk id="1111" max="4" man="1"/>
    <brk id="1168" max="4" man="1"/>
    <brk id="1205" max="4" man="1"/>
    <brk id="1237" max="4" man="1"/>
    <brk id="1267" max="4" man="1"/>
    <brk id="1301" max="4" man="1"/>
    <brk id="13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3"/>
  <sheetViews>
    <sheetView workbookViewId="0">
      <selection activeCell="L34" sqref="L34"/>
    </sheetView>
  </sheetViews>
  <sheetFormatPr defaultColWidth="8.85546875" defaultRowHeight="15" x14ac:dyDescent="0.25"/>
  <cols>
    <col min="1" max="2" width="8.85546875" style="2"/>
    <col min="3" max="3" width="10.42578125" style="2" bestFit="1" customWidth="1"/>
    <col min="4" max="4" width="8.85546875" style="2"/>
    <col min="5" max="5" width="9.42578125" style="2" bestFit="1" customWidth="1"/>
    <col min="6" max="6" width="8.85546875" style="2"/>
    <col min="7" max="8" width="9.42578125" style="2" bestFit="1" customWidth="1"/>
    <col min="9" max="15" width="8.85546875" style="2"/>
    <col min="16" max="16" width="10.42578125" style="2" bestFit="1" customWidth="1"/>
    <col min="17" max="19" width="8.85546875" style="2"/>
    <col min="20" max="20" width="16.140625" style="2" customWidth="1"/>
    <col min="21" max="16384" width="8.85546875" style="2"/>
  </cols>
  <sheetData>
    <row r="3" spans="13:13" x14ac:dyDescent="0.25">
      <c r="M3" s="1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2025-10-03T06:41:11Z</dcterms:modified>
</cp:coreProperties>
</file>