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576"/>
  </bookViews>
  <sheets>
    <sheet name="List1" sheetId="1" r:id="rId1"/>
  </sheets>
  <definedNames>
    <definedName name="_xlnm.Print_Area" localSheetId="0">List1!$A$1:$G$1320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1" i="1" l="1"/>
  <c r="E495" i="1"/>
  <c r="E478" i="1"/>
  <c r="E470" i="1"/>
  <c r="D85" i="1" l="1"/>
  <c r="G344" i="1"/>
  <c r="E343" i="1"/>
  <c r="D341" i="1"/>
  <c r="E265" i="1"/>
  <c r="E136" i="1"/>
  <c r="E138" i="1"/>
  <c r="E140" i="1"/>
  <c r="E146" i="1"/>
  <c r="E147" i="1"/>
  <c r="E148" i="1"/>
  <c r="E149" i="1"/>
  <c r="E151" i="1"/>
  <c r="E152" i="1"/>
  <c r="E153" i="1"/>
  <c r="E154" i="1"/>
  <c r="E155" i="1"/>
  <c r="E156" i="1"/>
  <c r="F156" i="1" s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6" i="1"/>
  <c r="E175" i="1" s="1"/>
  <c r="E178" i="1"/>
  <c r="E179" i="1"/>
  <c r="E180" i="1"/>
  <c r="F180" i="1" s="1"/>
  <c r="E184" i="1"/>
  <c r="E191" i="1"/>
  <c r="E198" i="1"/>
  <c r="E199" i="1"/>
  <c r="E207" i="1"/>
  <c r="E209" i="1"/>
  <c r="E208" i="1" s="1"/>
  <c r="E211" i="1"/>
  <c r="E210" i="1" s="1"/>
  <c r="E213" i="1"/>
  <c r="E214" i="1"/>
  <c r="E219" i="1"/>
  <c r="E228" i="1"/>
  <c r="E229" i="1"/>
  <c r="E231" i="1"/>
  <c r="E232" i="1"/>
  <c r="E230" i="1" s="1"/>
  <c r="E234" i="1"/>
  <c r="E235" i="1"/>
  <c r="E236" i="1"/>
  <c r="E212" i="1" l="1"/>
  <c r="E197" i="1"/>
  <c r="E196" i="1" s="1"/>
  <c r="E150" i="1"/>
  <c r="E190" i="1"/>
  <c r="E166" i="1"/>
  <c r="E157" i="1"/>
  <c r="E145" i="1"/>
  <c r="E233" i="1"/>
  <c r="E177" i="1"/>
  <c r="E174" i="1" s="1"/>
  <c r="E173" i="1" s="1"/>
  <c r="G343" i="1"/>
  <c r="D580" i="1"/>
  <c r="D749" i="1"/>
  <c r="D748" i="1" s="1"/>
  <c r="D747" i="1" s="1"/>
  <c r="D746" i="1" s="1"/>
  <c r="D393" i="1"/>
  <c r="D440" i="1"/>
  <c r="D456" i="1"/>
  <c r="D461" i="1"/>
  <c r="D490" i="1"/>
  <c r="D477" i="1"/>
  <c r="D482" i="1"/>
  <c r="C270" i="1"/>
  <c r="C255" i="1"/>
  <c r="C145" i="1"/>
  <c r="C150" i="1"/>
  <c r="C177" i="1"/>
  <c r="C197" i="1"/>
  <c r="C326" i="1"/>
  <c r="C333" i="1"/>
  <c r="E144" i="1" l="1"/>
  <c r="D891" i="1"/>
  <c r="D894" i="1"/>
  <c r="C894" i="1"/>
  <c r="D165" i="1"/>
  <c r="D172" i="1"/>
  <c r="D176" i="1"/>
  <c r="G176" i="1" s="1"/>
  <c r="D179" i="1"/>
  <c r="G179" i="1" s="1"/>
  <c r="D180" i="1"/>
  <c r="G180" i="1" s="1"/>
  <c r="D191" i="1"/>
  <c r="G191" i="1" s="1"/>
  <c r="D198" i="1"/>
  <c r="D211" i="1"/>
  <c r="D210" i="1" s="1"/>
  <c r="D175" i="1" l="1"/>
  <c r="G175" i="1" s="1"/>
  <c r="D890" i="1"/>
  <c r="D889" i="1" s="1"/>
  <c r="D888" i="1" s="1"/>
  <c r="D887" i="1" s="1"/>
  <c r="D886" i="1" s="1"/>
  <c r="D229" i="1"/>
  <c r="D228" i="1"/>
  <c r="D232" i="1"/>
  <c r="D138" i="1"/>
  <c r="C494" i="1"/>
  <c r="C493" i="1" s="1"/>
  <c r="C492" i="1" s="1"/>
  <c r="D494" i="1"/>
  <c r="C490" i="1"/>
  <c r="D489" i="1"/>
  <c r="C482" i="1"/>
  <c r="C481" i="1" s="1"/>
  <c r="C480" i="1" s="1"/>
  <c r="C479" i="1" s="1"/>
  <c r="D481" i="1"/>
  <c r="D480" i="1" s="1"/>
  <c r="D479" i="1" s="1"/>
  <c r="C477" i="1"/>
  <c r="D476" i="1"/>
  <c r="C476" i="1" l="1"/>
  <c r="C475" i="1" s="1"/>
  <c r="C474" i="1" s="1"/>
  <c r="E477" i="1"/>
  <c r="D493" i="1"/>
  <c r="E494" i="1"/>
  <c r="D475" i="1"/>
  <c r="E476" i="1"/>
  <c r="D488" i="1"/>
  <c r="E489" i="1"/>
  <c r="C489" i="1"/>
  <c r="C488" i="1" s="1"/>
  <c r="C487" i="1" s="1"/>
  <c r="E490" i="1"/>
  <c r="C486" i="1"/>
  <c r="C485" i="1" s="1"/>
  <c r="C473" i="1"/>
  <c r="C472" i="1" s="1"/>
  <c r="D487" i="1" l="1"/>
  <c r="E488" i="1"/>
  <c r="D492" i="1"/>
  <c r="E492" i="1" s="1"/>
  <c r="E493" i="1"/>
  <c r="D474" i="1"/>
  <c r="E475" i="1"/>
  <c r="C440" i="1"/>
  <c r="C456" i="1"/>
  <c r="C461" i="1"/>
  <c r="D694" i="1"/>
  <c r="D693" i="1" s="1"/>
  <c r="D692" i="1" s="1"/>
  <c r="D691" i="1" s="1"/>
  <c r="C694" i="1"/>
  <c r="C693" i="1" s="1"/>
  <c r="C692" i="1" s="1"/>
  <c r="C691" i="1" s="1"/>
  <c r="C689" i="1"/>
  <c r="C688" i="1" s="1"/>
  <c r="C687" i="1" s="1"/>
  <c r="C686" i="1" s="1"/>
  <c r="D688" i="1"/>
  <c r="D687" i="1"/>
  <c r="D686" i="1" s="1"/>
  <c r="D681" i="1"/>
  <c r="D680" i="1" s="1"/>
  <c r="D679" i="1" s="1"/>
  <c r="D678" i="1" s="1"/>
  <c r="C681" i="1"/>
  <c r="C680" i="1" s="1"/>
  <c r="C679" i="1" s="1"/>
  <c r="C678" i="1" s="1"/>
  <c r="C676" i="1"/>
  <c r="C675" i="1" s="1"/>
  <c r="C674" i="1" s="1"/>
  <c r="C673" i="1" s="1"/>
  <c r="D675" i="1"/>
  <c r="D674" i="1" s="1"/>
  <c r="D673" i="1" s="1"/>
  <c r="D672" i="1" s="1"/>
  <c r="D671" i="1" s="1"/>
  <c r="E630" i="1"/>
  <c r="D629" i="1"/>
  <c r="C629" i="1"/>
  <c r="C628" i="1" s="1"/>
  <c r="C627" i="1" s="1"/>
  <c r="C626" i="1" s="1"/>
  <c r="D598" i="1"/>
  <c r="D597" i="1" s="1"/>
  <c r="D596" i="1" s="1"/>
  <c r="D595" i="1" s="1"/>
  <c r="C598" i="1"/>
  <c r="C597" i="1" s="1"/>
  <c r="C596" i="1" s="1"/>
  <c r="C595" i="1" s="1"/>
  <c r="C580" i="1"/>
  <c r="E580" i="1" s="1"/>
  <c r="E579" i="1" s="1"/>
  <c r="E578" i="1" s="1"/>
  <c r="E577" i="1" s="1"/>
  <c r="E581" i="1"/>
  <c r="E227" i="1" l="1"/>
  <c r="E474" i="1"/>
  <c r="D473" i="1"/>
  <c r="E487" i="1"/>
  <c r="D486" i="1"/>
  <c r="D227" i="1"/>
  <c r="D685" i="1"/>
  <c r="D684" i="1" s="1"/>
  <c r="C685" i="1"/>
  <c r="C684" i="1" s="1"/>
  <c r="C672" i="1"/>
  <c r="C671" i="1" s="1"/>
  <c r="E629" i="1"/>
  <c r="D628" i="1"/>
  <c r="D827" i="1"/>
  <c r="D826" i="1" s="1"/>
  <c r="D825" i="1" s="1"/>
  <c r="D824" i="1" s="1"/>
  <c r="D832" i="1"/>
  <c r="D831" i="1" s="1"/>
  <c r="D830" i="1" s="1"/>
  <c r="D829" i="1" s="1"/>
  <c r="C827" i="1"/>
  <c r="C826" i="1" s="1"/>
  <c r="C825" i="1" s="1"/>
  <c r="C832" i="1"/>
  <c r="C831" i="1" s="1"/>
  <c r="C830" i="1" s="1"/>
  <c r="D805" i="1"/>
  <c r="D804" i="1" s="1"/>
  <c r="C805" i="1"/>
  <c r="C804" i="1" s="1"/>
  <c r="E828" i="1"/>
  <c r="D836" i="1"/>
  <c r="D835" i="1" s="1"/>
  <c r="C836" i="1"/>
  <c r="C835" i="1" s="1"/>
  <c r="E833" i="1"/>
  <c r="D472" i="1" l="1"/>
  <c r="E472" i="1" s="1"/>
  <c r="E473" i="1"/>
  <c r="D485" i="1"/>
  <c r="E485" i="1" s="1"/>
  <c r="E486" i="1"/>
  <c r="F227" i="1"/>
  <c r="E226" i="1"/>
  <c r="E225" i="1" s="1"/>
  <c r="E827" i="1"/>
  <c r="E832" i="1"/>
  <c r="E628" i="1"/>
  <c r="D627" i="1"/>
  <c r="D823" i="1"/>
  <c r="D822" i="1" s="1"/>
  <c r="E831" i="1"/>
  <c r="C824" i="1"/>
  <c r="E825" i="1"/>
  <c r="E826" i="1"/>
  <c r="C829" i="1"/>
  <c r="E830" i="1"/>
  <c r="E627" i="1" l="1"/>
  <c r="D626" i="1"/>
  <c r="E824" i="1"/>
  <c r="E823" i="1" s="1"/>
  <c r="E822" i="1" s="1"/>
  <c r="C823" i="1"/>
  <c r="C822" i="1" s="1"/>
  <c r="E829" i="1"/>
  <c r="E626" i="1" l="1"/>
  <c r="E224" i="1"/>
  <c r="C749" i="1"/>
  <c r="C748" i="1" s="1"/>
  <c r="C747" i="1" s="1"/>
  <c r="E750" i="1"/>
  <c r="D947" i="1"/>
  <c r="D946" i="1" s="1"/>
  <c r="D945" i="1" s="1"/>
  <c r="C947" i="1"/>
  <c r="C946" i="1" s="1"/>
  <c r="C945" i="1" s="1"/>
  <c r="D942" i="1"/>
  <c r="D941" i="1" s="1"/>
  <c r="D940" i="1" s="1"/>
  <c r="C942" i="1"/>
  <c r="C941" i="1" s="1"/>
  <c r="C940" i="1" s="1"/>
  <c r="E917" i="1"/>
  <c r="E916" i="1" s="1"/>
  <c r="E915" i="1" s="1"/>
  <c r="E914" i="1" s="1"/>
  <c r="E988" i="1"/>
  <c r="D987" i="1"/>
  <c r="C987" i="1"/>
  <c r="C986" i="1" s="1"/>
  <c r="C985" i="1" s="1"/>
  <c r="C984" i="1" s="1"/>
  <c r="C983" i="1" s="1"/>
  <c r="C982" i="1" s="1"/>
  <c r="E998" i="1"/>
  <c r="E997" i="1" s="1"/>
  <c r="E996" i="1" s="1"/>
  <c r="E995" i="1" s="1"/>
  <c r="E994" i="1" s="1"/>
  <c r="E993" i="1" s="1"/>
  <c r="E992" i="1" s="1"/>
  <c r="E991" i="1" s="1"/>
  <c r="E990" i="1" s="1"/>
  <c r="C1131" i="1"/>
  <c r="E1209" i="1"/>
  <c r="D1208" i="1"/>
  <c r="C1208" i="1"/>
  <c r="C1207" i="1" s="1"/>
  <c r="C1206" i="1" s="1"/>
  <c r="E1296" i="1"/>
  <c r="E1295" i="1" s="1"/>
  <c r="E1294" i="1" s="1"/>
  <c r="E1293" i="1" s="1"/>
  <c r="E1292" i="1" s="1"/>
  <c r="E1291" i="1" s="1"/>
  <c r="E1290" i="1" s="1"/>
  <c r="D1295" i="1"/>
  <c r="C1295" i="1"/>
  <c r="C1294" i="1" s="1"/>
  <c r="C1293" i="1" s="1"/>
  <c r="C1292" i="1" s="1"/>
  <c r="C1291" i="1" s="1"/>
  <c r="C1290" i="1" s="1"/>
  <c r="E749" i="1" l="1"/>
  <c r="E748" i="1"/>
  <c r="C746" i="1"/>
  <c r="E747" i="1"/>
  <c r="D939" i="1"/>
  <c r="D938" i="1"/>
  <c r="C939" i="1"/>
  <c r="C938" i="1"/>
  <c r="E987" i="1"/>
  <c r="D986" i="1"/>
  <c r="E1208" i="1"/>
  <c r="C1205" i="1"/>
  <c r="C1203" i="1"/>
  <c r="C1204" i="1" s="1"/>
  <c r="D1207" i="1"/>
  <c r="D1294" i="1"/>
  <c r="C291" i="1"/>
  <c r="E746" i="1" l="1"/>
  <c r="D224" i="1"/>
  <c r="G224" i="1" s="1"/>
  <c r="E986" i="1"/>
  <c r="D985" i="1"/>
  <c r="E1207" i="1"/>
  <c r="D1206" i="1"/>
  <c r="D1293" i="1"/>
  <c r="D33" i="1"/>
  <c r="E985" i="1" l="1"/>
  <c r="D984" i="1"/>
  <c r="D1203" i="1"/>
  <c r="E1206" i="1"/>
  <c r="D1205" i="1"/>
  <c r="E1205" i="1" s="1"/>
  <c r="D1292" i="1"/>
  <c r="C262" i="1"/>
  <c r="C268" i="1"/>
  <c r="D983" i="1" l="1"/>
  <c r="E984" i="1"/>
  <c r="E1203" i="1"/>
  <c r="D1204" i="1"/>
  <c r="E1204" i="1" s="1"/>
  <c r="D1291" i="1"/>
  <c r="E256" i="1"/>
  <c r="E250" i="1"/>
  <c r="E342" i="1"/>
  <c r="F70" i="1"/>
  <c r="G70" i="1"/>
  <c r="D250" i="1"/>
  <c r="E983" i="1" l="1"/>
  <c r="D982" i="1"/>
  <c r="E982" i="1" s="1"/>
  <c r="D1290" i="1"/>
  <c r="D146" i="1"/>
  <c r="D149" i="1"/>
  <c r="D159" i="1"/>
  <c r="D190" i="1"/>
  <c r="D199" i="1"/>
  <c r="D209" i="1"/>
  <c r="D208" i="1" s="1"/>
  <c r="C233" i="1"/>
  <c r="D235" i="1"/>
  <c r="C386" i="1"/>
  <c r="D386" i="1"/>
  <c r="E387" i="1"/>
  <c r="E388" i="1"/>
  <c r="D399" i="1"/>
  <c r="D398" i="1" s="1"/>
  <c r="C399" i="1"/>
  <c r="C398" i="1" s="1"/>
  <c r="E400" i="1"/>
  <c r="C404" i="1"/>
  <c r="D404" i="1"/>
  <c r="E189" i="1" s="1"/>
  <c r="E405" i="1"/>
  <c r="E409" i="1"/>
  <c r="C408" i="1"/>
  <c r="C420" i="1"/>
  <c r="D420" i="1"/>
  <c r="C448" i="1"/>
  <c r="D448" i="1"/>
  <c r="C1287" i="1"/>
  <c r="D1287" i="1"/>
  <c r="C1274" i="1"/>
  <c r="D1274" i="1"/>
  <c r="D1279" i="1"/>
  <c r="C1279" i="1"/>
  <c r="D1238" i="1"/>
  <c r="D1237" i="1" s="1"/>
  <c r="C1238" i="1"/>
  <c r="C1237" i="1" s="1"/>
  <c r="C1236" i="1" s="1"/>
  <c r="C1235" i="1" s="1"/>
  <c r="C1234" i="1" s="1"/>
  <c r="C403" i="1" l="1"/>
  <c r="D188" i="1" s="1"/>
  <c r="D189" i="1"/>
  <c r="E404" i="1"/>
  <c r="D226" i="1"/>
  <c r="E399" i="1"/>
  <c r="E386" i="1"/>
  <c r="E398" i="1"/>
  <c r="D403" i="1"/>
  <c r="D1236" i="1"/>
  <c r="C1233" i="1"/>
  <c r="E403" i="1" l="1"/>
  <c r="E188" i="1"/>
  <c r="D1235" i="1"/>
  <c r="D1234" i="1" l="1"/>
  <c r="D1233" i="1" l="1"/>
  <c r="C1217" i="1" l="1"/>
  <c r="D1217" i="1"/>
  <c r="C1222" i="1"/>
  <c r="D1222" i="1"/>
  <c r="D1200" i="1"/>
  <c r="C1200" i="1"/>
  <c r="D1192" i="1"/>
  <c r="C1192" i="1"/>
  <c r="D1184" i="1"/>
  <c r="C1184" i="1"/>
  <c r="C1176" i="1"/>
  <c r="D1176" i="1"/>
  <c r="C1163" i="1"/>
  <c r="D1163" i="1"/>
  <c r="C1168" i="1"/>
  <c r="D1168" i="1"/>
  <c r="C1155" i="1"/>
  <c r="D1155" i="1"/>
  <c r="C1147" i="1"/>
  <c r="D1147" i="1"/>
  <c r="C1139" i="1"/>
  <c r="D1139" i="1"/>
  <c r="D1131" i="1"/>
  <c r="D1123" i="1"/>
  <c r="C1123" i="1"/>
  <c r="E1115" i="1" l="1"/>
  <c r="C1114" i="1"/>
  <c r="C1113" i="1" s="1"/>
  <c r="C1112" i="1" s="1"/>
  <c r="C1111" i="1" s="1"/>
  <c r="C1110" i="1" s="1"/>
  <c r="D1114" i="1"/>
  <c r="D1113" i="1" s="1"/>
  <c r="C1106" i="1"/>
  <c r="D1106" i="1"/>
  <c r="C1098" i="1"/>
  <c r="D1098" i="1"/>
  <c r="D1090" i="1"/>
  <c r="C1090" i="1"/>
  <c r="D1082" i="1"/>
  <c r="C1082" i="1"/>
  <c r="C1074" i="1"/>
  <c r="D1074" i="1"/>
  <c r="D136" i="1"/>
  <c r="D140" i="1"/>
  <c r="D147" i="1"/>
  <c r="D161" i="1"/>
  <c r="D163" i="1"/>
  <c r="C1066" i="1"/>
  <c r="D1066" i="1"/>
  <c r="C1058" i="1"/>
  <c r="D1058" i="1"/>
  <c r="C1049" i="1"/>
  <c r="D1049" i="1"/>
  <c r="C1040" i="1"/>
  <c r="D1040" i="1"/>
  <c r="C1032" i="1"/>
  <c r="D1032" i="1"/>
  <c r="C1023" i="1"/>
  <c r="D1023" i="1"/>
  <c r="D1015" i="1"/>
  <c r="C1015" i="1"/>
  <c r="C1006" i="1"/>
  <c r="D1006" i="1"/>
  <c r="C998" i="1"/>
  <c r="D979" i="1"/>
  <c r="C979" i="1"/>
  <c r="C917" i="1"/>
  <c r="D917" i="1"/>
  <c r="D922" i="1"/>
  <c r="C922" i="1"/>
  <c r="D903" i="1"/>
  <c r="C903" i="1"/>
  <c r="D796" i="1"/>
  <c r="C796" i="1"/>
  <c r="C795" i="1" s="1"/>
  <c r="C794" i="1" s="1"/>
  <c r="C793" i="1" s="1"/>
  <c r="E797" i="1"/>
  <c r="E802" i="1"/>
  <c r="C801" i="1"/>
  <c r="C800" i="1" s="1"/>
  <c r="C799" i="1" s="1"/>
  <c r="D801" i="1"/>
  <c r="D800" i="1" s="1"/>
  <c r="D799" i="1" s="1"/>
  <c r="D798" i="1" s="1"/>
  <c r="C783" i="1"/>
  <c r="C782" i="1" s="1"/>
  <c r="C781" i="1" s="1"/>
  <c r="C780" i="1" s="1"/>
  <c r="D783" i="1"/>
  <c r="E784" i="1"/>
  <c r="E789" i="1"/>
  <c r="D788" i="1"/>
  <c r="C788" i="1"/>
  <c r="C770" i="1"/>
  <c r="C769" i="1" s="1"/>
  <c r="C768" i="1" s="1"/>
  <c r="C767" i="1" s="1"/>
  <c r="D770" i="1"/>
  <c r="C775" i="1"/>
  <c r="C774" i="1" s="1"/>
  <c r="C773" i="1" s="1"/>
  <c r="C772" i="1" s="1"/>
  <c r="D775" i="1"/>
  <c r="E771" i="1"/>
  <c r="E776" i="1"/>
  <c r="E758" i="1"/>
  <c r="E745" i="1"/>
  <c r="D757" i="1"/>
  <c r="D756" i="1" s="1"/>
  <c r="D755" i="1" s="1"/>
  <c r="D754" i="1" s="1"/>
  <c r="C757" i="1"/>
  <c r="D762" i="1"/>
  <c r="D761" i="1" s="1"/>
  <c r="D760" i="1" s="1"/>
  <c r="D759" i="1" s="1"/>
  <c r="C762" i="1"/>
  <c r="C761" i="1" s="1"/>
  <c r="E206" i="1" l="1"/>
  <c r="E205" i="1" s="1"/>
  <c r="E1114" i="1"/>
  <c r="D1112" i="1"/>
  <c r="E1113" i="1"/>
  <c r="C1109" i="1"/>
  <c r="D787" i="1"/>
  <c r="D786" i="1" s="1"/>
  <c r="D785" i="1" s="1"/>
  <c r="C798" i="1"/>
  <c r="E798" i="1" s="1"/>
  <c r="E799" i="1"/>
  <c r="E788" i="1"/>
  <c r="E801" i="1"/>
  <c r="E757" i="1"/>
  <c r="E800" i="1"/>
  <c r="C756" i="1"/>
  <c r="C755" i="1" s="1"/>
  <c r="C754" i="1" s="1"/>
  <c r="E754" i="1" s="1"/>
  <c r="C787" i="1"/>
  <c r="C786" i="1" s="1"/>
  <c r="C785" i="1" s="1"/>
  <c r="C792" i="1"/>
  <c r="C791" i="1" s="1"/>
  <c r="C766" i="1"/>
  <c r="D753" i="1"/>
  <c r="D752" i="1" s="1"/>
  <c r="C760" i="1"/>
  <c r="E785" i="1" l="1"/>
  <c r="D1111" i="1"/>
  <c r="E1112" i="1"/>
  <c r="E755" i="1"/>
  <c r="E756" i="1"/>
  <c r="C779" i="1"/>
  <c r="C778" i="1" s="1"/>
  <c r="E786" i="1"/>
  <c r="E787" i="1"/>
  <c r="C765" i="1"/>
  <c r="C759" i="1"/>
  <c r="E1111" i="1" l="1"/>
  <c r="D1110" i="1"/>
  <c r="C753" i="1"/>
  <c r="E1110" i="1" l="1"/>
  <c r="D1109" i="1"/>
  <c r="E753" i="1"/>
  <c r="C752" i="1"/>
  <c r="E752" i="1" s="1"/>
  <c r="E1109" i="1" l="1"/>
  <c r="C739" i="1" l="1"/>
  <c r="D739" i="1"/>
  <c r="C744" i="1"/>
  <c r="D744" i="1"/>
  <c r="C726" i="1"/>
  <c r="D726" i="1"/>
  <c r="D731" i="1"/>
  <c r="C731" i="1"/>
  <c r="C226" i="1"/>
  <c r="E719" i="1"/>
  <c r="D718" i="1"/>
  <c r="C718" i="1"/>
  <c r="C717" i="1" s="1"/>
  <c r="C716" i="1" s="1"/>
  <c r="C715" i="1" s="1"/>
  <c r="D223" i="1" s="1"/>
  <c r="D708" i="1"/>
  <c r="C708" i="1"/>
  <c r="C707" i="1" s="1"/>
  <c r="C706" i="1" s="1"/>
  <c r="C705" i="1" s="1"/>
  <c r="D221" i="1" s="1"/>
  <c r="D650" i="1"/>
  <c r="C650" i="1"/>
  <c r="D663" i="1"/>
  <c r="C663" i="1"/>
  <c r="D637" i="1"/>
  <c r="C637" i="1"/>
  <c r="C642" i="1"/>
  <c r="D642" i="1"/>
  <c r="E620" i="1"/>
  <c r="E625" i="1"/>
  <c r="D567" i="1"/>
  <c r="D575" i="1"/>
  <c r="C575" i="1"/>
  <c r="E718" i="1" l="1"/>
  <c r="E744" i="1"/>
  <c r="D717" i="1"/>
  <c r="D707" i="1"/>
  <c r="C555" i="1"/>
  <c r="D469" i="1"/>
  <c r="C469" i="1"/>
  <c r="C468" i="1" s="1"/>
  <c r="C467" i="1" s="1"/>
  <c r="C466" i="1" s="1"/>
  <c r="C465" i="1" s="1"/>
  <c r="C464" i="1" s="1"/>
  <c r="E469" i="1" l="1"/>
  <c r="E717" i="1"/>
  <c r="D716" i="1"/>
  <c r="D706" i="1"/>
  <c r="C85" i="1"/>
  <c r="E85" i="1"/>
  <c r="G107" i="1"/>
  <c r="G111" i="1"/>
  <c r="F111" i="1"/>
  <c r="G120" i="1"/>
  <c r="F120" i="1"/>
  <c r="G123" i="1"/>
  <c r="F123" i="1"/>
  <c r="E716" i="1" l="1"/>
  <c r="D715" i="1"/>
  <c r="E223" i="1" s="1"/>
  <c r="E268" i="1" s="1"/>
  <c r="E267" i="1" s="1"/>
  <c r="D705" i="1"/>
  <c r="E221" i="1" s="1"/>
  <c r="D1247" i="1"/>
  <c r="D333" i="1"/>
  <c r="E333" i="1"/>
  <c r="C324" i="1"/>
  <c r="D324" i="1"/>
  <c r="D326" i="1"/>
  <c r="C331" i="1"/>
  <c r="C330" i="1" s="1"/>
  <c r="C329" i="1" s="1"/>
  <c r="D331" i="1"/>
  <c r="C58" i="1"/>
  <c r="D58" i="1"/>
  <c r="C64" i="1"/>
  <c r="D64" i="1"/>
  <c r="C67" i="1"/>
  <c r="D67" i="1"/>
  <c r="C73" i="1"/>
  <c r="D73" i="1"/>
  <c r="C76" i="1"/>
  <c r="D76" i="1"/>
  <c r="C79" i="1"/>
  <c r="D79" i="1"/>
  <c r="C84" i="1"/>
  <c r="D84" i="1"/>
  <c r="C90" i="1"/>
  <c r="C89" i="1" s="1"/>
  <c r="D90" i="1"/>
  <c r="D89" i="1" s="1"/>
  <c r="C98" i="1"/>
  <c r="C97" i="1" s="1"/>
  <c r="D98" i="1"/>
  <c r="D97" i="1" s="1"/>
  <c r="C101" i="1"/>
  <c r="D101" i="1"/>
  <c r="C105" i="1"/>
  <c r="D105" i="1"/>
  <c r="C110" i="1"/>
  <c r="C109" i="1" s="1"/>
  <c r="C108" i="1" s="1"/>
  <c r="D110" i="1"/>
  <c r="C114" i="1"/>
  <c r="C113" i="1" s="1"/>
  <c r="C112" i="1" s="1"/>
  <c r="D114" i="1"/>
  <c r="D113" i="1" s="1"/>
  <c r="D112" i="1" s="1"/>
  <c r="C119" i="1"/>
  <c r="C118" i="1" s="1"/>
  <c r="D119" i="1"/>
  <c r="C122" i="1"/>
  <c r="C121" i="1" s="1"/>
  <c r="D122" i="1"/>
  <c r="D121" i="1" s="1"/>
  <c r="E119" i="1"/>
  <c r="E122" i="1"/>
  <c r="D83" i="1" l="1"/>
  <c r="E715" i="1"/>
  <c r="C100" i="1"/>
  <c r="C95" i="1" s="1"/>
  <c r="C83" i="1"/>
  <c r="C72" i="1"/>
  <c r="C323" i="1"/>
  <c r="E121" i="1"/>
  <c r="G122" i="1"/>
  <c r="F122" i="1"/>
  <c r="D330" i="1"/>
  <c r="D109" i="1"/>
  <c r="D108" i="1" s="1"/>
  <c r="D323" i="1"/>
  <c r="D72" i="1"/>
  <c r="E118" i="1"/>
  <c r="F118" i="1" s="1"/>
  <c r="F119" i="1"/>
  <c r="D118" i="1"/>
  <c r="G119" i="1"/>
  <c r="D100" i="1"/>
  <c r="C117" i="1"/>
  <c r="C116" i="1" s="1"/>
  <c r="F332" i="1"/>
  <c r="F334" i="1"/>
  <c r="E568" i="1"/>
  <c r="C567" i="1"/>
  <c r="E567" i="1" s="1"/>
  <c r="D154" i="1"/>
  <c r="C891" i="1"/>
  <c r="D329" i="1" l="1"/>
  <c r="E117" i="1"/>
  <c r="E116" i="1" s="1"/>
  <c r="F116" i="1" s="1"/>
  <c r="G118" i="1"/>
  <c r="G121" i="1"/>
  <c r="F121" i="1"/>
  <c r="D117" i="1"/>
  <c r="C566" i="1"/>
  <c r="G117" i="1" l="1"/>
  <c r="F117" i="1"/>
  <c r="D15" i="1"/>
  <c r="D116" i="1"/>
  <c r="G116" i="1" s="1"/>
  <c r="F32" i="1"/>
  <c r="F333" i="1"/>
  <c r="F228" i="1"/>
  <c r="F229" i="1"/>
  <c r="D231" i="1"/>
  <c r="F232" i="1"/>
  <c r="D234" i="1"/>
  <c r="D236" i="1"/>
  <c r="C230" i="1"/>
  <c r="C225" i="1" s="1"/>
  <c r="D219" i="1"/>
  <c r="F207" i="1"/>
  <c r="D207" i="1"/>
  <c r="E421" i="1"/>
  <c r="C206" i="1"/>
  <c r="C208" i="1"/>
  <c r="F211" i="1"/>
  <c r="C210" i="1"/>
  <c r="F213" i="1"/>
  <c r="D213" i="1"/>
  <c r="D214" i="1"/>
  <c r="C212" i="1"/>
  <c r="E1099" i="1"/>
  <c r="F199" i="1"/>
  <c r="F189" i="1"/>
  <c r="C187" i="1"/>
  <c r="C190" i="1"/>
  <c r="D212" i="1" l="1"/>
  <c r="D233" i="1"/>
  <c r="F236" i="1"/>
  <c r="C205" i="1"/>
  <c r="G219" i="1"/>
  <c r="D230" i="1"/>
  <c r="D225" i="1" s="1"/>
  <c r="G231" i="1"/>
  <c r="F231" i="1"/>
  <c r="F209" i="1"/>
  <c r="G227" i="1"/>
  <c r="G228" i="1"/>
  <c r="G229" i="1"/>
  <c r="G232" i="1"/>
  <c r="G236" i="1"/>
  <c r="D197" i="1"/>
  <c r="G213" i="1"/>
  <c r="F208" i="1"/>
  <c r="G207" i="1"/>
  <c r="G211" i="1"/>
  <c r="G199" i="1"/>
  <c r="C186" i="1"/>
  <c r="G198" i="1"/>
  <c r="F198" i="1"/>
  <c r="F184" i="1"/>
  <c r="D184" i="1"/>
  <c r="C183" i="1"/>
  <c r="C182" i="1" s="1"/>
  <c r="F178" i="1"/>
  <c r="D178" i="1"/>
  <c r="D177" i="1" s="1"/>
  <c r="D174" i="1" s="1"/>
  <c r="D167" i="1"/>
  <c r="D168" i="1"/>
  <c r="F169" i="1"/>
  <c r="D169" i="1"/>
  <c r="F170" i="1"/>
  <c r="D170" i="1"/>
  <c r="C528" i="1"/>
  <c r="D171" i="1"/>
  <c r="F172" i="1"/>
  <c r="C166" i="1"/>
  <c r="F165" i="1"/>
  <c r="F164" i="1"/>
  <c r="D164" i="1"/>
  <c r="F163" i="1"/>
  <c r="F162" i="1"/>
  <c r="D162" i="1"/>
  <c r="F161" i="1"/>
  <c r="F160" i="1"/>
  <c r="D160" i="1"/>
  <c r="F159" i="1"/>
  <c r="F158" i="1"/>
  <c r="D158" i="1"/>
  <c r="C157" i="1"/>
  <c r="F151" i="1"/>
  <c r="D151" i="1"/>
  <c r="F152" i="1"/>
  <c r="D152" i="1"/>
  <c r="F153" i="1"/>
  <c r="D153" i="1"/>
  <c r="D166" i="1" l="1"/>
  <c r="D157" i="1"/>
  <c r="G162" i="1"/>
  <c r="G164" i="1"/>
  <c r="G178" i="1"/>
  <c r="G158" i="1"/>
  <c r="G171" i="1"/>
  <c r="G167" i="1"/>
  <c r="F171" i="1"/>
  <c r="G153" i="1"/>
  <c r="G151" i="1"/>
  <c r="G165" i="1"/>
  <c r="G169" i="1"/>
  <c r="F167" i="1"/>
  <c r="G152" i="1"/>
  <c r="G160" i="1"/>
  <c r="G172" i="1"/>
  <c r="G170" i="1"/>
  <c r="G184" i="1"/>
  <c r="G163" i="1"/>
  <c r="G161" i="1"/>
  <c r="G159" i="1"/>
  <c r="D155" i="1"/>
  <c r="D156" i="1"/>
  <c r="D148" i="1"/>
  <c r="D145" i="1" s="1"/>
  <c r="D150" i="1" l="1"/>
  <c r="F154" i="1"/>
  <c r="G154" i="1"/>
  <c r="F155" i="1"/>
  <c r="G155" i="1"/>
  <c r="G156" i="1"/>
  <c r="G149" i="1"/>
  <c r="F146" i="1"/>
  <c r="G146" i="1"/>
  <c r="F147" i="1"/>
  <c r="G147" i="1"/>
  <c r="F148" i="1"/>
  <c r="G148" i="1"/>
  <c r="F149" i="1"/>
  <c r="C139" i="1"/>
  <c r="F140" i="1"/>
  <c r="C137" i="1"/>
  <c r="F138" i="1"/>
  <c r="C135" i="1"/>
  <c r="F136" i="1"/>
  <c r="E98" i="1"/>
  <c r="E97" i="1" s="1"/>
  <c r="F115" i="1"/>
  <c r="G115" i="1"/>
  <c r="E114" i="1"/>
  <c r="E113" i="1" s="1"/>
  <c r="E110" i="1"/>
  <c r="E105" i="1"/>
  <c r="F106" i="1"/>
  <c r="G106" i="1"/>
  <c r="E101" i="1"/>
  <c r="E90" i="1"/>
  <c r="E89" i="1" s="1"/>
  <c r="F86" i="1"/>
  <c r="G86" i="1"/>
  <c r="G80" i="1"/>
  <c r="E79" i="1"/>
  <c r="F77" i="1"/>
  <c r="E76" i="1"/>
  <c r="E73" i="1"/>
  <c r="E67" i="1"/>
  <c r="G65" i="1"/>
  <c r="F65" i="1"/>
  <c r="E64" i="1"/>
  <c r="E58" i="1"/>
  <c r="F59" i="1"/>
  <c r="F60" i="1"/>
  <c r="F61" i="1"/>
  <c r="F62" i="1"/>
  <c r="F63" i="1"/>
  <c r="F66" i="1"/>
  <c r="F68" i="1"/>
  <c r="F74" i="1"/>
  <c r="F75" i="1"/>
  <c r="G59" i="1"/>
  <c r="G60" i="1"/>
  <c r="G61" i="1"/>
  <c r="G62" i="1"/>
  <c r="G63" i="1"/>
  <c r="G66" i="1"/>
  <c r="G68" i="1"/>
  <c r="G74" i="1"/>
  <c r="G75" i="1"/>
  <c r="G91" i="1"/>
  <c r="G92" i="1"/>
  <c r="G93" i="1"/>
  <c r="G102" i="1"/>
  <c r="G103" i="1"/>
  <c r="G104" i="1"/>
  <c r="F91" i="1"/>
  <c r="F92" i="1"/>
  <c r="F93" i="1"/>
  <c r="F102" i="1"/>
  <c r="F103" i="1"/>
  <c r="F104" i="1"/>
  <c r="F107" i="1"/>
  <c r="G110" i="1" l="1"/>
  <c r="F110" i="1"/>
  <c r="G138" i="1"/>
  <c r="G136" i="1"/>
  <c r="G140" i="1"/>
  <c r="E100" i="1"/>
  <c r="E95" i="1" s="1"/>
  <c r="D95" i="1"/>
  <c r="E112" i="1"/>
  <c r="F113" i="1"/>
  <c r="G113" i="1"/>
  <c r="G114" i="1"/>
  <c r="F114" i="1"/>
  <c r="G101" i="1"/>
  <c r="F101" i="1"/>
  <c r="F85" i="1"/>
  <c r="F64" i="1"/>
  <c r="F73" i="1"/>
  <c r="G85" i="1"/>
  <c r="G79" i="1"/>
  <c r="E72" i="1"/>
  <c r="G67" i="1"/>
  <c r="F76" i="1"/>
  <c r="G76" i="1"/>
  <c r="E57" i="1"/>
  <c r="E56" i="1" s="1"/>
  <c r="D57" i="1"/>
  <c r="D56" i="1" s="1"/>
  <c r="D246" i="1" s="1"/>
  <c r="C57" i="1"/>
  <c r="C56" i="1" s="1"/>
  <c r="F58" i="1"/>
  <c r="F67" i="1"/>
  <c r="G64" i="1"/>
  <c r="G58" i="1"/>
  <c r="G325" i="1"/>
  <c r="D206" i="1"/>
  <c r="G95" i="1" l="1"/>
  <c r="F95" i="1"/>
  <c r="F112" i="1"/>
  <c r="G112" i="1"/>
  <c r="G342" i="1"/>
  <c r="G212" i="1" l="1"/>
  <c r="G233" i="1"/>
  <c r="F233" i="1"/>
  <c r="G206" i="1"/>
  <c r="E391" i="1"/>
  <c r="E392" i="1"/>
  <c r="E394" i="1"/>
  <c r="E395" i="1"/>
  <c r="E396" i="1"/>
  <c r="E397" i="1"/>
  <c r="E390" i="1"/>
  <c r="D408" i="1"/>
  <c r="E408" i="1" s="1"/>
  <c r="C393" i="1" l="1"/>
  <c r="D389" i="1"/>
  <c r="D385" i="1" s="1"/>
  <c r="C389" i="1"/>
  <c r="C379" i="1"/>
  <c r="D383" i="1"/>
  <c r="D379" i="1"/>
  <c r="E380" i="1"/>
  <c r="C385" i="1" l="1"/>
  <c r="E393" i="1"/>
  <c r="C512" i="1"/>
  <c r="D605" i="1" l="1"/>
  <c r="D604" i="1" s="1"/>
  <c r="D603" i="1" s="1"/>
  <c r="C606" i="1"/>
  <c r="C605" i="1" s="1"/>
  <c r="C604" i="1" s="1"/>
  <c r="C603" i="1" s="1"/>
  <c r="C611" i="1"/>
  <c r="C610" i="1" s="1"/>
  <c r="C609" i="1" s="1"/>
  <c r="C608" i="1" s="1"/>
  <c r="D611" i="1"/>
  <c r="D610" i="1" s="1"/>
  <c r="D609" i="1" s="1"/>
  <c r="D608" i="1" s="1"/>
  <c r="D624" i="1"/>
  <c r="C624" i="1"/>
  <c r="C623" i="1" s="1"/>
  <c r="C622" i="1" s="1"/>
  <c r="C621" i="1" s="1"/>
  <c r="C619" i="1" s="1"/>
  <c r="C618" i="1" s="1"/>
  <c r="C617" i="1" s="1"/>
  <c r="C616" i="1" s="1"/>
  <c r="C614" i="1" s="1"/>
  <c r="C615" i="1" l="1"/>
  <c r="D623" i="1"/>
  <c r="D622" i="1" s="1"/>
  <c r="E624" i="1"/>
  <c r="D602" i="1"/>
  <c r="C602" i="1"/>
  <c r="C601" i="1" s="1"/>
  <c r="E623" i="1" l="1"/>
  <c r="D621" i="1"/>
  <c r="E622" i="1"/>
  <c r="D601" i="1"/>
  <c r="C553" i="1"/>
  <c r="C552" i="1" s="1"/>
  <c r="D133" i="1" s="1"/>
  <c r="C542" i="1"/>
  <c r="D542" i="1"/>
  <c r="C533" i="1"/>
  <c r="D533" i="1"/>
  <c r="D528" i="1"/>
  <c r="C522" i="1"/>
  <c r="D522" i="1"/>
  <c r="E523" i="1"/>
  <c r="C517" i="1"/>
  <c r="D517" i="1"/>
  <c r="E521" i="1"/>
  <c r="D619" i="1" l="1"/>
  <c r="E621" i="1"/>
  <c r="D512" i="1"/>
  <c r="D509" i="1"/>
  <c r="C507" i="1"/>
  <c r="D507" i="1"/>
  <c r="E554" i="1"/>
  <c r="E556" i="1"/>
  <c r="D553" i="1"/>
  <c r="D558" i="1"/>
  <c r="D555" i="1"/>
  <c r="C558" i="1"/>
  <c r="E576" i="1"/>
  <c r="E139" i="1" l="1"/>
  <c r="F139" i="1"/>
  <c r="D618" i="1"/>
  <c r="E619" i="1"/>
  <c r="C557" i="1"/>
  <c r="C551" i="1" s="1"/>
  <c r="G145" i="1"/>
  <c r="E553" i="1"/>
  <c r="D552" i="1"/>
  <c r="E133" i="1" s="1"/>
  <c r="E555" i="1"/>
  <c r="E558" i="1"/>
  <c r="D557" i="1"/>
  <c r="E638" i="1"/>
  <c r="E651" i="1"/>
  <c r="D617" i="1" l="1"/>
  <c r="E618" i="1"/>
  <c r="E557" i="1"/>
  <c r="E552" i="1"/>
  <c r="D551" i="1"/>
  <c r="E664" i="1"/>
  <c r="D616" i="1" l="1"/>
  <c r="E617" i="1"/>
  <c r="E551" i="1"/>
  <c r="E727" i="1"/>
  <c r="E732" i="1"/>
  <c r="E740" i="1"/>
  <c r="D615" i="1" l="1"/>
  <c r="D614" i="1"/>
  <c r="E614" i="1" s="1"/>
  <c r="E616" i="1"/>
  <c r="E1275" i="1"/>
  <c r="E1288" i="1"/>
  <c r="E615" i="1" l="1"/>
  <c r="E904" i="1"/>
  <c r="C902" i="1"/>
  <c r="D902" i="1"/>
  <c r="E923" i="1"/>
  <c r="E980" i="1" l="1"/>
  <c r="E1007" i="1"/>
  <c r="E1016" i="1"/>
  <c r="E1024" i="1"/>
  <c r="E1041" i="1"/>
  <c r="E1033" i="1"/>
  <c r="E1050" i="1"/>
  <c r="E1059" i="1"/>
  <c r="E1067" i="1"/>
  <c r="E1075" i="1"/>
  <c r="E1083" i="1"/>
  <c r="E1091" i="1"/>
  <c r="E1107" i="1"/>
  <c r="E1124" i="1"/>
  <c r="E1140" i="1"/>
  <c r="E1156" i="1"/>
  <c r="E1132" i="1"/>
  <c r="E1148" i="1"/>
  <c r="E1169" i="1"/>
  <c r="E1164" i="1"/>
  <c r="E1177" i="1"/>
  <c r="E1185" i="1"/>
  <c r="E1193" i="1"/>
  <c r="E1218" i="1"/>
  <c r="E1223" i="1"/>
  <c r="G133" i="1" l="1"/>
  <c r="E379" i="1"/>
  <c r="E384" i="1"/>
  <c r="E420" i="1"/>
  <c r="E429" i="1"/>
  <c r="E431" i="1"/>
  <c r="E433" i="1"/>
  <c r="E506" i="1"/>
  <c r="E508" i="1"/>
  <c r="E510" i="1"/>
  <c r="E513" i="1"/>
  <c r="E514" i="1"/>
  <c r="E515" i="1"/>
  <c r="E516" i="1"/>
  <c r="E518" i="1"/>
  <c r="E519" i="1"/>
  <c r="E520" i="1"/>
  <c r="E524" i="1"/>
  <c r="E525" i="1"/>
  <c r="E526" i="1"/>
  <c r="E527" i="1"/>
  <c r="E530" i="1"/>
  <c r="E534" i="1"/>
  <c r="E543" i="1"/>
  <c r="E544" i="1"/>
  <c r="E559" i="1"/>
  <c r="E575" i="1"/>
  <c r="E589" i="1"/>
  <c r="E637" i="1"/>
  <c r="E642" i="1"/>
  <c r="E643" i="1"/>
  <c r="E650" i="1"/>
  <c r="E663" i="1"/>
  <c r="E704" i="1"/>
  <c r="E726" i="1"/>
  <c r="E731" i="1"/>
  <c r="E739" i="1"/>
  <c r="E855" i="1"/>
  <c r="E857" i="1"/>
  <c r="E865" i="1"/>
  <c r="E867" i="1"/>
  <c r="E875" i="1"/>
  <c r="E884" i="1"/>
  <c r="E892" i="1"/>
  <c r="E893" i="1"/>
  <c r="E895" i="1"/>
  <c r="E896" i="1"/>
  <c r="E903" i="1"/>
  <c r="E922" i="1"/>
  <c r="E979" i="1"/>
  <c r="E1006" i="1"/>
  <c r="E1015" i="1"/>
  <c r="E1023" i="1"/>
  <c r="E1032" i="1"/>
  <c r="E1040" i="1"/>
  <c r="E1049" i="1"/>
  <c r="E1058" i="1"/>
  <c r="E1066" i="1"/>
  <c r="E1074" i="1"/>
  <c r="E1082" i="1"/>
  <c r="E1090" i="1"/>
  <c r="E1098" i="1"/>
  <c r="E1106" i="1"/>
  <c r="E1123" i="1"/>
  <c r="E1131" i="1"/>
  <c r="E1139" i="1"/>
  <c r="E1147" i="1"/>
  <c r="E1155" i="1"/>
  <c r="E1163" i="1"/>
  <c r="E1168" i="1"/>
  <c r="E1176" i="1"/>
  <c r="E1184" i="1"/>
  <c r="E1192" i="1"/>
  <c r="E1201" i="1"/>
  <c r="E1217" i="1"/>
  <c r="E1222" i="1"/>
  <c r="E1231" i="1"/>
  <c r="E1248" i="1"/>
  <c r="C1247" i="1"/>
  <c r="E1274" i="1"/>
  <c r="E1287" i="1"/>
  <c r="E1257" i="1"/>
  <c r="E1265" i="1"/>
  <c r="E1266" i="1"/>
  <c r="E1247" i="1" l="1"/>
  <c r="E341" i="1" l="1"/>
  <c r="E340" i="1" s="1"/>
  <c r="D340" i="1"/>
  <c r="C346" i="1"/>
  <c r="C345" i="1" s="1"/>
  <c r="C341" i="1"/>
  <c r="C340" i="1" s="1"/>
  <c r="G73" i="1"/>
  <c r="D205" i="1"/>
  <c r="D537" i="1"/>
  <c r="E218" i="1" s="1"/>
  <c r="E217" i="1" s="1"/>
  <c r="C537" i="1"/>
  <c r="D218" i="1" s="1"/>
  <c r="C921" i="1"/>
  <c r="D921" i="1"/>
  <c r="C33" i="1"/>
  <c r="E215" i="1" l="1"/>
  <c r="E216" i="1"/>
  <c r="F210" i="1"/>
  <c r="G210" i="1"/>
  <c r="G341" i="1"/>
  <c r="C920" i="1"/>
  <c r="C919" i="1" s="1"/>
  <c r="E533" i="1"/>
  <c r="D920" i="1"/>
  <c r="E921" i="1"/>
  <c r="E331" i="1"/>
  <c r="F331" i="1" s="1"/>
  <c r="E324" i="1"/>
  <c r="D505" i="1"/>
  <c r="E135" i="1" s="1"/>
  <c r="D432" i="1"/>
  <c r="D430" i="1"/>
  <c r="D428" i="1"/>
  <c r="D265" i="1"/>
  <c r="C269" i="1"/>
  <c r="C267" i="1"/>
  <c r="C265" i="1"/>
  <c r="C263" i="1"/>
  <c r="C261" i="1"/>
  <c r="E251" i="1"/>
  <c r="D251" i="1"/>
  <c r="C253" i="1"/>
  <c r="C247" i="1"/>
  <c r="C249" i="1"/>
  <c r="C251" i="1"/>
  <c r="C245" i="1"/>
  <c r="D381" i="1"/>
  <c r="E137" i="1" s="1"/>
  <c r="D217" i="1"/>
  <c r="C430" i="1"/>
  <c r="C536" i="1"/>
  <c r="E134" i="1" l="1"/>
  <c r="G340" i="1"/>
  <c r="G217" i="1"/>
  <c r="G218" i="1"/>
  <c r="C25" i="1"/>
  <c r="D346" i="1"/>
  <c r="D345" i="1" s="1"/>
  <c r="D25" i="1"/>
  <c r="G177" i="1"/>
  <c r="G324" i="1"/>
  <c r="E330" i="1"/>
  <c r="D216" i="1"/>
  <c r="D504" i="1"/>
  <c r="E430" i="1"/>
  <c r="D919" i="1"/>
  <c r="E920" i="1"/>
  <c r="C511" i="1"/>
  <c r="D378" i="1"/>
  <c r="D427" i="1"/>
  <c r="C244" i="1"/>
  <c r="C308" i="1"/>
  <c r="C304" i="1"/>
  <c r="C299" i="1"/>
  <c r="C297" i="1"/>
  <c r="C288" i="1"/>
  <c r="C286" i="1"/>
  <c r="C284" i="1"/>
  <c r="C282" i="1"/>
  <c r="C280" i="1"/>
  <c r="E132" i="1" l="1"/>
  <c r="F330" i="1"/>
  <c r="C279" i="1"/>
  <c r="G216" i="1"/>
  <c r="D24" i="1"/>
  <c r="D256" i="1"/>
  <c r="E25" i="1"/>
  <c r="E329" i="1"/>
  <c r="D426" i="1"/>
  <c r="E919" i="1"/>
  <c r="D856" i="1"/>
  <c r="D854" i="1"/>
  <c r="D866" i="1"/>
  <c r="D864" i="1"/>
  <c r="D882" i="1"/>
  <c r="D1122" i="1"/>
  <c r="D1130" i="1"/>
  <c r="D1138" i="1"/>
  <c r="D1167" i="1"/>
  <c r="D1162" i="1"/>
  <c r="D1175" i="1"/>
  <c r="D1183" i="1"/>
  <c r="D1221" i="1"/>
  <c r="D1216" i="1"/>
  <c r="D1212" i="1"/>
  <c r="D1230" i="1"/>
  <c r="E187" i="1" s="1"/>
  <c r="E186" i="1" s="1"/>
  <c r="E185" i="1" s="1"/>
  <c r="D1246" i="1"/>
  <c r="D1256" i="1"/>
  <c r="E183" i="1" s="1"/>
  <c r="D1264" i="1"/>
  <c r="D1278" i="1"/>
  <c r="D1273" i="1"/>
  <c r="D536" i="1"/>
  <c r="D532" i="1"/>
  <c r="C383" i="1"/>
  <c r="F145" i="1"/>
  <c r="F135" i="1"/>
  <c r="F212" i="1"/>
  <c r="D961" i="1"/>
  <c r="C961" i="1"/>
  <c r="C960" i="1" s="1"/>
  <c r="C959" i="1" s="1"/>
  <c r="D956" i="1"/>
  <c r="C956" i="1"/>
  <c r="C955" i="1" s="1"/>
  <c r="C649" i="1"/>
  <c r="C648" i="1" s="1"/>
  <c r="C647" i="1" s="1"/>
  <c r="D649" i="1"/>
  <c r="C654" i="1"/>
  <c r="C653" i="1" s="1"/>
  <c r="C652" i="1" s="1"/>
  <c r="D654" i="1"/>
  <c r="C636" i="1"/>
  <c r="C635" i="1" s="1"/>
  <c r="C634" i="1" s="1"/>
  <c r="D636" i="1"/>
  <c r="C641" i="1"/>
  <c r="C640" i="1" s="1"/>
  <c r="C639" i="1" s="1"/>
  <c r="D641" i="1"/>
  <c r="C574" i="1"/>
  <c r="C573" i="1" s="1"/>
  <c r="C572" i="1" s="1"/>
  <c r="D574" i="1"/>
  <c r="C579" i="1"/>
  <c r="D579" i="1"/>
  <c r="C407" i="1"/>
  <c r="C406" i="1" s="1"/>
  <c r="D407" i="1"/>
  <c r="C401" i="1"/>
  <c r="D401" i="1"/>
  <c r="D377" i="1" s="1"/>
  <c r="D1286" i="1"/>
  <c r="D1191" i="1"/>
  <c r="D1154" i="1"/>
  <c r="D1146" i="1"/>
  <c r="D1105" i="1"/>
  <c r="D1097" i="1"/>
  <c r="D1089" i="1"/>
  <c r="D1081" i="1"/>
  <c r="D1073" i="1"/>
  <c r="E194" i="1" s="1"/>
  <c r="D1065" i="1"/>
  <c r="D1057" i="1"/>
  <c r="D1048" i="1"/>
  <c r="D1039" i="1"/>
  <c r="D1031" i="1"/>
  <c r="D1022" i="1"/>
  <c r="D1014" i="1"/>
  <c r="D1005" i="1"/>
  <c r="D997" i="1"/>
  <c r="D995" i="1"/>
  <c r="D978" i="1"/>
  <c r="D969" i="1"/>
  <c r="D934" i="1"/>
  <c r="D929" i="1"/>
  <c r="D916" i="1"/>
  <c r="D911" i="1"/>
  <c r="D874" i="1"/>
  <c r="D743" i="1"/>
  <c r="D738" i="1"/>
  <c r="D730" i="1"/>
  <c r="D725" i="1"/>
  <c r="D713" i="1"/>
  <c r="D703" i="1"/>
  <c r="D667" i="1"/>
  <c r="D662" i="1"/>
  <c r="D593" i="1"/>
  <c r="D588" i="1"/>
  <c r="D566" i="1"/>
  <c r="E566" i="1" s="1"/>
  <c r="D460" i="1"/>
  <c r="E143" i="1" s="1"/>
  <c r="D455" i="1"/>
  <c r="D447" i="1"/>
  <c r="D439" i="1"/>
  <c r="D419" i="1"/>
  <c r="E202" i="1" s="1"/>
  <c r="D412" i="1"/>
  <c r="E109" i="1"/>
  <c r="E84" i="1"/>
  <c r="F57" i="1"/>
  <c r="C1286" i="1"/>
  <c r="C1285" i="1" s="1"/>
  <c r="C1284" i="1" s="1"/>
  <c r="C1278" i="1"/>
  <c r="C1273" i="1"/>
  <c r="C1272" i="1" s="1"/>
  <c r="C1271" i="1" s="1"/>
  <c r="C1264" i="1"/>
  <c r="D204" i="1" s="1"/>
  <c r="C1256" i="1"/>
  <c r="D183" i="1" s="1"/>
  <c r="C1246" i="1"/>
  <c r="C1245" i="1" s="1"/>
  <c r="C1244" i="1" s="1"/>
  <c r="C1243" i="1" s="1"/>
  <c r="C1230" i="1"/>
  <c r="D187" i="1" s="1"/>
  <c r="D186" i="1" s="1"/>
  <c r="D185" i="1" s="1"/>
  <c r="C1221" i="1"/>
  <c r="C1220" i="1" s="1"/>
  <c r="C1219" i="1" s="1"/>
  <c r="C1216" i="1"/>
  <c r="C1215" i="1" s="1"/>
  <c r="C1214" i="1" s="1"/>
  <c r="C1212" i="1"/>
  <c r="C1191" i="1"/>
  <c r="C1190" i="1" s="1"/>
  <c r="C1189" i="1" s="1"/>
  <c r="C1188" i="1" s="1"/>
  <c r="C1183" i="1"/>
  <c r="C1182" i="1" s="1"/>
  <c r="C1181" i="1" s="1"/>
  <c r="C1180" i="1" s="1"/>
  <c r="C1179" i="1" s="1"/>
  <c r="C1175" i="1"/>
  <c r="C1174" i="1" s="1"/>
  <c r="C1173" i="1" s="1"/>
  <c r="C1172" i="1" s="1"/>
  <c r="C1171" i="1" s="1"/>
  <c r="C1167" i="1"/>
  <c r="C1166" i="1" s="1"/>
  <c r="C1165" i="1" s="1"/>
  <c r="D195" i="1" s="1"/>
  <c r="D270" i="1" s="1"/>
  <c r="C1162" i="1"/>
  <c r="C1161" i="1" s="1"/>
  <c r="C1160" i="1" s="1"/>
  <c r="C1154" i="1"/>
  <c r="C1153" i="1" s="1"/>
  <c r="C1152" i="1" s="1"/>
  <c r="C1151" i="1" s="1"/>
  <c r="C1150" i="1" s="1"/>
  <c r="C1146" i="1"/>
  <c r="C1145" i="1" s="1"/>
  <c r="C1144" i="1" s="1"/>
  <c r="C1143" i="1" s="1"/>
  <c r="C1142" i="1" s="1"/>
  <c r="C1138" i="1"/>
  <c r="C1130" i="1"/>
  <c r="C1129" i="1" s="1"/>
  <c r="C1128" i="1" s="1"/>
  <c r="C1127" i="1" s="1"/>
  <c r="C1126" i="1" s="1"/>
  <c r="C1122" i="1"/>
  <c r="C1121" i="1" s="1"/>
  <c r="C1120" i="1" s="1"/>
  <c r="C1119" i="1" s="1"/>
  <c r="C1105" i="1"/>
  <c r="C1104" i="1" s="1"/>
  <c r="C1103" i="1" s="1"/>
  <c r="C1102" i="1" s="1"/>
  <c r="C1101" i="1" s="1"/>
  <c r="C1097" i="1"/>
  <c r="C1096" i="1" s="1"/>
  <c r="C1095" i="1" s="1"/>
  <c r="C1094" i="1" s="1"/>
  <c r="C1093" i="1" s="1"/>
  <c r="C1089" i="1"/>
  <c r="C1088" i="1" s="1"/>
  <c r="C1087" i="1" s="1"/>
  <c r="C1086" i="1" s="1"/>
  <c r="C1081" i="1"/>
  <c r="C1080" i="1" s="1"/>
  <c r="C1079" i="1" s="1"/>
  <c r="C1078" i="1" s="1"/>
  <c r="C1073" i="1"/>
  <c r="C1072" i="1" s="1"/>
  <c r="C1071" i="1" s="1"/>
  <c r="C1070" i="1" s="1"/>
  <c r="C1065" i="1"/>
  <c r="C1057" i="1"/>
  <c r="C1048" i="1"/>
  <c r="C1047" i="1" s="1"/>
  <c r="C1046" i="1" s="1"/>
  <c r="C1045" i="1" s="1"/>
  <c r="D302" i="1" s="1"/>
  <c r="C1039" i="1"/>
  <c r="C1038" i="1" s="1"/>
  <c r="C1037" i="1" s="1"/>
  <c r="C1036" i="1" s="1"/>
  <c r="C1031" i="1"/>
  <c r="C1030" i="1" s="1"/>
  <c r="C1029" i="1" s="1"/>
  <c r="C1028" i="1" s="1"/>
  <c r="D301" i="1" s="1"/>
  <c r="C1022" i="1"/>
  <c r="C1021" i="1" s="1"/>
  <c r="C1020" i="1" s="1"/>
  <c r="C1019" i="1" s="1"/>
  <c r="C1018" i="1" s="1"/>
  <c r="C1014" i="1"/>
  <c r="C1013" i="1" s="1"/>
  <c r="C1012" i="1" s="1"/>
  <c r="C1011" i="1" s="1"/>
  <c r="C1005" i="1"/>
  <c r="C1004" i="1" s="1"/>
  <c r="C1003" i="1" s="1"/>
  <c r="C1002" i="1" s="1"/>
  <c r="C1001" i="1" s="1"/>
  <c r="C997" i="1"/>
  <c r="C995" i="1"/>
  <c r="C994" i="1" s="1"/>
  <c r="C978" i="1"/>
  <c r="C977" i="1" s="1"/>
  <c r="C976" i="1" s="1"/>
  <c r="C975" i="1" s="1"/>
  <c r="D285" i="1" s="1"/>
  <c r="C969" i="1"/>
  <c r="C968" i="1" s="1"/>
  <c r="C934" i="1"/>
  <c r="C933" i="1" s="1"/>
  <c r="C932" i="1" s="1"/>
  <c r="C929" i="1"/>
  <c r="C928" i="1" s="1"/>
  <c r="C927" i="1" s="1"/>
  <c r="C916" i="1"/>
  <c r="C911" i="1"/>
  <c r="C910" i="1" s="1"/>
  <c r="C909" i="1" s="1"/>
  <c r="C901" i="1"/>
  <c r="C900" i="1" s="1"/>
  <c r="C899" i="1" s="1"/>
  <c r="C882" i="1"/>
  <c r="C881" i="1" s="1"/>
  <c r="C880" i="1" s="1"/>
  <c r="C879" i="1" s="1"/>
  <c r="C878" i="1" s="1"/>
  <c r="C877" i="1" s="1"/>
  <c r="C874" i="1"/>
  <c r="C873" i="1" s="1"/>
  <c r="C872" i="1" s="1"/>
  <c r="C871" i="1" s="1"/>
  <c r="C870" i="1" s="1"/>
  <c r="C869" i="1" s="1"/>
  <c r="C866" i="1"/>
  <c r="C864" i="1"/>
  <c r="C856" i="1"/>
  <c r="C854" i="1"/>
  <c r="C743" i="1"/>
  <c r="C738" i="1"/>
  <c r="C730" i="1"/>
  <c r="C729" i="1" s="1"/>
  <c r="C728" i="1" s="1"/>
  <c r="C725" i="1"/>
  <c r="C724" i="1" s="1"/>
  <c r="C723" i="1" s="1"/>
  <c r="C713" i="1"/>
  <c r="C712" i="1" s="1"/>
  <c r="C711" i="1" s="1"/>
  <c r="C710" i="1" s="1"/>
  <c r="C703" i="1"/>
  <c r="C702" i="1" s="1"/>
  <c r="C701" i="1" s="1"/>
  <c r="C700" i="1" s="1"/>
  <c r="C667" i="1"/>
  <c r="C666" i="1" s="1"/>
  <c r="C665" i="1" s="1"/>
  <c r="C662" i="1"/>
  <c r="C661" i="1" s="1"/>
  <c r="C660" i="1" s="1"/>
  <c r="C593" i="1"/>
  <c r="C592" i="1" s="1"/>
  <c r="C591" i="1" s="1"/>
  <c r="C588" i="1"/>
  <c r="C565" i="1"/>
  <c r="C564" i="1" s="1"/>
  <c r="C563" i="1" s="1"/>
  <c r="C550" i="1"/>
  <c r="C549" i="1" s="1"/>
  <c r="C532" i="1"/>
  <c r="C509" i="1"/>
  <c r="E509" i="1" s="1"/>
  <c r="C505" i="1"/>
  <c r="C460" i="1"/>
  <c r="C455" i="1"/>
  <c r="C447" i="1"/>
  <c r="C446" i="1" s="1"/>
  <c r="C445" i="1" s="1"/>
  <c r="C444" i="1" s="1"/>
  <c r="C443" i="1" s="1"/>
  <c r="C439" i="1"/>
  <c r="C438" i="1" s="1"/>
  <c r="C437" i="1" s="1"/>
  <c r="C436" i="1" s="1"/>
  <c r="C435" i="1" s="1"/>
  <c r="C432" i="1"/>
  <c r="G166" i="1" s="1"/>
  <c r="C428" i="1"/>
  <c r="C419" i="1"/>
  <c r="C411" i="1"/>
  <c r="C410" i="1" s="1"/>
  <c r="C376" i="1" s="1"/>
  <c r="C381" i="1"/>
  <c r="D137" i="1" s="1"/>
  <c r="G137" i="1" s="1"/>
  <c r="E203" i="1" l="1"/>
  <c r="E204" i="1"/>
  <c r="F329" i="1"/>
  <c r="D222" i="1"/>
  <c r="D202" i="1"/>
  <c r="C548" i="1"/>
  <c r="C737" i="1"/>
  <c r="C736" i="1" s="1"/>
  <c r="C742" i="1"/>
  <c r="C741" i="1" s="1"/>
  <c r="F202" i="1"/>
  <c r="C1056" i="1"/>
  <c r="C1055" i="1" s="1"/>
  <c r="C1054" i="1" s="1"/>
  <c r="C1277" i="1"/>
  <c r="C1276" i="1" s="1"/>
  <c r="D143" i="1"/>
  <c r="C1283" i="1"/>
  <c r="C1282" i="1" s="1"/>
  <c r="E407" i="1"/>
  <c r="C454" i="1"/>
  <c r="C453" i="1" s="1"/>
  <c r="D139" i="1"/>
  <c r="G139" i="1" s="1"/>
  <c r="D135" i="1"/>
  <c r="G135" i="1" s="1"/>
  <c r="E743" i="1"/>
  <c r="C699" i="1"/>
  <c r="C722" i="1"/>
  <c r="C721" i="1" s="1"/>
  <c r="F109" i="1"/>
  <c r="G109" i="1"/>
  <c r="C1085" i="1"/>
  <c r="D309" i="1"/>
  <c r="C1187" i="1"/>
  <c r="D312" i="1"/>
  <c r="F25" i="1"/>
  <c r="D249" i="1"/>
  <c r="D254" i="1"/>
  <c r="D253" i="1" s="1"/>
  <c r="E248" i="1"/>
  <c r="F90" i="1"/>
  <c r="G90" i="1"/>
  <c r="F105" i="1"/>
  <c r="G105" i="1"/>
  <c r="G84" i="1"/>
  <c r="F84" i="1"/>
  <c r="F72" i="1"/>
  <c r="G72" i="1"/>
  <c r="E108" i="1"/>
  <c r="G57" i="1"/>
  <c r="E347" i="1"/>
  <c r="F347" i="1" s="1"/>
  <c r="D269" i="1"/>
  <c r="D203" i="1"/>
  <c r="C217" i="1"/>
  <c r="C174" i="1"/>
  <c r="F177" i="1"/>
  <c r="G187" i="1"/>
  <c r="E383" i="1"/>
  <c r="C418" i="1"/>
  <c r="C417" i="1" s="1"/>
  <c r="C416" i="1" s="1"/>
  <c r="C415" i="1" s="1"/>
  <c r="E428" i="1"/>
  <c r="C504" i="1"/>
  <c r="C503" i="1" s="1"/>
  <c r="C863" i="1"/>
  <c r="C862" i="1" s="1"/>
  <c r="C861" i="1" s="1"/>
  <c r="C860" i="1" s="1"/>
  <c r="C859" i="1" s="1"/>
  <c r="D863" i="1"/>
  <c r="E432" i="1"/>
  <c r="D418" i="1"/>
  <c r="E419" i="1"/>
  <c r="D454" i="1"/>
  <c r="D592" i="1"/>
  <c r="D702" i="1"/>
  <c r="E703" i="1"/>
  <c r="D724" i="1"/>
  <c r="E725" i="1"/>
  <c r="D742" i="1"/>
  <c r="D901" i="1"/>
  <c r="E902" i="1"/>
  <c r="D928" i="1"/>
  <c r="D1013" i="1"/>
  <c r="E1014" i="1"/>
  <c r="D1047" i="1"/>
  <c r="E1048" i="1"/>
  <c r="E1073" i="1"/>
  <c r="D1104" i="1"/>
  <c r="E1105" i="1"/>
  <c r="D1190" i="1"/>
  <c r="E1191" i="1"/>
  <c r="D573" i="1"/>
  <c r="E574" i="1"/>
  <c r="D640" i="1"/>
  <c r="E641" i="1"/>
  <c r="E528" i="1"/>
  <c r="E1256" i="1"/>
  <c r="D1215" i="1"/>
  <c r="E1216" i="1"/>
  <c r="D1161" i="1"/>
  <c r="E1162" i="1"/>
  <c r="D1121" i="1"/>
  <c r="E1122" i="1"/>
  <c r="E864" i="1"/>
  <c r="D550" i="1"/>
  <c r="D712" i="1"/>
  <c r="D729" i="1"/>
  <c r="E730" i="1"/>
  <c r="D933" i="1"/>
  <c r="D994" i="1"/>
  <c r="D993" i="1" s="1"/>
  <c r="D1021" i="1"/>
  <c r="E1022" i="1"/>
  <c r="D1056" i="1"/>
  <c r="E1057" i="1"/>
  <c r="D1080" i="1"/>
  <c r="E1081" i="1"/>
  <c r="D1285" i="1"/>
  <c r="E1286" i="1"/>
  <c r="D648" i="1"/>
  <c r="E649" i="1"/>
  <c r="D960" i="1"/>
  <c r="E507" i="1"/>
  <c r="E517" i="1"/>
  <c r="E532" i="1"/>
  <c r="E542" i="1"/>
  <c r="D1272" i="1"/>
  <c r="D1271" i="1" s="1"/>
  <c r="E1273" i="1"/>
  <c r="E1200" i="1"/>
  <c r="D1220" i="1"/>
  <c r="E1221" i="1"/>
  <c r="D1166" i="1"/>
  <c r="E1167" i="1"/>
  <c r="E891" i="1"/>
  <c r="E866" i="1"/>
  <c r="D425" i="1"/>
  <c r="D424" i="1" s="1"/>
  <c r="E505" i="1"/>
  <c r="D438" i="1"/>
  <c r="D565" i="1"/>
  <c r="E565" i="1" s="1"/>
  <c r="D661" i="1"/>
  <c r="E662" i="1"/>
  <c r="D873" i="1"/>
  <c r="E874" i="1"/>
  <c r="D910" i="1"/>
  <c r="D968" i="1"/>
  <c r="D1030" i="1"/>
  <c r="E1031" i="1"/>
  <c r="E1065" i="1"/>
  <c r="D1088" i="1"/>
  <c r="E1089" i="1"/>
  <c r="D1145" i="1"/>
  <c r="E1146" i="1"/>
  <c r="D406" i="1"/>
  <c r="D635" i="1"/>
  <c r="E636" i="1"/>
  <c r="D1277" i="1"/>
  <c r="E1246" i="1"/>
  <c r="D1182" i="1"/>
  <c r="E1183" i="1"/>
  <c r="D1137" i="1"/>
  <c r="E1138" i="1"/>
  <c r="E894" i="1"/>
  <c r="E854" i="1"/>
  <c r="D446" i="1"/>
  <c r="E588" i="1"/>
  <c r="D666" i="1"/>
  <c r="D737" i="1"/>
  <c r="E738" i="1"/>
  <c r="D977" i="1"/>
  <c r="E978" i="1"/>
  <c r="D1004" i="1"/>
  <c r="E1005" i="1"/>
  <c r="D1038" i="1"/>
  <c r="E1039" i="1"/>
  <c r="D1096" i="1"/>
  <c r="E1097" i="1"/>
  <c r="D1153" i="1"/>
  <c r="E1154" i="1"/>
  <c r="D653" i="1"/>
  <c r="D955" i="1"/>
  <c r="D954" i="1" s="1"/>
  <c r="E389" i="1"/>
  <c r="E512" i="1"/>
  <c r="E522" i="1"/>
  <c r="E1264" i="1"/>
  <c r="E1230" i="1"/>
  <c r="E1212" i="1"/>
  <c r="D1174" i="1"/>
  <c r="E1175" i="1"/>
  <c r="D1129" i="1"/>
  <c r="E1130" i="1"/>
  <c r="D881" i="1"/>
  <c r="E882" i="1"/>
  <c r="E856" i="1"/>
  <c r="C926" i="1"/>
  <c r="D294" i="1" s="1"/>
  <c r="D300" i="1"/>
  <c r="C1213" i="1"/>
  <c r="D268" i="1"/>
  <c r="D267" i="1" s="1"/>
  <c r="D1263" i="1"/>
  <c r="C1199" i="1"/>
  <c r="C1198" i="1" s="1"/>
  <c r="C1195" i="1" s="1"/>
  <c r="C1196" i="1" s="1"/>
  <c r="D196" i="1"/>
  <c r="C1229" i="1"/>
  <c r="C1228" i="1" s="1"/>
  <c r="C1227" i="1" s="1"/>
  <c r="C1226" i="1" s="1"/>
  <c r="C562" i="1"/>
  <c r="C1077" i="1"/>
  <c r="C1118" i="1"/>
  <c r="C1263" i="1"/>
  <c r="C1262" i="1" s="1"/>
  <c r="C1261" i="1" s="1"/>
  <c r="C539" i="1"/>
  <c r="C925" i="1"/>
  <c r="C24" i="1"/>
  <c r="E326" i="1"/>
  <c r="C1035" i="1"/>
  <c r="C1010" i="1"/>
  <c r="C1009" i="1" s="1"/>
  <c r="C1044" i="1"/>
  <c r="C1043" i="1" s="1"/>
  <c r="C1069" i="1"/>
  <c r="C898" i="1"/>
  <c r="C1027" i="1"/>
  <c r="D248" i="1"/>
  <c r="D247" i="1" s="1"/>
  <c r="C55" i="1"/>
  <c r="C54" i="1" s="1"/>
  <c r="C578" i="1"/>
  <c r="C577" i="1" s="1"/>
  <c r="C571" i="1" s="1"/>
  <c r="C459" i="1"/>
  <c r="C458" i="1" s="1"/>
  <c r="D411" i="1"/>
  <c r="D410" i="1" s="1"/>
  <c r="D376" i="1" s="1"/>
  <c r="D459" i="1"/>
  <c r="D1072" i="1"/>
  <c r="D1255" i="1"/>
  <c r="E182" i="1" s="1"/>
  <c r="D1229" i="1"/>
  <c r="C1064" i="1"/>
  <c r="C1063" i="1" s="1"/>
  <c r="C1062" i="1" s="1"/>
  <c r="D310" i="1" s="1"/>
  <c r="D915" i="1"/>
  <c r="D1064" i="1"/>
  <c r="D1245" i="1"/>
  <c r="D1199" i="1"/>
  <c r="E192" i="1" s="1"/>
  <c r="C427" i="1"/>
  <c r="D141" i="1" s="1"/>
  <c r="C587" i="1"/>
  <c r="D578" i="1"/>
  <c r="C378" i="1"/>
  <c r="C377" i="1" s="1"/>
  <c r="C375" i="1" s="1"/>
  <c r="D587" i="1"/>
  <c r="C967" i="1"/>
  <c r="C966" i="1" s="1"/>
  <c r="C965" i="1" s="1"/>
  <c r="C951" i="1"/>
  <c r="D539" i="1"/>
  <c r="C1242" i="1"/>
  <c r="D852" i="1"/>
  <c r="C181" i="1"/>
  <c r="C185" i="1"/>
  <c r="F133" i="1"/>
  <c r="D511" i="1"/>
  <c r="D503" i="1" s="1"/>
  <c r="F187" i="1"/>
  <c r="C196" i="1"/>
  <c r="C1270" i="1"/>
  <c r="D298" i="1" s="1"/>
  <c r="C15" i="1"/>
  <c r="F166" i="1"/>
  <c r="D853" i="1"/>
  <c r="C954" i="1"/>
  <c r="C953" i="1" s="1"/>
  <c r="C646" i="1"/>
  <c r="C645" i="1" s="1"/>
  <c r="C633" i="1"/>
  <c r="C632" i="1"/>
  <c r="C993" i="1"/>
  <c r="C992" i="1" s="1"/>
  <c r="C991" i="1" s="1"/>
  <c r="D283" i="1" s="1"/>
  <c r="C852" i="1"/>
  <c r="C851" i="1" s="1"/>
  <c r="C890" i="1"/>
  <c r="C889" i="1" s="1"/>
  <c r="C888" i="1" s="1"/>
  <c r="C887" i="1" s="1"/>
  <c r="C590" i="1"/>
  <c r="C659" i="1"/>
  <c r="C658" i="1" s="1"/>
  <c r="C853" i="1"/>
  <c r="D194" i="1"/>
  <c r="C1159" i="1"/>
  <c r="C1137" i="1"/>
  <c r="C1136" i="1" s="1"/>
  <c r="C1135" i="1" s="1"/>
  <c r="C1134" i="1" s="1"/>
  <c r="C1255" i="1"/>
  <c r="C1254" i="1" s="1"/>
  <c r="C1253" i="1" s="1"/>
  <c r="C1252" i="1" s="1"/>
  <c r="D287" i="1" s="1"/>
  <c r="D55" i="1"/>
  <c r="D54" i="1" s="1"/>
  <c r="C915" i="1"/>
  <c r="C914" i="1" s="1"/>
  <c r="C908" i="1" s="1"/>
  <c r="D290" i="1" s="1"/>
  <c r="E181" i="1" l="1"/>
  <c r="E131" i="1"/>
  <c r="E130" i="1" s="1"/>
  <c r="C1053" i="1"/>
  <c r="D313" i="1"/>
  <c r="D192" i="1"/>
  <c r="C734" i="1"/>
  <c r="D292" i="1" s="1"/>
  <c r="E742" i="1"/>
  <c r="C735" i="1"/>
  <c r="D289" i="1"/>
  <c r="E323" i="1"/>
  <c r="E24" i="1" s="1"/>
  <c r="E246" i="1"/>
  <c r="F246" i="1" s="1"/>
  <c r="C886" i="1"/>
  <c r="D142" i="1"/>
  <c r="D262" i="1" s="1"/>
  <c r="D261" i="1" s="1"/>
  <c r="C1225" i="1"/>
  <c r="C1211" i="1" s="1"/>
  <c r="D305" i="1"/>
  <c r="D304" i="1" s="1"/>
  <c r="D375" i="1"/>
  <c r="D374" i="1" s="1"/>
  <c r="E406" i="1"/>
  <c r="G108" i="1"/>
  <c r="F108" i="1"/>
  <c r="F174" i="1"/>
  <c r="D14" i="1"/>
  <c r="D13" i="1" s="1"/>
  <c r="C1158" i="1"/>
  <c r="C1117" i="1" s="1"/>
  <c r="D311" i="1"/>
  <c r="D215" i="1"/>
  <c r="D18" i="1" s="1"/>
  <c r="E247" i="1"/>
  <c r="F248" i="1"/>
  <c r="G248" i="1"/>
  <c r="D245" i="1"/>
  <c r="F230" i="1"/>
  <c r="G230" i="1"/>
  <c r="E83" i="1"/>
  <c r="E55" i="1" s="1"/>
  <c r="E54" i="1" s="1"/>
  <c r="G143" i="1"/>
  <c r="C173" i="1"/>
  <c r="G202" i="1"/>
  <c r="E15" i="1"/>
  <c r="G15" i="1" s="1"/>
  <c r="G100" i="1"/>
  <c r="F100" i="1"/>
  <c r="F89" i="1"/>
  <c r="G89" i="1"/>
  <c r="F71" i="1"/>
  <c r="G71" i="1"/>
  <c r="F56" i="1"/>
  <c r="G56" i="1"/>
  <c r="E346" i="1"/>
  <c r="G226" i="1"/>
  <c r="C216" i="1"/>
  <c r="F143" i="1"/>
  <c r="F226" i="1"/>
  <c r="D132" i="1"/>
  <c r="G150" i="1"/>
  <c r="F150" i="1"/>
  <c r="F183" i="1"/>
  <c r="G183" i="1"/>
  <c r="C134" i="1"/>
  <c r="F134" i="1" s="1"/>
  <c r="F137" i="1"/>
  <c r="C215" i="1"/>
  <c r="C18" i="1" s="1"/>
  <c r="F186" i="1"/>
  <c r="F197" i="1"/>
  <c r="G197" i="1"/>
  <c r="F203" i="1"/>
  <c r="F221" i="1"/>
  <c r="G221" i="1"/>
  <c r="F206" i="1"/>
  <c r="G204" i="1"/>
  <c r="F204" i="1"/>
  <c r="F157" i="1"/>
  <c r="G157" i="1"/>
  <c r="D173" i="1"/>
  <c r="G173" i="1" s="1"/>
  <c r="G174" i="1"/>
  <c r="C698" i="1"/>
  <c r="E550" i="1"/>
  <c r="D951" i="1"/>
  <c r="D1270" i="1"/>
  <c r="D1244" i="1"/>
  <c r="E1245" i="1"/>
  <c r="D992" i="1"/>
  <c r="D953" i="1"/>
  <c r="E1271" i="1"/>
  <c r="D862" i="1"/>
  <c r="E863" i="1"/>
  <c r="E378" i="1"/>
  <c r="D914" i="1"/>
  <c r="D1071" i="1"/>
  <c r="E1072" i="1"/>
  <c r="D1262" i="1"/>
  <c r="E1263" i="1"/>
  <c r="D134" i="1"/>
  <c r="G134" i="1" s="1"/>
  <c r="D1152" i="1"/>
  <c r="E1153" i="1"/>
  <c r="D976" i="1"/>
  <c r="D975" i="1" s="1"/>
  <c r="E285" i="1" s="1"/>
  <c r="E284" i="1" s="1"/>
  <c r="E977" i="1"/>
  <c r="D1181" i="1"/>
  <c r="E1182" i="1"/>
  <c r="D1165" i="1"/>
  <c r="E195" i="1" s="1"/>
  <c r="E270" i="1" s="1"/>
  <c r="E269" i="1" s="1"/>
  <c r="E1166" i="1"/>
  <c r="D1284" i="1"/>
  <c r="E1285" i="1"/>
  <c r="D1055" i="1"/>
  <c r="E1056" i="1"/>
  <c r="D728" i="1"/>
  <c r="E729" i="1"/>
  <c r="D1214" i="1"/>
  <c r="E1215" i="1"/>
  <c r="D572" i="1"/>
  <c r="E573" i="1"/>
  <c r="D1103" i="1"/>
  <c r="E1104" i="1"/>
  <c r="D1046" i="1"/>
  <c r="E1047" i="1"/>
  <c r="D723" i="1"/>
  <c r="E724" i="1"/>
  <c r="E890" i="1"/>
  <c r="E385" i="1"/>
  <c r="D577" i="1"/>
  <c r="D1198" i="1"/>
  <c r="D1197" i="1" s="1"/>
  <c r="E1199" i="1"/>
  <c r="E1229" i="1"/>
  <c r="D458" i="1"/>
  <c r="D1173" i="1"/>
  <c r="E1174" i="1"/>
  <c r="D1003" i="1"/>
  <c r="E1004" i="1"/>
  <c r="D1136" i="1"/>
  <c r="E1137" i="1"/>
  <c r="D1276" i="1"/>
  <c r="D1087" i="1"/>
  <c r="E1088" i="1"/>
  <c r="D1029" i="1"/>
  <c r="E1030" i="1"/>
  <c r="D909" i="1"/>
  <c r="D660" i="1"/>
  <c r="E661" i="1"/>
  <c r="E1272" i="1"/>
  <c r="D647" i="1"/>
  <c r="E648" i="1"/>
  <c r="D932" i="1"/>
  <c r="D711" i="1"/>
  <c r="D549" i="1"/>
  <c r="D1160" i="1"/>
  <c r="E1161" i="1"/>
  <c r="D1189" i="1"/>
  <c r="E1190" i="1"/>
  <c r="D927" i="1"/>
  <c r="D741" i="1"/>
  <c r="E741" i="1" s="1"/>
  <c r="D701" i="1"/>
  <c r="E702" i="1"/>
  <c r="D417" i="1"/>
  <c r="E418" i="1"/>
  <c r="D1128" i="1"/>
  <c r="E1129" i="1"/>
  <c r="D1037" i="1"/>
  <c r="E1038" i="1"/>
  <c r="D736" i="1"/>
  <c r="D734" i="1" s="1"/>
  <c r="E737" i="1"/>
  <c r="D665" i="1"/>
  <c r="D445" i="1"/>
  <c r="D634" i="1"/>
  <c r="E635" i="1"/>
  <c r="D1144" i="1"/>
  <c r="E1145" i="1"/>
  <c r="D967" i="1"/>
  <c r="D437" i="1"/>
  <c r="D959" i="1"/>
  <c r="D1079" i="1"/>
  <c r="E1080" i="1"/>
  <c r="D1120" i="1"/>
  <c r="E1121" i="1"/>
  <c r="D639" i="1"/>
  <c r="E640" i="1"/>
  <c r="D453" i="1"/>
  <c r="E504" i="1"/>
  <c r="D1254" i="1"/>
  <c r="E1255" i="1"/>
  <c r="E853" i="1"/>
  <c r="E511" i="1"/>
  <c r="D851" i="1"/>
  <c r="E852" i="1"/>
  <c r="E539" i="1"/>
  <c r="D586" i="1"/>
  <c r="E587" i="1"/>
  <c r="C426" i="1"/>
  <c r="E427" i="1"/>
  <c r="D1063" i="1"/>
  <c r="E1064" i="1"/>
  <c r="D880" i="1"/>
  <c r="E881" i="1"/>
  <c r="D652" i="1"/>
  <c r="D1095" i="1"/>
  <c r="E1096" i="1"/>
  <c r="D872" i="1"/>
  <c r="E873" i="1"/>
  <c r="D564" i="1"/>
  <c r="E564" i="1" s="1"/>
  <c r="D1219" i="1"/>
  <c r="E1220" i="1"/>
  <c r="D1020" i="1"/>
  <c r="E1021" i="1"/>
  <c r="D1012" i="1"/>
  <c r="E1013" i="1"/>
  <c r="D900" i="1"/>
  <c r="E901" i="1"/>
  <c r="D591" i="1"/>
  <c r="C1197" i="1"/>
  <c r="C974" i="1"/>
  <c r="C1260" i="1"/>
  <c r="C1259" i="1" s="1"/>
  <c r="C1269" i="1"/>
  <c r="C1268" i="1" s="1"/>
  <c r="C1241" i="1"/>
  <c r="C1026" i="1"/>
  <c r="C570" i="1"/>
  <c r="C1061" i="1"/>
  <c r="C1052" i="1" s="1"/>
  <c r="C907" i="1"/>
  <c r="C906" i="1" s="1"/>
  <c r="C990" i="1"/>
  <c r="D282" i="1"/>
  <c r="D264" i="1"/>
  <c r="D263" i="1" s="1"/>
  <c r="D26" i="1"/>
  <c r="D255" i="1"/>
  <c r="D144" i="1"/>
  <c r="C452" i="1"/>
  <c r="C451" i="1" s="1"/>
  <c r="C586" i="1"/>
  <c r="C585" i="1" s="1"/>
  <c r="D220" i="1" s="1"/>
  <c r="D535" i="1"/>
  <c r="D1228" i="1"/>
  <c r="C952" i="1"/>
  <c r="C535" i="1"/>
  <c r="C850" i="1"/>
  <c r="C1251" i="1"/>
  <c r="D182" i="1"/>
  <c r="D181" i="1" s="1"/>
  <c r="C26" i="1"/>
  <c r="C144" i="1"/>
  <c r="C14" i="1"/>
  <c r="C13" i="1" s="1"/>
  <c r="F346" i="1" l="1"/>
  <c r="E345" i="1"/>
  <c r="D1269" i="1"/>
  <c r="G323" i="1"/>
  <c r="G246" i="1"/>
  <c r="D260" i="1"/>
  <c r="D259" i="1" s="1"/>
  <c r="D258" i="1" s="1"/>
  <c r="C584" i="1"/>
  <c r="D293" i="1" s="1"/>
  <c r="C697" i="1"/>
  <c r="E245" i="1"/>
  <c r="F245" i="1" s="1"/>
  <c r="C973" i="1"/>
  <c r="C259" i="1"/>
  <c r="C258" i="1" s="1"/>
  <c r="D244" i="1"/>
  <c r="D131" i="1"/>
  <c r="D130" i="1" s="1"/>
  <c r="E375" i="1"/>
  <c r="D850" i="1"/>
  <c r="D722" i="1"/>
  <c r="C131" i="1"/>
  <c r="C130" i="1" s="1"/>
  <c r="G54" i="1"/>
  <c r="F55" i="1"/>
  <c r="F173" i="1"/>
  <c r="G24" i="1"/>
  <c r="E249" i="1"/>
  <c r="F250" i="1"/>
  <c r="G250" i="1"/>
  <c r="G247" i="1"/>
  <c r="F247" i="1"/>
  <c r="F256" i="1"/>
  <c r="G256" i="1"/>
  <c r="G267" i="1"/>
  <c r="G268" i="1"/>
  <c r="F83" i="1"/>
  <c r="G83" i="1"/>
  <c r="E254" i="1"/>
  <c r="E14" i="1"/>
  <c r="F14" i="1" s="1"/>
  <c r="G55" i="1"/>
  <c r="F345" i="1"/>
  <c r="G223" i="1"/>
  <c r="G225" i="1"/>
  <c r="F225" i="1"/>
  <c r="F144" i="1"/>
  <c r="G144" i="1"/>
  <c r="F182" i="1"/>
  <c r="G182" i="1"/>
  <c r="G192" i="1"/>
  <c r="F192" i="1"/>
  <c r="F194" i="1"/>
  <c r="G194" i="1"/>
  <c r="G196" i="1"/>
  <c r="F196" i="1"/>
  <c r="F185" i="1"/>
  <c r="G185" i="1"/>
  <c r="F132" i="1"/>
  <c r="G132" i="1"/>
  <c r="G186" i="1"/>
  <c r="G215" i="1"/>
  <c r="F215" i="1"/>
  <c r="D303" i="1"/>
  <c r="D299" i="1" s="1"/>
  <c r="C849" i="1"/>
  <c r="C848" i="1" s="1"/>
  <c r="D295" i="1"/>
  <c r="E18" i="1"/>
  <c r="E549" i="1"/>
  <c r="E1270" i="1"/>
  <c r="D452" i="1"/>
  <c r="D1102" i="1"/>
  <c r="E1103" i="1"/>
  <c r="D423" i="1"/>
  <c r="D1283" i="1"/>
  <c r="E298" i="1" s="1"/>
  <c r="E297" i="1" s="1"/>
  <c r="E1284" i="1"/>
  <c r="D1180" i="1"/>
  <c r="E1181" i="1"/>
  <c r="D1151" i="1"/>
  <c r="E1152" i="1"/>
  <c r="D908" i="1"/>
  <c r="E290" i="1" s="1"/>
  <c r="E1219" i="1"/>
  <c r="D1094" i="1"/>
  <c r="E1095" i="1"/>
  <c r="D925" i="1"/>
  <c r="D926" i="1"/>
  <c r="E294" i="1" s="1"/>
  <c r="D548" i="1"/>
  <c r="E377" i="1"/>
  <c r="D585" i="1"/>
  <c r="E586" i="1"/>
  <c r="D1172" i="1"/>
  <c r="E1173" i="1"/>
  <c r="D1045" i="1"/>
  <c r="E302" i="1" s="1"/>
  <c r="E1046" i="1"/>
  <c r="D1054" i="1"/>
  <c r="E1055" i="1"/>
  <c r="E976" i="1"/>
  <c r="D1070" i="1"/>
  <c r="E1071" i="1"/>
  <c r="D861" i="1"/>
  <c r="E862" i="1"/>
  <c r="D991" i="1"/>
  <c r="D1011" i="1"/>
  <c r="E1012" i="1"/>
  <c r="D1062" i="1"/>
  <c r="E310" i="1" s="1"/>
  <c r="E1063" i="1"/>
  <c r="D1188" i="1"/>
  <c r="E1189" i="1"/>
  <c r="D1028" i="1"/>
  <c r="E301" i="1" s="1"/>
  <c r="E1029" i="1"/>
  <c r="D1227" i="1"/>
  <c r="E1228" i="1"/>
  <c r="D1019" i="1"/>
  <c r="E1020" i="1"/>
  <c r="E535" i="1"/>
  <c r="E1269" i="1"/>
  <c r="D879" i="1"/>
  <c r="E880" i="1"/>
  <c r="C425" i="1"/>
  <c r="C424" i="1" s="1"/>
  <c r="E426" i="1"/>
  <c r="D1253" i="1"/>
  <c r="E1254" i="1"/>
  <c r="D1119" i="1"/>
  <c r="E1120" i="1"/>
  <c r="D1078" i="1"/>
  <c r="E1079" i="1"/>
  <c r="D436" i="1"/>
  <c r="D1143" i="1"/>
  <c r="E1144" i="1"/>
  <c r="E736" i="1"/>
  <c r="D735" i="1"/>
  <c r="D700" i="1"/>
  <c r="E701" i="1"/>
  <c r="E1160" i="1"/>
  <c r="D1159" i="1"/>
  <c r="E647" i="1"/>
  <c r="D646" i="1"/>
  <c r="D1135" i="1"/>
  <c r="E1136" i="1"/>
  <c r="D1002" i="1"/>
  <c r="E1003" i="1"/>
  <c r="D571" i="1"/>
  <c r="E1214" i="1"/>
  <c r="D1213" i="1"/>
  <c r="D1261" i="1"/>
  <c r="E1262" i="1"/>
  <c r="D444" i="1"/>
  <c r="D899" i="1"/>
  <c r="E900" i="1"/>
  <c r="D871" i="1"/>
  <c r="E872" i="1"/>
  <c r="E634" i="1"/>
  <c r="D633" i="1"/>
  <c r="D1036" i="1"/>
  <c r="E1037" i="1"/>
  <c r="E503" i="1"/>
  <c r="E1197" i="1"/>
  <c r="D590" i="1"/>
  <c r="D563" i="1"/>
  <c r="E851" i="1"/>
  <c r="E639" i="1"/>
  <c r="D632" i="1"/>
  <c r="D966" i="1"/>
  <c r="D952" i="1" s="1"/>
  <c r="D1127" i="1"/>
  <c r="E1128" i="1"/>
  <c r="D416" i="1"/>
  <c r="E417" i="1"/>
  <c r="D710" i="1"/>
  <c r="E660" i="1"/>
  <c r="D659" i="1"/>
  <c r="D1086" i="1"/>
  <c r="E1087" i="1"/>
  <c r="D1195" i="1"/>
  <c r="E1198" i="1"/>
  <c r="E889" i="1"/>
  <c r="E723" i="1"/>
  <c r="E572" i="1"/>
  <c r="E728" i="1"/>
  <c r="E1165" i="1"/>
  <c r="D1243" i="1"/>
  <c r="E1244" i="1"/>
  <c r="D297" i="1"/>
  <c r="D284" i="1"/>
  <c r="C502" i="1"/>
  <c r="C501" i="1"/>
  <c r="D288" i="1"/>
  <c r="C1250" i="1"/>
  <c r="D286" i="1"/>
  <c r="C374" i="1"/>
  <c r="D501" i="1"/>
  <c r="D502" i="1"/>
  <c r="E142" i="1" l="1"/>
  <c r="E262" i="1" s="1"/>
  <c r="E261" i="1" s="1"/>
  <c r="E309" i="1"/>
  <c r="D584" i="1"/>
  <c r="E289" i="1"/>
  <c r="E288" i="1" s="1"/>
  <c r="E311" i="1"/>
  <c r="E300" i="1"/>
  <c r="E295" i="1"/>
  <c r="F295" i="1" s="1"/>
  <c r="E283" i="1"/>
  <c r="E282" i="1" s="1"/>
  <c r="E312" i="1"/>
  <c r="G245" i="1"/>
  <c r="C373" i="1"/>
  <c r="D281" i="1"/>
  <c r="D280" i="1" s="1"/>
  <c r="D699" i="1"/>
  <c r="E850" i="1"/>
  <c r="E563" i="1"/>
  <c r="D849" i="1"/>
  <c r="E849" i="1" s="1"/>
  <c r="G295" i="1"/>
  <c r="D17" i="1"/>
  <c r="D16" i="1" s="1"/>
  <c r="D19" i="1" s="1"/>
  <c r="E13" i="1"/>
  <c r="G14" i="1"/>
  <c r="G18" i="1"/>
  <c r="F18" i="1"/>
  <c r="E253" i="1"/>
  <c r="G253" i="1" s="1"/>
  <c r="G254" i="1"/>
  <c r="G249" i="1"/>
  <c r="F249" i="1"/>
  <c r="G269" i="1"/>
  <c r="G270" i="1"/>
  <c r="F54" i="1"/>
  <c r="C17" i="1"/>
  <c r="C16" i="1" s="1"/>
  <c r="C19" i="1" s="1"/>
  <c r="G195" i="1"/>
  <c r="G181" i="1"/>
  <c r="F181" i="1"/>
  <c r="G310" i="1"/>
  <c r="F310" i="1"/>
  <c r="F290" i="1"/>
  <c r="G290" i="1"/>
  <c r="C583" i="1"/>
  <c r="C561" i="1" s="1"/>
  <c r="D291" i="1"/>
  <c r="C500" i="1"/>
  <c r="E548" i="1"/>
  <c r="D451" i="1"/>
  <c r="D721" i="1"/>
  <c r="E722" i="1"/>
  <c r="D1196" i="1"/>
  <c r="E313" i="1" s="1"/>
  <c r="E1195" i="1"/>
  <c r="D658" i="1"/>
  <c r="E659" i="1"/>
  <c r="D1126" i="1"/>
  <c r="E1127" i="1"/>
  <c r="D870" i="1"/>
  <c r="E871" i="1"/>
  <c r="D1226" i="1"/>
  <c r="E305" i="1" s="1"/>
  <c r="E304" i="1" s="1"/>
  <c r="E1227" i="1"/>
  <c r="D1187" i="1"/>
  <c r="E1188" i="1"/>
  <c r="E1070" i="1"/>
  <c r="D1069" i="1"/>
  <c r="E975" i="1"/>
  <c r="D974" i="1"/>
  <c r="E1054" i="1"/>
  <c r="D1053" i="1"/>
  <c r="D1171" i="1"/>
  <c r="E1172" i="1"/>
  <c r="D1179" i="1"/>
  <c r="E1180" i="1"/>
  <c r="E502" i="1"/>
  <c r="E888" i="1"/>
  <c r="D415" i="1"/>
  <c r="E416" i="1"/>
  <c r="D965" i="1"/>
  <c r="E1036" i="1"/>
  <c r="D1035" i="1"/>
  <c r="D443" i="1"/>
  <c r="E1261" i="1"/>
  <c r="D1260" i="1"/>
  <c r="E1213" i="1"/>
  <c r="E571" i="1"/>
  <c r="D570" i="1"/>
  <c r="D1158" i="1"/>
  <c r="E1159" i="1"/>
  <c r="E735" i="1"/>
  <c r="E1078" i="1"/>
  <c r="D1077" i="1"/>
  <c r="E1119" i="1"/>
  <c r="D1118" i="1"/>
  <c r="E425" i="1"/>
  <c r="D1018" i="1"/>
  <c r="E1019" i="1"/>
  <c r="F301" i="1"/>
  <c r="E1028" i="1"/>
  <c r="D1027" i="1"/>
  <c r="E1062" i="1"/>
  <c r="D1061" i="1"/>
  <c r="D860" i="1"/>
  <c r="E861" i="1"/>
  <c r="E1045" i="1"/>
  <c r="D1044" i="1"/>
  <c r="D1150" i="1"/>
  <c r="E1151" i="1"/>
  <c r="D500" i="1"/>
  <c r="E501" i="1"/>
  <c r="E632" i="1"/>
  <c r="E26" i="1"/>
  <c r="E255" i="1"/>
  <c r="E633" i="1"/>
  <c r="D1134" i="1"/>
  <c r="E1135" i="1"/>
  <c r="D645" i="1"/>
  <c r="E646" i="1"/>
  <c r="E700" i="1"/>
  <c r="E734" i="1"/>
  <c r="D435" i="1"/>
  <c r="D1252" i="1"/>
  <c r="E287" i="1" s="1"/>
  <c r="E286" i="1" s="1"/>
  <c r="E1253" i="1"/>
  <c r="D878" i="1"/>
  <c r="E879" i="1"/>
  <c r="D990" i="1"/>
  <c r="E585" i="1"/>
  <c r="E908" i="1"/>
  <c r="D907" i="1"/>
  <c r="D906" i="1" s="1"/>
  <c r="D1282" i="1"/>
  <c r="D1268" i="1" s="1"/>
  <c r="E1283" i="1"/>
  <c r="D1242" i="1"/>
  <c r="E1243" i="1"/>
  <c r="D1085" i="1"/>
  <c r="E1086" i="1"/>
  <c r="D562" i="1"/>
  <c r="E562" i="1" s="1"/>
  <c r="E899" i="1"/>
  <c r="D898" i="1"/>
  <c r="D1001" i="1"/>
  <c r="E1002" i="1"/>
  <c r="D1142" i="1"/>
  <c r="E1143" i="1"/>
  <c r="E1011" i="1"/>
  <c r="D1010" i="1"/>
  <c r="D1093" i="1"/>
  <c r="E1094" i="1"/>
  <c r="D1101" i="1"/>
  <c r="E1102" i="1"/>
  <c r="E584" i="1" l="1"/>
  <c r="D583" i="1"/>
  <c r="E583" i="1" s="1"/>
  <c r="E308" i="1"/>
  <c r="D973" i="1"/>
  <c r="D1117" i="1"/>
  <c r="G142" i="1"/>
  <c r="D1052" i="1"/>
  <c r="F142" i="1"/>
  <c r="F262" i="1"/>
  <c r="G262" i="1"/>
  <c r="F26" i="1"/>
  <c r="G26" i="1"/>
  <c r="G13" i="1"/>
  <c r="F13" i="1"/>
  <c r="F255" i="1"/>
  <c r="G255" i="1"/>
  <c r="E244" i="1"/>
  <c r="G244" i="1" s="1"/>
  <c r="G205" i="1"/>
  <c r="F205" i="1"/>
  <c r="F296" i="1"/>
  <c r="G282" i="1"/>
  <c r="F282" i="1"/>
  <c r="D698" i="1"/>
  <c r="G283" i="1"/>
  <c r="F283" i="1"/>
  <c r="G305" i="1"/>
  <c r="F305" i="1"/>
  <c r="G313" i="1"/>
  <c r="F313" i="1"/>
  <c r="G301" i="1"/>
  <c r="G309" i="1"/>
  <c r="F309" i="1"/>
  <c r="F302" i="1"/>
  <c r="G302" i="1"/>
  <c r="G312" i="1"/>
  <c r="F312" i="1"/>
  <c r="F300" i="1"/>
  <c r="G300" i="1"/>
  <c r="F285" i="1"/>
  <c r="G285" i="1"/>
  <c r="F298" i="1"/>
  <c r="G298" i="1"/>
  <c r="G311" i="1"/>
  <c r="F311" i="1"/>
  <c r="F289" i="1"/>
  <c r="G289" i="1"/>
  <c r="C499" i="1"/>
  <c r="C498" i="1" s="1"/>
  <c r="E907" i="1"/>
  <c r="D877" i="1"/>
  <c r="E878" i="1"/>
  <c r="D859" i="1"/>
  <c r="E860" i="1"/>
  <c r="C423" i="1"/>
  <c r="C372" i="1" s="1"/>
  <c r="E424" i="1"/>
  <c r="E1035" i="1"/>
  <c r="E1126" i="1"/>
  <c r="E721" i="1"/>
  <c r="E1001" i="1"/>
  <c r="E898" i="1"/>
  <c r="E699" i="1"/>
  <c r="E1134" i="1"/>
  <c r="D373" i="1"/>
  <c r="E374" i="1"/>
  <c r="D1043" i="1"/>
  <c r="E1044" i="1"/>
  <c r="E1061" i="1"/>
  <c r="E1027" i="1"/>
  <c r="D1026" i="1"/>
  <c r="F308" i="1"/>
  <c r="E1158" i="1"/>
  <c r="E887" i="1"/>
  <c r="E1171" i="1"/>
  <c r="E1196" i="1"/>
  <c r="E1093" i="1"/>
  <c r="E1142" i="1"/>
  <c r="D1241" i="1"/>
  <c r="E1242" i="1"/>
  <c r="D561" i="1"/>
  <c r="E1252" i="1"/>
  <c r="D1251" i="1"/>
  <c r="E645" i="1"/>
  <c r="D499" i="1"/>
  <c r="E500" i="1"/>
  <c r="E1118" i="1"/>
  <c r="E1077" i="1"/>
  <c r="E570" i="1"/>
  <c r="E415" i="1"/>
  <c r="E1179" i="1"/>
  <c r="E974" i="1"/>
  <c r="E1069" i="1"/>
  <c r="D1225" i="1"/>
  <c r="D1211" i="1" s="1"/>
  <c r="E1226" i="1"/>
  <c r="D869" i="1"/>
  <c r="E870" i="1"/>
  <c r="E658" i="1"/>
  <c r="E1101" i="1"/>
  <c r="D1009" i="1"/>
  <c r="E1010" i="1"/>
  <c r="E1085" i="1"/>
  <c r="E1282" i="1"/>
  <c r="E1150" i="1"/>
  <c r="E1018" i="1"/>
  <c r="D1259" i="1"/>
  <c r="E303" i="1" s="1"/>
  <c r="E299" i="1" s="1"/>
  <c r="E1260" i="1"/>
  <c r="E1053" i="1"/>
  <c r="E1187" i="1"/>
  <c r="E423" i="1" l="1"/>
  <c r="C371" i="1"/>
  <c r="F261" i="1"/>
  <c r="G261" i="1"/>
  <c r="D848" i="1"/>
  <c r="F244" i="1"/>
  <c r="E17" i="1"/>
  <c r="F131" i="1"/>
  <c r="G131" i="1"/>
  <c r="F130" i="1"/>
  <c r="G130" i="1"/>
  <c r="G297" i="1"/>
  <c r="F297" i="1"/>
  <c r="G287" i="1"/>
  <c r="F287" i="1"/>
  <c r="F288" i="1"/>
  <c r="G288" i="1"/>
  <c r="F304" i="1"/>
  <c r="G304" i="1"/>
  <c r="F303" i="1"/>
  <c r="G303" i="1"/>
  <c r="G284" i="1"/>
  <c r="F284" i="1"/>
  <c r="E869" i="1"/>
  <c r="E1268" i="1"/>
  <c r="E1009" i="1"/>
  <c r="E973" i="1"/>
  <c r="E499" i="1"/>
  <c r="D1250" i="1"/>
  <c r="E1250" i="1" s="1"/>
  <c r="E1251" i="1"/>
  <c r="E859" i="1"/>
  <c r="E906" i="1"/>
  <c r="E561" i="1"/>
  <c r="E1225" i="1"/>
  <c r="E1241" i="1"/>
  <c r="E886" i="1"/>
  <c r="E373" i="1"/>
  <c r="E877" i="1"/>
  <c r="E1259" i="1"/>
  <c r="E1043" i="1"/>
  <c r="E1117" i="1"/>
  <c r="E1026" i="1"/>
  <c r="E698" i="1"/>
  <c r="G17" i="1" l="1"/>
  <c r="F17" i="1"/>
  <c r="E16" i="1"/>
  <c r="F299" i="1"/>
  <c r="G299" i="1"/>
  <c r="G286" i="1"/>
  <c r="F286" i="1"/>
  <c r="C361" i="1"/>
  <c r="C370" i="1"/>
  <c r="E1211" i="1"/>
  <c r="E848" i="1"/>
  <c r="F16" i="1" l="1"/>
  <c r="G16" i="1"/>
  <c r="E19" i="1"/>
  <c r="E31" i="1" s="1"/>
  <c r="C369" i="1"/>
  <c r="C360" i="1"/>
  <c r="E33" i="1" l="1"/>
  <c r="G31" i="1"/>
  <c r="F31" i="1"/>
  <c r="F19" i="1"/>
  <c r="G19" i="1"/>
  <c r="G33" i="1" l="1"/>
  <c r="F33" i="1"/>
  <c r="A1247" i="1"/>
  <c r="B1247" i="1"/>
  <c r="D308" i="1" l="1"/>
  <c r="D279" i="1" s="1"/>
  <c r="G308" i="1" l="1"/>
  <c r="C363" i="1"/>
  <c r="E1052" i="1"/>
  <c r="C497" i="1" l="1"/>
  <c r="C362" i="1" l="1"/>
  <c r="C359" i="1" l="1"/>
  <c r="D468" i="1"/>
  <c r="E468" i="1" l="1"/>
  <c r="D467" i="1"/>
  <c r="D466" i="1" l="1"/>
  <c r="E467" i="1"/>
  <c r="E466" i="1" l="1"/>
  <c r="D465" i="1"/>
  <c r="E281" i="1" s="1"/>
  <c r="E280" i="1" s="1"/>
  <c r="F281" i="1" l="1"/>
  <c r="G281" i="1"/>
  <c r="E465" i="1"/>
  <c r="D464" i="1"/>
  <c r="D372" i="1" s="1"/>
  <c r="E775" i="1"/>
  <c r="D774" i="1"/>
  <c r="D773" i="1" s="1"/>
  <c r="E773" i="1" s="1"/>
  <c r="D769" i="1"/>
  <c r="D768" i="1" s="1"/>
  <c r="E768" i="1" s="1"/>
  <c r="E770" i="1"/>
  <c r="E774" i="1" l="1"/>
  <c r="G280" i="1"/>
  <c r="F280" i="1"/>
  <c r="E464" i="1"/>
  <c r="E769" i="1"/>
  <c r="D772" i="1"/>
  <c r="E222" i="1" s="1"/>
  <c r="E264" i="1" s="1"/>
  <c r="E263" i="1" s="1"/>
  <c r="D767" i="1"/>
  <c r="D371" i="1" l="1"/>
  <c r="E372" i="1"/>
  <c r="E772" i="1"/>
  <c r="D766" i="1"/>
  <c r="E767" i="1"/>
  <c r="E783" i="1"/>
  <c r="D782" i="1"/>
  <c r="D781" i="1" s="1"/>
  <c r="D780" i="1" s="1"/>
  <c r="E220" i="1" s="1"/>
  <c r="D765" i="1" l="1"/>
  <c r="E765" i="1" s="1"/>
  <c r="E782" i="1"/>
  <c r="E371" i="1"/>
  <c r="D361" i="1"/>
  <c r="E361" i="1" s="1"/>
  <c r="D370" i="1"/>
  <c r="G222" i="1"/>
  <c r="F222" i="1"/>
  <c r="G220" i="1"/>
  <c r="F220" i="1"/>
  <c r="E766" i="1"/>
  <c r="E780" i="1"/>
  <c r="D779" i="1"/>
  <c r="E292" i="1" s="1"/>
  <c r="E781" i="1"/>
  <c r="D360" i="1" l="1"/>
  <c r="E360" i="1" s="1"/>
  <c r="E370" i="1"/>
  <c r="D369" i="1"/>
  <c r="E369" i="1" s="1"/>
  <c r="G264" i="1"/>
  <c r="F264" i="1"/>
  <c r="E779" i="1"/>
  <c r="D778" i="1"/>
  <c r="E796" i="1"/>
  <c r="D795" i="1"/>
  <c r="D794" i="1" s="1"/>
  <c r="D793" i="1" s="1"/>
  <c r="E141" i="1" s="1"/>
  <c r="E260" i="1" s="1"/>
  <c r="E259" i="1" s="1"/>
  <c r="E258" i="1" s="1"/>
  <c r="F263" i="1" l="1"/>
  <c r="G263" i="1"/>
  <c r="G292" i="1"/>
  <c r="F292" i="1"/>
  <c r="G141" i="1"/>
  <c r="F141" i="1"/>
  <c r="E795" i="1"/>
  <c r="D792" i="1"/>
  <c r="E293" i="1" s="1"/>
  <c r="E291" i="1" s="1"/>
  <c r="E279" i="1" s="1"/>
  <c r="E793" i="1"/>
  <c r="E794" i="1"/>
  <c r="E778" i="1"/>
  <c r="F260" i="1" l="1"/>
  <c r="G260" i="1"/>
  <c r="D791" i="1"/>
  <c r="E792" i="1"/>
  <c r="E791" i="1" l="1"/>
  <c r="D697" i="1"/>
  <c r="D498" i="1" s="1"/>
  <c r="D363" i="1" s="1"/>
  <c r="E363" i="1" s="1"/>
  <c r="G259" i="1"/>
  <c r="F259" i="1"/>
  <c r="G293" i="1"/>
  <c r="F293" i="1"/>
  <c r="E697" i="1" l="1"/>
  <c r="D497" i="1"/>
  <c r="D362" i="1" s="1"/>
  <c r="E498" i="1"/>
  <c r="F258" i="1"/>
  <c r="G258" i="1"/>
  <c r="G291" i="1"/>
  <c r="F291" i="1"/>
  <c r="E497" i="1" l="1"/>
  <c r="F279" i="1"/>
  <c r="G279" i="1"/>
  <c r="D359" i="1"/>
  <c r="E359" i="1" s="1"/>
  <c r="E362" i="1"/>
</calcChain>
</file>

<file path=xl/sharedStrings.xml><?xml version="1.0" encoding="utf-8"?>
<sst xmlns="http://schemas.openxmlformats.org/spreadsheetml/2006/main" count="1302" uniqueCount="572">
  <si>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</si>
  <si>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</si>
  <si>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</si>
  <si>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</si>
  <si>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</si>
  <si>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</si>
  <si>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</si>
  <si>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</si>
  <si>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</si>
  <si>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</si>
  <si>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</si>
  <si>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</si>
  <si>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</si>
  <si>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</si>
  <si>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</si>
  <si>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</si>
  <si>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</si>
  <si>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</si>
  <si>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</si>
  <si>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</si>
  <si>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</si>
  <si>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</si>
  <si>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</si>
  <si>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</si>
  <si>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</si>
  <si>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</si>
  <si>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</si>
  <si>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</si>
  <si>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</si>
  <si>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</si>
  <si>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</si>
  <si>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</si>
  <si>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</si>
  <si>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</si>
  <si>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</si>
  <si>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</si>
  <si>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</si>
  <si>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</si>
  <si>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</si>
  <si>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</si>
  <si>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</si>
  <si>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</si>
  <si>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</si>
  <si>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</si>
  <si>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</si>
  <si>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</si>
  <si>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</si>
  <si>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</si>
  <si>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</si>
  <si>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</si>
  <si>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</si>
  <si>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</si>
  <si>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</si>
  <si>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</si>
  <si>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</si>
  <si>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</si>
  <si>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</si>
  <si>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</si>
  <si>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Ostali prihodi od nefinancijske imovine</t>
  </si>
  <si>
    <t>Reprezentacija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</si>
  <si>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</si>
  <si>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</si>
  <si>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</si>
  <si>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</si>
  <si>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</si>
  <si>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Ostale usluge tekućeg i investicijskog održavanja</t>
  </si>
  <si>
    <t>Ostali nespomenuti građevinski objekti</t>
  </si>
  <si>
    <t>Ostali slični prometni objekti</t>
  </si>
  <si>
    <t>Naknade za prijevoz na posao i s posla</t>
  </si>
  <si>
    <t>Opskrba vodom</t>
  </si>
  <si>
    <t>Komunalna naknada</t>
  </si>
  <si>
    <t>Tekuće donacije udrugama - HGSS</t>
  </si>
  <si>
    <t>Sufinanciranje boravka djece u vrtićima</t>
  </si>
  <si>
    <t>IZVOR FINANCIRANJA 05 POMOĆI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</si>
  <si>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</si>
  <si>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</si>
  <si>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</si>
  <si>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</si>
  <si>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Materijal i dijelovi za tekuće i invest. održavanje opreme</t>
  </si>
  <si>
    <t>Električna energija - javna rasvjeta</t>
  </si>
  <si>
    <t>Ostale naknade iz proračuna u naravi</t>
  </si>
  <si>
    <t>Tekuće donacije humanitarnim organizacijama</t>
  </si>
  <si>
    <t>Postrojenja i oprema</t>
  </si>
  <si>
    <t>Kapitalne pomoći trgovačkim društvima u javnom sektoru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</si>
  <si>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</si>
  <si>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</si>
  <si>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</si>
  <si>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</si>
  <si>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</si>
  <si>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</si>
  <si>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</si>
  <si>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</si>
  <si>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</si>
  <si>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</si>
  <si>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</si>
  <si>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</si>
  <si>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</si>
  <si>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</si>
  <si>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</si>
  <si>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</si>
  <si>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</si>
  <si>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</si>
  <si>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</si>
  <si>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</si>
  <si>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</si>
  <si>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</si>
  <si>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</si>
  <si>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</si>
  <si>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</si>
  <si>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</si>
  <si>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</si>
  <si>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</si>
  <si>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</si>
  <si>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</si>
  <si>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</si>
  <si>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</si>
  <si>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</si>
  <si>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</si>
  <si>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</si>
  <si>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Prihodi od prodaje neproizvedene dugotrane imovine</t>
  </si>
  <si>
    <t>Prihodi od prodaje materijalne imovine - prirodna bogatstva</t>
  </si>
  <si>
    <t>Sitni inventar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</si>
  <si>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</si>
  <si>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</si>
  <si>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</si>
  <si>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</si>
  <si>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Funkcijska klasifikacija: 0912 Osnovno obrazovanje</t>
  </si>
  <si>
    <t>Pomoći dane u inozemstvo i unutar općeg proračuna</t>
  </si>
  <si>
    <t>Pomoći unutar općeg proračuna</t>
  </si>
  <si>
    <t>Ostale usluge</t>
  </si>
  <si>
    <t>Tekuće donacije u novcu</t>
  </si>
  <si>
    <t>Materijalna imovina - prirodna bogastva</t>
  </si>
  <si>
    <t>Građevinsko zemljište</t>
  </si>
  <si>
    <t>Dionice i udjeli u glavnici trgovačkih društva u javnom sektoru</t>
  </si>
  <si>
    <t>Ostali nespomenuti građevinski objekti - stanice</t>
  </si>
  <si>
    <t>Zgrade kulturnih institucija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</si>
  <si>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</si>
  <si>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</si>
  <si>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</si>
  <si>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</si>
  <si>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</si>
  <si>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</si>
  <si>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</si>
  <si>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</si>
  <si>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</si>
  <si>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</si>
  <si>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 xml:space="preserve">Ostala nematerijalna proizvedena imovina                                                    </t>
  </si>
  <si>
    <t>Naknade troškovima zaposlenima</t>
  </si>
  <si>
    <t>Intelektualne i osobne usluge</t>
  </si>
  <si>
    <t>Naknada za prijevoz,za rad na terenu i odvojeni život</t>
  </si>
  <si>
    <t>Pomoći drugim proračunskim korisnicima drugih proračuna</t>
  </si>
  <si>
    <t>K100901 Kapitalna donacija sportskim klubovima i društvima</t>
  </si>
  <si>
    <t xml:space="preserve">Ostali nespomenuti građevinski objekti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</si>
  <si>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</si>
  <si>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</si>
  <si>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</si>
  <si>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</si>
  <si>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Naknade troška zaposlenima</t>
  </si>
  <si>
    <t>Kazne, penali i naknada štete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</si>
  <si>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</si>
  <si>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</si>
  <si>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</si>
  <si>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</si>
  <si>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</si>
  <si>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</si>
  <si>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Pomoć obiteljima i kućanstvima -  ogrjevno drvo</t>
  </si>
  <si>
    <t>PROGRAM 1017 SUMMIT FEPE</t>
  </si>
  <si>
    <t xml:space="preserve">Funkcijska klasifikacija: 1012 Invaliditet </t>
  </si>
  <si>
    <t xml:space="preserve">Ostali rashodi  </t>
  </si>
  <si>
    <t>IZVOR 05 POMOĆ</t>
  </si>
  <si>
    <t>PROGRAM 1018 ZDRAVSTVO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</si>
  <si>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</si>
  <si>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</si>
  <si>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</si>
  <si>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Doprinos za obvezno zdravstveno osiguranje  </t>
  </si>
  <si>
    <t xml:space="preserve">PROGRAM 1002 Redovna djelatnost        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</si>
  <si>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</si>
  <si>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</si>
  <si>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</si>
  <si>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</si>
  <si>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</si>
  <si>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</si>
  <si>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</si>
  <si>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</si>
  <si>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</si>
  <si>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</si>
  <si>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</si>
  <si>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</si>
  <si>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 klas.: 0860 Rash. za rekr., kult. i rel. koji nisu dr. svrstani</t>
  </si>
  <si>
    <t>Funkc. klas.: 1090 Aktivnosti soc. zaštite koje nisu dr. svrstane</t>
  </si>
  <si>
    <t>Izdaci za otplatu glavnice primljenih kredita i zajmova</t>
  </si>
  <si>
    <t>Otplata glavnice primljenih zajmova od drugih razina vlasti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</si>
  <si>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</si>
  <si>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</si>
  <si>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</si>
  <si>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</si>
  <si>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</si>
  <si>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</si>
  <si>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</si>
  <si>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</si>
  <si>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</si>
  <si>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</si>
  <si>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</si>
  <si>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</si>
  <si>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</si>
  <si>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</si>
  <si>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</si>
  <si>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</si>
  <si>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</si>
  <si>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</si>
  <si>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</si>
  <si>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</si>
  <si>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</si>
  <si>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</si>
  <si>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</si>
  <si>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</si>
  <si>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</si>
  <si>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</si>
  <si>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</si>
  <si>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</si>
  <si>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</si>
  <si>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</si>
  <si>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</si>
  <si>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</si>
  <si>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</si>
  <si>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</si>
  <si>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</si>
  <si>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</si>
  <si>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</si>
  <si>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</si>
  <si>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</si>
  <si>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</si>
  <si>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</si>
  <si>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</si>
  <si>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</si>
  <si>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</si>
  <si>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</si>
  <si>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</si>
  <si>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</si>
  <si>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</si>
  <si>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</si>
  <si>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</si>
  <si>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</si>
  <si>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</si>
  <si>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</si>
  <si>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</si>
  <si>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</si>
  <si>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</si>
  <si>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</si>
  <si>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</si>
  <si>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</si>
  <si>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</si>
  <si>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</si>
  <si>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</si>
  <si>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</si>
  <si>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</si>
  <si>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</si>
  <si>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</si>
  <si>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</si>
  <si>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</si>
  <si>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</si>
  <si>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</si>
  <si>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</si>
  <si>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</si>
  <si>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</si>
  <si>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</si>
  <si>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</si>
  <si>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</si>
  <si>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</si>
  <si>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 xml:space="preserve">IZVRŠENJE  2022. </t>
  </si>
  <si>
    <t>RASHODI UKUPNO</t>
  </si>
  <si>
    <t>RAZLIKA - VIŠAK/MANJAK</t>
  </si>
  <si>
    <t>B) SAŽETAK RAČUNA FINANCIRANJA</t>
  </si>
  <si>
    <t>C) PRENESENI VIŠAK/MANJAK</t>
  </si>
  <si>
    <t>PRIJENOS VIŠKA/MANJKA U SLJEDEĆE RAZDOBLJE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</si>
  <si>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</si>
  <si>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</si>
  <si>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</si>
  <si>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</si>
  <si>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</si>
  <si>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</si>
  <si>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</si>
  <si>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</si>
  <si>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</si>
  <si>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</si>
  <si>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</si>
  <si>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</si>
  <si>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</si>
  <si>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</si>
  <si>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</si>
  <si>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</si>
  <si>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</si>
  <si>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</si>
  <si>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</si>
  <si>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</si>
  <si>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</si>
  <si>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</si>
  <si>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</si>
  <si>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</si>
  <si>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</si>
  <si>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</si>
  <si>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</si>
  <si>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</si>
  <si>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</si>
  <si>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</si>
  <si>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</si>
  <si>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</si>
  <si>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</si>
  <si>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</si>
  <si>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</si>
  <si>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</si>
  <si>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</si>
  <si>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</si>
  <si>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A100507 Održavanje zelenih otoka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</si>
  <si>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</si>
  <si>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</si>
  <si>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</si>
  <si>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</si>
  <si>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</si>
  <si>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</si>
  <si>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</si>
  <si>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A101205 Pomoć osobama s invaliditetom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</si>
  <si>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</si>
  <si>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</si>
  <si>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</si>
  <si>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</si>
  <si>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</si>
  <si>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</si>
  <si>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</si>
  <si>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</si>
  <si>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</si>
  <si>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</si>
  <si>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</si>
  <si>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</si>
  <si>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</si>
  <si>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</si>
  <si>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</si>
  <si>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</si>
  <si>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</si>
  <si>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</si>
  <si>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</si>
  <si>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</si>
  <si>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</si>
  <si>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</si>
  <si>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</si>
  <si>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</si>
  <si>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>Članak 1.</t>
  </si>
  <si>
    <t>Članak 2.</t>
  </si>
  <si>
    <t>Članak 3.</t>
  </si>
  <si>
    <t>Članak 4.</t>
  </si>
  <si>
    <t>Članak 5.</t>
  </si>
  <si>
    <t>Članak 6.</t>
  </si>
  <si>
    <t>Aktivnost A101202 Financiranje troš.gerontodomaćice-Klub Mariška</t>
  </si>
  <si>
    <t>Aktivnost A100601 Sufinanc.vodovod.mr.u Starogradskoj ul. u Sigecu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</si>
  <si>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</si>
  <si>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</si>
  <si>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</si>
  <si>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</si>
  <si>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</si>
  <si>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</si>
  <si>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</si>
  <si>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</si>
  <si>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</si>
  <si>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</si>
  <si>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</si>
  <si>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>IZVRŠENJE 2023.</t>
  </si>
  <si>
    <t>INDEKS  5/2*100</t>
  </si>
  <si>
    <t>INDEKS 5/4*100</t>
  </si>
  <si>
    <t>Tablica 1: Prihodi poslovanja prema ekonomskoj klasifikaciji izvršeni su kako slijedi:</t>
  </si>
  <si>
    <t>Tablica 2: Rashodi poslovanja prema ekonomskoj klasifikaciji izvršeni su kako slijedi:</t>
  </si>
  <si>
    <t>Tablica 3: Prihodi i primici  i rashodi i izdaci prema izvorima financiranja izvršeni su kako slijedi:</t>
  </si>
  <si>
    <t xml:space="preserve"> Tablica 4: Rashodi i izdaci prema funkcijskoj klasifikaciji izvršeni su kako slijedi:</t>
  </si>
  <si>
    <t>Tablica 5: Primici i izdaci po ekonomskoj klasifikaciji izvršeni su kako slijedi:</t>
  </si>
  <si>
    <t>Tablica 6: Primici i izdaci prema izvorima financiranja izvršeni su kako slijedi:</t>
  </si>
  <si>
    <t xml:space="preserve"> Izvršenje rashoda i izdataka Proračuna po organizacijskoj klasifikaciji (Tablica 1) te po programskoj klasifikaciji (Tablica 2) je sljedeće: </t>
  </si>
  <si>
    <t>Tablica 1: Rashodi i izdaci Proračuna po organizacijskoj klasifikaciji izvršeni su kako slijedi:</t>
  </si>
  <si>
    <t>Tablica 2: Rashodi i izdaci Proračuna po programskoj klasifikaciji izvršeni se kako slijedi:</t>
  </si>
  <si>
    <r>
      <t xml:space="preserve">PRIJENOS </t>
    </r>
    <r>
      <rPr>
        <b/>
        <sz val="11"/>
        <color theme="1"/>
        <rFont val="Calibri"/>
        <family val="2"/>
        <charset val="238"/>
        <scheme val="minor"/>
      </rPr>
      <t>VIŠKA</t>
    </r>
    <r>
      <rPr>
        <sz val="11"/>
        <color theme="1"/>
        <rFont val="Calibri"/>
        <family val="2"/>
        <charset val="238"/>
        <scheme val="minor"/>
      </rPr>
      <t>/MANJKA IZ PRETHODNE GODINE</t>
    </r>
  </si>
  <si>
    <t>Kapitalne pomoći iz EU sredstava</t>
  </si>
  <si>
    <t>Subvencije poljoprivrednicima i obrtnicima</t>
  </si>
  <si>
    <t xml:space="preserve">Subvencije poljoprivrednicima i obrtnicima </t>
  </si>
  <si>
    <t>Kapitalne pomoći unutar općeg proračuna</t>
  </si>
  <si>
    <t>Naknade građanima i kućanstvima u novcu</t>
  </si>
  <si>
    <t>Ostale naknade građanima i kućanstvima u novcu</t>
  </si>
  <si>
    <t>Pomoći proračunskim korisnicima drugih proračuna</t>
  </si>
  <si>
    <t>Tekuće pomoći proračunskim korisnicima drugih proračuna</t>
  </si>
  <si>
    <t xml:space="preserve">Stipendije i školarine                                                                    </t>
  </si>
  <si>
    <t xml:space="preserve">Ostale naknade iz proračuna u novcu                                               </t>
  </si>
  <si>
    <t>Naknade građanima i kućanstvima u naravi</t>
  </si>
  <si>
    <t xml:space="preserve">Ostale naknade iz proračuna u novcu </t>
  </si>
  <si>
    <t xml:space="preserve">Ostale naknade iz proračuna u novcu     </t>
  </si>
  <si>
    <t>Plaće za redovan rad</t>
  </si>
  <si>
    <t>Doprinosi za obvezno zdravstveno osiguranje</t>
  </si>
  <si>
    <t>Naknade građanima i kuićanstvima u naravi</t>
  </si>
  <si>
    <t xml:space="preserve">Kapitalne donacije vjerskim zajednicama </t>
  </si>
  <si>
    <t>Kapitalne donacije neprofitnim organizacijama</t>
  </si>
  <si>
    <t xml:space="preserve">Nematerijalna proizvedena imovina                                                    </t>
  </si>
  <si>
    <t>Ostali građevinski objekti</t>
  </si>
  <si>
    <t>Kapitalne pomoći kreditnim i ostalim fin. institucijama i društvima</t>
  </si>
  <si>
    <t>Komunalne usluge</t>
  </si>
  <si>
    <t xml:space="preserve">Usluge tekućeg i investicijskog održavanja </t>
  </si>
  <si>
    <t xml:space="preserve"> Energija - motorni benzin i dizel gorivo</t>
  </si>
  <si>
    <t>Usluge tekućeg i investicijskog održavanja  - malčiranje i orezivanje</t>
  </si>
  <si>
    <t>Usluge tekućeg i investicijskog održavanja- oborinskih voda</t>
  </si>
  <si>
    <t>Usluge tekućeg  i inv. održ. neraz cesta - zimska služba</t>
  </si>
  <si>
    <t>Ostali  građevinski objekti</t>
  </si>
  <si>
    <t>Ceste, željeznice i ostali prometni objekti</t>
  </si>
  <si>
    <t xml:space="preserve">Zgrade kulturnih institucija </t>
  </si>
  <si>
    <t>Doprinosi za obvezno zdr. Osiguranje</t>
  </si>
  <si>
    <t>Službena putovanja</t>
  </si>
  <si>
    <t>Stručno usavršavanje zaposlenika</t>
  </si>
  <si>
    <t>Ostale naknade troškova zaposlenika</t>
  </si>
  <si>
    <t>Uredski materijal i ostali materijalni rashodi</t>
  </si>
  <si>
    <t>Energija</t>
  </si>
  <si>
    <t>Usluge telefona pošte i prijevoza</t>
  </si>
  <si>
    <t>Računalne usluge</t>
  </si>
  <si>
    <t xml:space="preserve">Premija osiguranja </t>
  </si>
  <si>
    <t>Pristojbe i naknade</t>
  </si>
  <si>
    <t xml:space="preserve">Ostali nespomenuti rashodi poslovanja </t>
  </si>
  <si>
    <t>Bankarske usluge i usluge platnog prometa</t>
  </si>
  <si>
    <t>Uredska oprema i namještaj</t>
  </si>
  <si>
    <t>Uređaju, strojevi i oprema za ostale namjene</t>
  </si>
  <si>
    <t>Ulaganja u računalne programe</t>
  </si>
  <si>
    <t>Ostali nespomenuti građevinski objekti - dječje igralište</t>
  </si>
  <si>
    <t>Naknade za rad predstavničkih i izvršnih tijela, povjerenstva</t>
  </si>
  <si>
    <t>Materijal i sirovine</t>
  </si>
  <si>
    <t xml:space="preserve">Tekuće donacije </t>
  </si>
  <si>
    <t>Usluge promidžbe i informiranja</t>
  </si>
  <si>
    <t>Članarine i norme</t>
  </si>
  <si>
    <t>Otplata glavnice primljenih zajmova od državnog proračuna</t>
  </si>
  <si>
    <t>Otplata glavnice primljenih zajmova od drugih radzina vlasti</t>
  </si>
  <si>
    <t>IZVORNI PLAN/REBALANS 2023.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</si>
  <si>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</si>
  <si>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</si>
  <si>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</si>
  <si>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</si>
  <si>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</si>
  <si>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</si>
  <si>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</si>
  <si>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</si>
  <si>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</si>
  <si>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</si>
  <si>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</si>
  <si>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 xml:space="preserve">Tekuće pomoći od  izvanproračunskih korisnika </t>
  </si>
  <si>
    <t xml:space="preserve">Kapitalne pomoći od  izvanproračunskih korisnika </t>
  </si>
  <si>
    <t>Kapitalne pomoći temeljem prijenosa EU sredstava</t>
  </si>
  <si>
    <t>Kamte na oročena sredstva i depozite</t>
  </si>
  <si>
    <t>Prihodi od zateznih kamata</t>
  </si>
  <si>
    <t>Ostali prihodi od financijske imovine</t>
  </si>
  <si>
    <t>Naknada za koncesije</t>
  </si>
  <si>
    <t xml:space="preserve">Prihod od zakupa i iznajmljivanja imovine </t>
  </si>
  <si>
    <t xml:space="preserve">Ostale naknade za korištenje nefin. imovine </t>
  </si>
  <si>
    <t>Prihodi od upravnih i administrativnih pristojbi, pristojbi po posebnim propisima i naknada</t>
  </si>
  <si>
    <t>Ostale pristojbe i naknade</t>
  </si>
  <si>
    <t>Prihodi vodnog gospodarstva</t>
  </si>
  <si>
    <t>Doprinosi za šume</t>
  </si>
  <si>
    <t xml:space="preserve">Ostali nespomenuti prihodi </t>
  </si>
  <si>
    <t>Komunalni doprinosi</t>
  </si>
  <si>
    <t>Prihodi od pruženih uluga</t>
  </si>
  <si>
    <t>Prihodi od prodaje proizvoda i robe te pruženih usluga</t>
  </si>
  <si>
    <t>Kazne i upravne mjere</t>
  </si>
  <si>
    <t>Ostale kazne</t>
  </si>
  <si>
    <t>Zemljište</t>
  </si>
  <si>
    <t>Prihodi od prodaje proizvedene dugotrajne imovine</t>
  </si>
  <si>
    <t>Prihodi od prodaje građevinskih objekata</t>
  </si>
  <si>
    <t>Stambeni objekti</t>
  </si>
  <si>
    <t>INDEKS 3/2*100</t>
  </si>
  <si>
    <t>INDEKS 4/3*100</t>
  </si>
  <si>
    <t xml:space="preserve"> IZVOR 01 OPĆI PRIHODI I PRIMICI</t>
  </si>
  <si>
    <t>Naknade za prijevoz, rad na terenu</t>
  </si>
  <si>
    <t>Ostale naknade troškova zaposlenima</t>
  </si>
  <si>
    <t>Uredski materijal i ostali materijali</t>
  </si>
  <si>
    <t>Materijal i sirovina</t>
  </si>
  <si>
    <t>Materijal i djelovi za tekuće investicijsko održavanje</t>
  </si>
  <si>
    <t>Sitni inventar i auto gume</t>
  </si>
  <si>
    <t>Službena, radna i zažtitna odjeća i obuća</t>
  </si>
  <si>
    <t>Usluge telefona, pošte i prijevoza</t>
  </si>
  <si>
    <t>Usluge tekućeg i investicijskog održavanja</t>
  </si>
  <si>
    <t>Zdravstvene i veterinarske usluge</t>
  </si>
  <si>
    <t>Naknade za rad predstavničkih i izvršnih tijela</t>
  </si>
  <si>
    <t>Premije osiguranja</t>
  </si>
  <si>
    <t>Subvencija poljoprivrednicima i obrtnicima</t>
  </si>
  <si>
    <t>Tekuće pomoći unutar općeg proračuna</t>
  </si>
  <si>
    <t>Naknade šteta pravnim i fizičkim osobama</t>
  </si>
  <si>
    <t>Kapitalne pomoći kreditnim i ostalim fin. institucijama te trg. društvima</t>
  </si>
  <si>
    <t>Uređaji, stojevi i oprema za ostale namjene</t>
  </si>
  <si>
    <t>Poslovni objekti</t>
  </si>
  <si>
    <t>PRIHODI UKUPNO</t>
  </si>
  <si>
    <t>RAZLIKA - PRIMICI/IZDACI</t>
  </si>
  <si>
    <t>Članak 10.</t>
  </si>
  <si>
    <t>OPĆINSKO VIJEĆE</t>
  </si>
  <si>
    <t>OPĆINE PETERANEC</t>
  </si>
  <si>
    <t>PREDSJEDNICA:</t>
  </si>
  <si>
    <t>INDEKS  4/2*100</t>
  </si>
  <si>
    <t xml:space="preserve">                    Izvršenje prihoda i rashoda u Računu prihoda i rashoda iskazano je prema ekonomskoj klasifikaciji kroz prihode poslovanja (Tablica 1) i rashode poslovanja (Tablica 2) i prema izvorima financiranja (Tablica 3). Izvršenje rashoda u Računu prihoda i rashoda iskazano je prema funkcijskoj klasifikaciji (Tablica 4), a izvršenje primitaka i izdataka u Računu financiranja iskazano je prema ekonomskoj klasifikaciji (Tablica 5) i izvorima financiranja (Tablica 6) kako slijedi:</t>
  </si>
  <si>
    <t>INDEKS  5/3*100</t>
  </si>
  <si>
    <t>Članak 13.</t>
  </si>
  <si>
    <t>VII. OBRAZLOŽENJE OSTVARENJA PRIHODA I PRIMITAKA, RASHODA I IZDATAKA</t>
  </si>
  <si>
    <t>IX. ZAVRŠNA ODREDBA</t>
  </si>
  <si>
    <t>Aktivnost A100109 Izbori</t>
  </si>
  <si>
    <t>Aktivnost A100110 Izmjene i dopune prostornog plana uređenja Općine Peteranec</t>
  </si>
  <si>
    <t>Nematerijalna prizvedena imovina</t>
  </si>
  <si>
    <t>Dokumenti prostornog uređenja</t>
  </si>
  <si>
    <t>Kapitalni projekt K100312 Uređenje parka u Sigecu II. Faza</t>
  </si>
  <si>
    <t>IZVOR 07 PRIHODI OD PRODAJE NEFINANCIJSKE IMOVINE</t>
  </si>
  <si>
    <t>Kapitalni projekt K100417 Izgradnja ograde na groblju u Peterancu</t>
  </si>
  <si>
    <t>Kapitalni projekt K100413 Povećanje sigurnosti cestovnog prometa</t>
  </si>
  <si>
    <t>Kapitalni projekt K100415 Bicikl.-pješ. staza Sigetec - Ulica I.B. i B.R.</t>
  </si>
  <si>
    <t>Kapitalni projekt K100420 Pješačka staza Peteranec - Ulica Braće Radić - II. Faza</t>
  </si>
  <si>
    <t xml:space="preserve">Ostali slični prometni objekti  </t>
  </si>
  <si>
    <t xml:space="preserve">Ostali slični prometni objekti   </t>
  </si>
  <si>
    <t>Kapitalni projekt K100422 Uređenje stazica u parku u Ul. K. Tomislava i pored trgovine NTL</t>
  </si>
  <si>
    <t>Aktivnost A101211 Zaželi - prevencija institucionalizacije</t>
  </si>
  <si>
    <t>Kapitalni projekt K101401 Dogradnja vrtića/jaslica u Peterancu</t>
  </si>
  <si>
    <t>Zgrada vrtića</t>
  </si>
  <si>
    <t xml:space="preserve">Ostali nespomenuti financijski rashodi </t>
  </si>
  <si>
    <t>GODIŠNJI IZVJEŠTAJ O IZVRŠENJU PRORAČUNA OPĆINE PETERANEC ZA 2025. GODINU</t>
  </si>
  <si>
    <t xml:space="preserve">                    Proračun Općine Peteranec za 2025. godinu ("Službeni glasnik Koprivničko-križevačke županije" broj 30/24., 14/25., 25a/25 i 34/25.) (u daljnjem tekstu: Proračun) ostvaren je kako slijedi: </t>
  </si>
  <si>
    <t xml:space="preserve">IZVRŠENJE  2024. </t>
  </si>
  <si>
    <t>IZVORNI PLAN/REBALANS 2025.</t>
  </si>
  <si>
    <t>IZVRŠENJE 2025.</t>
  </si>
  <si>
    <t>PROGRAM 1019 SUMMIT EU</t>
  </si>
  <si>
    <t>Rashodi poslovanja-SUMMIT EU</t>
  </si>
  <si>
    <t>Ostali rashodi (SUMMIT EU)</t>
  </si>
  <si>
    <t>SUMMIT EU</t>
  </si>
  <si>
    <t>Aktivnost A101210 Projekt "Stižem po tebe, nisi sam 5"</t>
  </si>
  <si>
    <t>K100801 Kapitalna donacija VZO-a</t>
  </si>
  <si>
    <t>Kapitalni projekt K100602 Projekt aglomeracija-kanalizacija Komatnica</t>
  </si>
  <si>
    <t xml:space="preserve">Rashodi za nabavu proizvedene dugorajne imovine                     </t>
  </si>
  <si>
    <t>Ostala nematerijalna proizvedena imovina - projektna dokumentacija</t>
  </si>
  <si>
    <t>Funkcijska klasifikacija: 0610 Razvoj zajednice</t>
  </si>
  <si>
    <t>Kapitalni projekt K100422 Pješačka staza Peteranec - Ulica Braće Radić - III. Faza</t>
  </si>
  <si>
    <t>IZVOR 08 NAMJENSKI PRIHODI</t>
  </si>
  <si>
    <t>Kapitalni projekt K100423 Bicikl.-pješać. Staza odvojak ul. Braće Radić Peteranec</t>
  </si>
  <si>
    <t>Kapitalni projekt K100424 Modernizacija nerazvrstane ceste u naselju Sigetec - Dravska ulica</t>
  </si>
  <si>
    <t>Kapitalni projekt K100425 Bicikl.-pješać. staza Peteranec-Sigetec</t>
  </si>
  <si>
    <t>IZVOR 08 PRIMICI OD ZADUŽIVANJA</t>
  </si>
  <si>
    <t>Kapitalni projekt K100314 Uređenje igrališta dječjih vrtića i park Kralja Tomislava</t>
  </si>
  <si>
    <t>Kapitalni projekt K100315 Sportsko rekreativni kompleks Panonija (malonogometno igralište PT)</t>
  </si>
  <si>
    <t>Kapitalni projekt K100316 Sportsko rekreativni kompleks Panonija (tenisko igralište)</t>
  </si>
  <si>
    <t>Kapitalni projekt K100317 Sportsko rekreativni kompleks Panonija (malonogometno igralište UT)</t>
  </si>
  <si>
    <t>Kapitalni projekt K100318 Obnova zgrade kapetanija I. faza</t>
  </si>
  <si>
    <t>Aktivnost A100112 Povrat kratkoročnog zajma</t>
  </si>
  <si>
    <t>IZVOR 11 OPĆI PRIHODI I PRIMICI</t>
  </si>
  <si>
    <t>Kamate za primljene kredite i zajmove</t>
  </si>
  <si>
    <t>IZVOR 81 NAMJENSKI PRIMICI OD ZADUŽIVANJA</t>
  </si>
  <si>
    <t>Izdaci za otplatu glavnica primljenih kredita i zajmova</t>
  </si>
  <si>
    <t>Otplata glavnice primljenih kredita i zajmova izvan javnog sektora</t>
  </si>
  <si>
    <t xml:space="preserve">Aktivnost A100111 Povrat sredstava APPRRR-u </t>
  </si>
  <si>
    <t xml:space="preserve">Financijski rashodi                                                             </t>
  </si>
  <si>
    <t>Kamate za primljene kredite i zajmove  od kreditnih i ostalih financijskih institucija izvan javnog sektora</t>
  </si>
  <si>
    <t>Otplata glavnice primljenih kredita  od tuzemnih kreditnih institucija izvan javnog sektora</t>
  </si>
  <si>
    <t>Zatezne kamate</t>
  </si>
  <si>
    <t xml:space="preserve">Ostali financijski rashodi                                                       </t>
  </si>
  <si>
    <t xml:space="preserve">Ostali nespo. rashodi poslovanja                                           </t>
  </si>
  <si>
    <t xml:space="preserve">Ostali nespo. rashodi poslovanja                                            </t>
  </si>
  <si>
    <t>Naknada za korištenje privatnog automobila u službene svrhe</t>
  </si>
  <si>
    <t>Postrojenja i opreme</t>
  </si>
  <si>
    <t xml:space="preserve">Kapitalne donacije </t>
  </si>
  <si>
    <t>Obrazovanje</t>
  </si>
  <si>
    <t xml:space="preserve">Nematerijalna proizvedena imovina </t>
  </si>
  <si>
    <t xml:space="preserve">Ivana Dombaj Čižmak </t>
  </si>
  <si>
    <t>KLASA: 400-04/26-01/01</t>
  </si>
  <si>
    <t xml:space="preserve">                     Ovaj Godišnji izvještaj o izvršenju Proračuna za 2025. godinu objavit će se u "Službenom glasniku Koprivničko-križevačke županije".</t>
  </si>
  <si>
    <t xml:space="preserve">                     Obrazloženje ostvarenja prihoda i primitaka, rashoda i izdataka te Posebni izvještaji u godišnjem izvještaju o izvršenju proračuna nalazi se u prilogu ovog Godišnjeg izvještaja o izvršenju Proračuna i njegov su sastavni dio.</t>
  </si>
  <si>
    <t>Ostala nematerijalna proizvedena imovina</t>
  </si>
  <si>
    <t xml:space="preserve">VIŠAK KOJI SE RASPOREDIO ZA POKRIĆE RAZLIKE PRIHODA I RASHODA, PRIMITAKA I IZDATAKA </t>
  </si>
  <si>
    <r>
      <t xml:space="preserve">VIŠAK/MANJAK + NETO FINANCIRANJE + PRIJENOS VIŠKA/MANJKA IZ PRETHODNE GODINE - </t>
    </r>
    <r>
      <rPr>
        <b/>
        <sz val="11"/>
        <color theme="1"/>
        <rFont val="Calibri"/>
        <family val="2"/>
        <charset val="238"/>
        <scheme val="minor"/>
      </rPr>
      <t xml:space="preserve">PRIJENOS VIŠKA/MANJKA U SLJEDEĆE RAZDOBLJE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</t>
    </r>
  </si>
  <si>
    <t>Aktivnost A101312 Sufinanciranje cijene priključka stambenih objekata na javnu vodoopskrbnu mrežu u naselju Komatnica</t>
  </si>
  <si>
    <t>URBROJ:2137-12-02-26-09</t>
  </si>
  <si>
    <t xml:space="preserve">                     Na temelju članka 89. Zakona o proračunu ("Narodne novine" broj 144/21.) i članka 31. Statuta Općine Peteranec ("Službeni glasnik Koprivničko-križevačke županije"  broj 6/13., 4/18.,  4/20., 4/21. i 26/23. - pročišćeni tekst i 7/25.) Općinsko vijeće Općine Peteranec na 8. sjednici održanoj 16. ožujka 2026., donijelo je</t>
  </si>
  <si>
    <t>Peteranec, 16.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</si>
</sst>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0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</cellStyleXfs>
  <cellXfs count="455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1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/>
    <xf numFmtId="0" fontId="41" fillId="7" borderId="1" xfId="0" applyFont="1" applyFill="1" applyBorder="1"/>
    <xf numFmtId="4" fontId="41" fillId="7" borderId="1" xfId="0" applyNumberFormat="1" applyFont="1" applyFill="1" applyBorder="1" applyAlignment="1">
      <alignment horizontal="right"/>
    </xf>
    <xf numFmtId="0" fontId="41" fillId="7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4" fontId="41" fillId="11" borderId="4" xfId="0" applyNumberFormat="1" applyFont="1" applyFill="1" applyBorder="1" applyAlignment="1">
      <alignment horizontal="right"/>
    </xf>
    <xf numFmtId="0" fontId="41" fillId="0" borderId="1" xfId="0" applyFont="1" applyBorder="1"/>
    <xf numFmtId="0" fontId="41" fillId="0" borderId="2" xfId="0" applyFont="1" applyBorder="1"/>
    <xf numFmtId="4" fontId="41" fillId="11" borderId="1" xfId="0" applyNumberFormat="1" applyFont="1" applyFill="1" applyBorder="1" applyAlignment="1">
      <alignment horizontal="right"/>
    </xf>
    <xf numFmtId="0" fontId="41" fillId="0" borderId="1" xfId="0" applyFont="1" applyBorder="1" applyAlignment="1">
      <alignment horizontal="center" wrapText="1"/>
    </xf>
    <xf numFmtId="4" fontId="42" fillId="11" borderId="1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2" xfId="0" applyFont="1" applyBorder="1"/>
    <xf numFmtId="4" fontId="42" fillId="11" borderId="4" xfId="0" applyNumberFormat="1" applyFont="1" applyFill="1" applyBorder="1" applyAlignment="1">
      <alignment horizontal="right"/>
    </xf>
    <xf numFmtId="0" fontId="42" fillId="11" borderId="1" xfId="0" applyFont="1" applyFill="1" applyBorder="1"/>
    <xf numFmtId="0" fontId="42" fillId="11" borderId="2" xfId="0" applyFont="1" applyFill="1" applyBorder="1"/>
    <xf numFmtId="0" fontId="42" fillId="11" borderId="0" xfId="0" applyFont="1" applyFill="1"/>
    <xf numFmtId="0" fontId="42" fillId="0" borderId="2" xfId="0" applyFont="1" applyBorder="1" applyAlignment="1">
      <alignment horizontal="left"/>
    </xf>
    <xf numFmtId="0" fontId="42" fillId="0" borderId="0" xfId="0" applyFont="1"/>
    <xf numFmtId="4" fontId="41" fillId="0" borderId="0" xfId="0" applyNumberFormat="1" applyFont="1" applyAlignment="1">
      <alignment horizontal="right"/>
    </xf>
    <xf numFmtId="4" fontId="41" fillId="0" borderId="0" xfId="0" applyNumberFormat="1" applyFont="1"/>
    <xf numFmtId="4" fontId="42" fillId="0" borderId="2" xfId="0" applyNumberFormat="1" applyFont="1" applyBorder="1"/>
    <xf numFmtId="4" fontId="42" fillId="11" borderId="0" xfId="0" applyNumberFormat="1" applyFont="1" applyFill="1" applyAlignment="1">
      <alignment horizontal="right"/>
    </xf>
    <xf numFmtId="49" fontId="41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/>
    <xf numFmtId="0" fontId="41" fillId="9" borderId="1" xfId="0" applyFont="1" applyFill="1" applyBorder="1"/>
    <xf numFmtId="0" fontId="41" fillId="9" borderId="2" xfId="0" applyFont="1" applyFill="1" applyBorder="1"/>
    <xf numFmtId="0" fontId="41" fillId="9" borderId="0" xfId="0" applyFont="1" applyFill="1"/>
    <xf numFmtId="0" fontId="41" fillId="8" borderId="1" xfId="0" applyFont="1" applyFill="1" applyBorder="1"/>
    <xf numFmtId="0" fontId="41" fillId="8" borderId="2" xfId="0" applyFont="1" applyFill="1" applyBorder="1"/>
    <xf numFmtId="4" fontId="41" fillId="8" borderId="1" xfId="0" applyNumberFormat="1" applyFont="1" applyFill="1" applyBorder="1" applyAlignment="1">
      <alignment horizontal="right"/>
    </xf>
    <xf numFmtId="4" fontId="41" fillId="8" borderId="4" xfId="0" applyNumberFormat="1" applyFont="1" applyFill="1" applyBorder="1" applyAlignment="1">
      <alignment horizontal="right"/>
    </xf>
    <xf numFmtId="0" fontId="41" fillId="8" borderId="0" xfId="0" applyFont="1" applyFill="1"/>
    <xf numFmtId="0" fontId="43" fillId="8" borderId="0" xfId="0" applyFont="1" applyFill="1"/>
    <xf numFmtId="0" fontId="43" fillId="0" borderId="0" xfId="0" applyFont="1"/>
    <xf numFmtId="0" fontId="41" fillId="11" borderId="1" xfId="0" applyFont="1" applyFill="1" applyBorder="1"/>
    <xf numFmtId="0" fontId="41" fillId="11" borderId="2" xfId="0" applyFont="1" applyFill="1" applyBorder="1"/>
    <xf numFmtId="0" fontId="44" fillId="0" borderId="0" xfId="0" applyFont="1"/>
    <xf numFmtId="0" fontId="45" fillId="11" borderId="1" xfId="0" applyFont="1" applyFill="1" applyBorder="1"/>
    <xf numFmtId="4" fontId="41" fillId="11" borderId="2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2" xfId="0" applyFont="1" applyBorder="1"/>
    <xf numFmtId="4" fontId="41" fillId="8" borderId="2" xfId="0" applyNumberFormat="1" applyFont="1" applyFill="1" applyBorder="1" applyAlignment="1">
      <alignment horizontal="right"/>
    </xf>
    <xf numFmtId="4" fontId="42" fillId="11" borderId="2" xfId="0" applyNumberFormat="1" applyFont="1" applyFill="1" applyBorder="1" applyAlignment="1">
      <alignment horizontal="right"/>
    </xf>
    <xf numFmtId="0" fontId="41" fillId="2" borderId="1" xfId="0" applyFont="1" applyFill="1" applyBorder="1"/>
    <xf numFmtId="0" fontId="41" fillId="2" borderId="2" xfId="0" applyFont="1" applyFill="1" applyBorder="1"/>
    <xf numFmtId="4" fontId="41" fillId="2" borderId="1" xfId="0" applyNumberFormat="1" applyFont="1" applyFill="1" applyBorder="1" applyAlignment="1">
      <alignment horizontal="right"/>
    </xf>
    <xf numFmtId="4" fontId="41" fillId="2" borderId="4" xfId="0" applyNumberFormat="1" applyFont="1" applyFill="1" applyBorder="1" applyAlignment="1">
      <alignment horizontal="right"/>
    </xf>
    <xf numFmtId="0" fontId="41" fillId="2" borderId="0" xfId="0" applyFont="1" applyFill="1"/>
    <xf numFmtId="49" fontId="41" fillId="2" borderId="1" xfId="0" applyNumberFormat="1" applyFont="1" applyFill="1" applyBorder="1"/>
    <xf numFmtId="49" fontId="41" fillId="0" borderId="1" xfId="0" applyNumberFormat="1" applyFont="1" applyBorder="1"/>
    <xf numFmtId="0" fontId="46" fillId="0" borderId="0" xfId="0" applyFont="1"/>
    <xf numFmtId="0" fontId="41" fillId="4" borderId="1" xfId="0" applyFont="1" applyFill="1" applyBorder="1"/>
    <xf numFmtId="4" fontId="41" fillId="4" borderId="4" xfId="0" applyNumberFormat="1" applyFont="1" applyFill="1" applyBorder="1" applyAlignment="1">
      <alignment horizontal="right"/>
    </xf>
    <xf numFmtId="0" fontId="41" fillId="4" borderId="0" xfId="0" applyFont="1" applyFill="1"/>
    <xf numFmtId="0" fontId="41" fillId="4" borderId="2" xfId="0" applyFont="1" applyFill="1" applyBorder="1"/>
    <xf numFmtId="4" fontId="41" fillId="4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left" wrapText="1"/>
    </xf>
    <xf numFmtId="0" fontId="41" fillId="4" borderId="2" xfId="0" applyFont="1" applyFill="1" applyBorder="1" applyAlignment="1">
      <alignment horizontal="left"/>
    </xf>
    <xf numFmtId="4" fontId="41" fillId="4" borderId="2" xfId="0" applyNumberFormat="1" applyFont="1" applyFill="1" applyBorder="1" applyAlignment="1">
      <alignment horizontal="right"/>
    </xf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1" fillId="3" borderId="1" xfId="0" applyFont="1" applyFill="1" applyBorder="1"/>
    <xf numFmtId="0" fontId="41" fillId="3" borderId="1" xfId="0" applyFont="1" applyFill="1" applyBorder="1" applyAlignment="1">
      <alignment horizontal="left"/>
    </xf>
    <xf numFmtId="0" fontId="41" fillId="3" borderId="0" xfId="0" applyFont="1" applyFill="1"/>
    <xf numFmtId="0" fontId="41" fillId="3" borderId="2" xfId="0" applyFont="1" applyFill="1" applyBorder="1"/>
    <xf numFmtId="4" fontId="41" fillId="3" borderId="1" xfId="0" applyNumberFormat="1" applyFont="1" applyFill="1" applyBorder="1" applyAlignment="1">
      <alignment horizontal="right"/>
    </xf>
    <xf numFmtId="0" fontId="41" fillId="12" borderId="1" xfId="0" applyFont="1" applyFill="1" applyBorder="1"/>
    <xf numFmtId="0" fontId="41" fillId="12" borderId="2" xfId="0" applyFont="1" applyFill="1" applyBorder="1"/>
    <xf numFmtId="0" fontId="41" fillId="12" borderId="0" xfId="0" applyFont="1" applyFill="1"/>
    <xf numFmtId="4" fontId="41" fillId="12" borderId="1" xfId="0" applyNumberFormat="1" applyFont="1" applyFill="1" applyBorder="1" applyAlignment="1">
      <alignment horizontal="right"/>
    </xf>
    <xf numFmtId="0" fontId="41" fillId="5" borderId="1" xfId="0" applyFont="1" applyFill="1" applyBorder="1"/>
    <xf numFmtId="0" fontId="41" fillId="5" borderId="2" xfId="0" applyFont="1" applyFill="1" applyBorder="1" applyAlignment="1">
      <alignment horizontal="left"/>
    </xf>
    <xf numFmtId="4" fontId="41" fillId="5" borderId="1" xfId="0" applyNumberFormat="1" applyFont="1" applyFill="1" applyBorder="1" applyAlignment="1">
      <alignment horizontal="right"/>
    </xf>
    <xf numFmtId="0" fontId="41" fillId="5" borderId="0" xfId="0" applyFont="1" applyFill="1"/>
    <xf numFmtId="0" fontId="41" fillId="5" borderId="2" xfId="0" applyFont="1" applyFill="1" applyBorder="1"/>
    <xf numFmtId="0" fontId="41" fillId="14" borderId="1" xfId="0" applyFont="1" applyFill="1" applyBorder="1"/>
    <xf numFmtId="0" fontId="41" fillId="14" borderId="2" xfId="0" applyFont="1" applyFill="1" applyBorder="1"/>
    <xf numFmtId="4" fontId="41" fillId="14" borderId="1" xfId="0" applyNumberFormat="1" applyFont="1" applyFill="1" applyBorder="1" applyAlignment="1">
      <alignment horizontal="right"/>
    </xf>
    <xf numFmtId="0" fontId="41" fillId="14" borderId="0" xfId="0" applyFont="1" applyFill="1"/>
    <xf numFmtId="0" fontId="41" fillId="14" borderId="2" xfId="0" applyFont="1" applyFill="1" applyBorder="1" applyAlignment="1">
      <alignment wrapText="1"/>
    </xf>
    <xf numFmtId="0" fontId="41" fillId="11" borderId="2" xfId="0" applyFont="1" applyFill="1" applyBorder="1" applyAlignment="1">
      <alignment wrapText="1"/>
    </xf>
    <xf numFmtId="4" fontId="42" fillId="4" borderId="1" xfId="0" applyNumberFormat="1" applyFont="1" applyFill="1" applyBorder="1" applyAlignment="1">
      <alignment horizontal="right"/>
    </xf>
    <xf numFmtId="0" fontId="41" fillId="17" borderId="1" xfId="0" applyFont="1" applyFill="1" applyBorder="1"/>
    <xf numFmtId="0" fontId="41" fillId="17" borderId="2" xfId="0" applyFont="1" applyFill="1" applyBorder="1"/>
    <xf numFmtId="4" fontId="41" fillId="17" borderId="1" xfId="0" applyNumberFormat="1" applyFont="1" applyFill="1" applyBorder="1" applyAlignment="1">
      <alignment horizontal="right"/>
    </xf>
    <xf numFmtId="0" fontId="41" fillId="17" borderId="0" xfId="0" applyFont="1" applyFill="1"/>
    <xf numFmtId="4" fontId="41" fillId="17" borderId="2" xfId="0" applyNumberFormat="1" applyFont="1" applyFill="1" applyBorder="1" applyAlignment="1">
      <alignment horizontal="right"/>
    </xf>
    <xf numFmtId="0" fontId="41" fillId="10" borderId="1" xfId="0" applyFont="1" applyFill="1" applyBorder="1"/>
    <xf numFmtId="4" fontId="41" fillId="10" borderId="4" xfId="0" applyNumberFormat="1" applyFont="1" applyFill="1" applyBorder="1" applyAlignment="1">
      <alignment horizontal="right"/>
    </xf>
    <xf numFmtId="0" fontId="41" fillId="10" borderId="0" xfId="0" applyFont="1" applyFill="1"/>
    <xf numFmtId="0" fontId="41" fillId="10" borderId="2" xfId="0" applyFont="1" applyFill="1" applyBorder="1"/>
    <xf numFmtId="4" fontId="41" fillId="10" borderId="1" xfId="0" applyNumberFormat="1" applyFont="1" applyFill="1" applyBorder="1" applyAlignment="1">
      <alignment horizontal="right"/>
    </xf>
    <xf numFmtId="0" fontId="41" fillId="6" borderId="2" xfId="0" applyFont="1" applyFill="1" applyBorder="1"/>
    <xf numFmtId="4" fontId="41" fillId="6" borderId="1" xfId="0" applyNumberFormat="1" applyFont="1" applyFill="1" applyBorder="1" applyAlignment="1">
      <alignment horizontal="right"/>
    </xf>
    <xf numFmtId="0" fontId="41" fillId="6" borderId="0" xfId="0" applyFont="1" applyFill="1"/>
    <xf numFmtId="0" fontId="41" fillId="7" borderId="2" xfId="0" applyFont="1" applyFill="1" applyBorder="1"/>
    <xf numFmtId="0" fontId="41" fillId="7" borderId="2" xfId="0" applyFont="1" applyFill="1" applyBorder="1" applyAlignment="1">
      <alignment horizontal="left"/>
    </xf>
    <xf numFmtId="4" fontId="41" fillId="7" borderId="2" xfId="0" applyNumberFormat="1" applyFont="1" applyFill="1" applyBorder="1" applyAlignment="1">
      <alignment horizontal="right"/>
    </xf>
    <xf numFmtId="49" fontId="43" fillId="6" borderId="1" xfId="0" applyNumberFormat="1" applyFont="1" applyFill="1" applyBorder="1"/>
    <xf numFmtId="49" fontId="41" fillId="6" borderId="2" xfId="0" applyNumberFormat="1" applyFont="1" applyFill="1" applyBorder="1"/>
    <xf numFmtId="49" fontId="43" fillId="0" borderId="1" xfId="0" applyNumberFormat="1" applyFont="1" applyBorder="1"/>
    <xf numFmtId="0" fontId="41" fillId="15" borderId="1" xfId="0" applyFont="1" applyFill="1" applyBorder="1"/>
    <xf numFmtId="0" fontId="41" fillId="15" borderId="2" xfId="0" applyFont="1" applyFill="1" applyBorder="1"/>
    <xf numFmtId="4" fontId="41" fillId="15" borderId="1" xfId="0" applyNumberFormat="1" applyFont="1" applyFill="1" applyBorder="1" applyAlignment="1">
      <alignment horizontal="right"/>
    </xf>
    <xf numFmtId="0" fontId="41" fillId="15" borderId="0" xfId="0" applyFont="1" applyFill="1"/>
    <xf numFmtId="0" fontId="41" fillId="11" borderId="0" xfId="0" applyFont="1" applyFill="1"/>
    <xf numFmtId="0" fontId="41" fillId="16" borderId="1" xfId="0" applyFont="1" applyFill="1" applyBorder="1"/>
    <xf numFmtId="0" fontId="41" fillId="16" borderId="2" xfId="0" applyFont="1" applyFill="1" applyBorder="1"/>
    <xf numFmtId="0" fontId="41" fillId="16" borderId="0" xfId="0" applyFont="1" applyFill="1"/>
    <xf numFmtId="0" fontId="41" fillId="20" borderId="1" xfId="0" applyFont="1" applyFill="1" applyBorder="1"/>
    <xf numFmtId="0" fontId="41" fillId="18" borderId="0" xfId="0" applyFont="1" applyFill="1"/>
    <xf numFmtId="0" fontId="41" fillId="19" borderId="1" xfId="0" applyFont="1" applyFill="1" applyBorder="1"/>
    <xf numFmtId="0" fontId="41" fillId="19" borderId="2" xfId="0" applyFont="1" applyFill="1" applyBorder="1"/>
    <xf numFmtId="4" fontId="41" fillId="19" borderId="1" xfId="0" applyNumberFormat="1" applyFont="1" applyFill="1" applyBorder="1" applyAlignment="1">
      <alignment horizontal="right"/>
    </xf>
    <xf numFmtId="2" fontId="42" fillId="0" borderId="2" xfId="0" applyNumberFormat="1" applyFont="1" applyBorder="1"/>
    <xf numFmtId="2" fontId="42" fillId="0" borderId="0" xfId="0" applyNumberFormat="1" applyFont="1"/>
    <xf numFmtId="0" fontId="41" fillId="0" borderId="1" xfId="2" applyFont="1" applyBorder="1"/>
    <xf numFmtId="0" fontId="41" fillId="0" borderId="2" xfId="2" applyFont="1" applyBorder="1"/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8" fillId="0" borderId="1" xfId="0" applyFont="1" applyBorder="1"/>
    <xf numFmtId="4" fontId="38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8" fillId="0" borderId="0" xfId="0" applyFont="1"/>
    <xf numFmtId="4" fontId="42" fillId="7" borderId="1" xfId="0" applyNumberFormat="1" applyFont="1" applyFill="1" applyBorder="1" applyAlignment="1">
      <alignment horizontal="right"/>
    </xf>
    <xf numFmtId="4" fontId="38" fillId="11" borderId="1" xfId="0" applyNumberFormat="1" applyFont="1" applyFill="1" applyBorder="1" applyAlignment="1">
      <alignment horizontal="right"/>
    </xf>
    <xf numFmtId="4" fontId="38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8" fillId="0" borderId="2" xfId="0" applyFont="1" applyBorder="1"/>
    <xf numFmtId="0" fontId="0" fillId="0" borderId="0" xfId="0" applyAlignment="1">
      <alignment horizontal="center"/>
    </xf>
    <xf numFmtId="0" fontId="38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38" fillId="0" borderId="2" xfId="0" applyNumberFormat="1" applyFont="1" applyBorder="1"/>
    <xf numFmtId="49" fontId="42" fillId="0" borderId="0" xfId="0" applyNumberFormat="1" applyFont="1"/>
    <xf numFmtId="0" fontId="0" fillId="0" borderId="3" xfId="0" applyBorder="1"/>
    <xf numFmtId="4" fontId="42" fillId="9" borderId="1" xfId="0" applyNumberFormat="1" applyFont="1" applyFill="1" applyBorder="1" applyAlignment="1">
      <alignment horizontal="right"/>
    </xf>
    <xf numFmtId="4" fontId="42" fillId="8" borderId="1" xfId="0" applyNumberFormat="1" applyFont="1" applyFill="1" applyBorder="1" applyAlignment="1">
      <alignment horizontal="right"/>
    </xf>
    <xf numFmtId="0" fontId="38" fillId="11" borderId="1" xfId="0" applyFont="1" applyFill="1" applyBorder="1"/>
    <xf numFmtId="0" fontId="38" fillId="11" borderId="2" xfId="0" applyFont="1" applyFill="1" applyBorder="1"/>
    <xf numFmtId="0" fontId="38" fillId="11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0" fontId="38" fillId="0" borderId="1" xfId="2" applyFont="1" applyBorder="1"/>
    <xf numFmtId="0" fontId="38" fillId="0" borderId="2" xfId="2" applyFont="1" applyBorder="1"/>
    <xf numFmtId="4" fontId="38" fillId="11" borderId="2" xfId="0" applyNumberFormat="1" applyFont="1" applyFill="1" applyBorder="1" applyAlignment="1">
      <alignment horizontal="right"/>
    </xf>
    <xf numFmtId="4" fontId="42" fillId="8" borderId="2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42" fillId="2" borderId="4" xfId="0" applyNumberFormat="1" applyFont="1" applyFill="1" applyBorder="1" applyAlignment="1">
      <alignment horizontal="right"/>
    </xf>
    <xf numFmtId="4" fontId="42" fillId="4" borderId="4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left"/>
    </xf>
    <xf numFmtId="4" fontId="42" fillId="4" borderId="2" xfId="0" applyNumberFormat="1" applyFont="1" applyFill="1" applyBorder="1" applyAlignment="1">
      <alignment horizontal="right"/>
    </xf>
    <xf numFmtId="4" fontId="42" fillId="3" borderId="4" xfId="0" applyNumberFormat="1" applyFont="1" applyFill="1" applyBorder="1" applyAlignment="1">
      <alignment horizontal="right"/>
    </xf>
    <xf numFmtId="4" fontId="42" fillId="3" borderId="1" xfId="0" applyNumberFormat="1" applyFont="1" applyFill="1" applyBorder="1" applyAlignment="1">
      <alignment horizontal="right"/>
    </xf>
    <xf numFmtId="4" fontId="42" fillId="12" borderId="1" xfId="0" applyNumberFormat="1" applyFont="1" applyFill="1" applyBorder="1" applyAlignment="1">
      <alignment horizontal="right"/>
    </xf>
    <xf numFmtId="0" fontId="38" fillId="11" borderId="0" xfId="0" applyFont="1" applyFill="1"/>
    <xf numFmtId="4" fontId="42" fillId="5" borderId="1" xfId="0" applyNumberFormat="1" applyFont="1" applyFill="1" applyBorder="1" applyAlignment="1">
      <alignment horizontal="right"/>
    </xf>
    <xf numFmtId="4" fontId="42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42" fillId="17" borderId="1" xfId="0" applyNumberFormat="1" applyFont="1" applyFill="1" applyBorder="1" applyAlignment="1">
      <alignment horizontal="right"/>
    </xf>
    <xf numFmtId="0" fontId="38" fillId="0" borderId="5" xfId="0" applyFont="1" applyBorder="1"/>
    <xf numFmtId="0" fontId="38" fillId="0" borderId="6" xfId="0" applyFont="1" applyBorder="1"/>
    <xf numFmtId="4" fontId="38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42" fillId="10" borderId="4" xfId="0" applyNumberFormat="1" applyFont="1" applyFill="1" applyBorder="1" applyAlignment="1">
      <alignment horizontal="right"/>
    </xf>
    <xf numFmtId="4" fontId="42" fillId="10" borderId="1" xfId="0" applyNumberFormat="1" applyFont="1" applyFill="1" applyBorder="1" applyAlignment="1">
      <alignment horizontal="right"/>
    </xf>
    <xf numFmtId="4" fontId="42" fillId="6" borderId="1" xfId="0" applyNumberFormat="1" applyFont="1" applyFill="1" applyBorder="1" applyAlignment="1">
      <alignment horizontal="right"/>
    </xf>
    <xf numFmtId="0" fontId="38" fillId="7" borderId="1" xfId="0" applyFont="1" applyFill="1" applyBorder="1"/>
    <xf numFmtId="4" fontId="42" fillId="7" borderId="2" xfId="0" applyNumberFormat="1" applyFont="1" applyFill="1" applyBorder="1" applyAlignment="1">
      <alignment horizontal="right"/>
    </xf>
    <xf numFmtId="4" fontId="42" fillId="6" borderId="4" xfId="0" applyNumberFormat="1" applyFont="1" applyFill="1" applyBorder="1" applyAlignment="1">
      <alignment horizontal="right"/>
    </xf>
    <xf numFmtId="4" fontId="42" fillId="15" borderId="1" xfId="0" applyNumberFormat="1" applyFont="1" applyFill="1" applyBorder="1" applyAlignment="1">
      <alignment horizontal="right"/>
    </xf>
    <xf numFmtId="4" fontId="42" fillId="14" borderId="2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1" xfId="0" applyFont="1" applyBorder="1" applyAlignment="1">
      <alignment horizontal="left" wrapText="1"/>
    </xf>
    <xf numFmtId="4" fontId="42" fillId="16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 wrapText="1"/>
    </xf>
    <xf numFmtId="0" fontId="38" fillId="0" borderId="2" xfId="0" applyFont="1" applyBorder="1" applyAlignment="1">
      <alignment horizontal="left" wrapText="1"/>
    </xf>
    <xf numFmtId="4" fontId="42" fillId="20" borderId="1" xfId="0" applyNumberFormat="1" applyFont="1" applyFill="1" applyBorder="1" applyAlignment="1">
      <alignment horizontal="right"/>
    </xf>
    <xf numFmtId="4" fontId="42" fillId="19" borderId="1" xfId="0" applyNumberFormat="1" applyFont="1" applyFill="1" applyBorder="1" applyAlignment="1">
      <alignment horizontal="right"/>
    </xf>
    <xf numFmtId="0" fontId="47" fillId="0" borderId="2" xfId="0" applyFont="1" applyBorder="1"/>
    <xf numFmtId="4" fontId="48" fillId="11" borderId="2" xfId="0" applyNumberFormat="1" applyFont="1" applyFill="1" applyBorder="1" applyAlignment="1">
      <alignment horizontal="right"/>
    </xf>
    <xf numFmtId="4" fontId="49" fillId="11" borderId="2" xfId="0" applyNumberFormat="1" applyFont="1" applyFill="1" applyBorder="1" applyAlignment="1">
      <alignment horizontal="right"/>
    </xf>
    <xf numFmtId="4" fontId="48" fillId="11" borderId="1" xfId="0" applyNumberFormat="1" applyFont="1" applyFill="1" applyBorder="1" applyAlignment="1">
      <alignment horizontal="right"/>
    </xf>
    <xf numFmtId="4" fontId="49" fillId="11" borderId="1" xfId="0" applyNumberFormat="1" applyFont="1" applyFill="1" applyBorder="1" applyAlignment="1">
      <alignment horizontal="right"/>
    </xf>
    <xf numFmtId="4" fontId="37" fillId="11" borderId="1" xfId="0" applyNumberFormat="1" applyFont="1" applyFill="1" applyBorder="1" applyAlignment="1">
      <alignment horizontal="right"/>
    </xf>
    <xf numFmtId="0" fontId="36" fillId="0" borderId="2" xfId="0" applyFont="1" applyBorder="1"/>
    <xf numFmtId="4" fontId="48" fillId="2" borderId="1" xfId="0" applyNumberFormat="1" applyFont="1" applyFill="1" applyBorder="1" applyAlignment="1">
      <alignment horizontal="right"/>
    </xf>
    <xf numFmtId="4" fontId="48" fillId="6" borderId="1" xfId="0" applyNumberFormat="1" applyFont="1" applyFill="1" applyBorder="1" applyAlignment="1">
      <alignment horizontal="right"/>
    </xf>
    <xf numFmtId="4" fontId="48" fillId="7" borderId="1" xfId="0" applyNumberFormat="1" applyFont="1" applyFill="1" applyBorder="1" applyAlignment="1">
      <alignment horizontal="right"/>
    </xf>
    <xf numFmtId="0" fontId="35" fillId="0" borderId="7" xfId="0" applyFont="1" applyBorder="1" applyAlignment="1">
      <alignment horizontal="left" wrapText="1"/>
    </xf>
    <xf numFmtId="0" fontId="34" fillId="0" borderId="1" xfId="0" applyFont="1" applyBorder="1" applyAlignment="1">
      <alignment wrapText="1"/>
    </xf>
    <xf numFmtId="49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164" fontId="41" fillId="0" borderId="1" xfId="1" applyFont="1" applyBorder="1" applyAlignment="1">
      <alignment wrapText="1"/>
    </xf>
    <xf numFmtId="0" fontId="41" fillId="0" borderId="1" xfId="0" applyFont="1" applyBorder="1" applyAlignment="1">
      <alignment wrapText="1"/>
    </xf>
    <xf numFmtId="49" fontId="41" fillId="0" borderId="1" xfId="0" applyNumberFormat="1" applyFont="1" applyBorder="1" applyAlignment="1">
      <alignment horizontal="left"/>
    </xf>
    <xf numFmtId="4" fontId="41" fillId="11" borderId="0" xfId="0" applyNumberFormat="1" applyFont="1" applyFill="1" applyAlignment="1">
      <alignment horizontal="right"/>
    </xf>
    <xf numFmtId="49" fontId="41" fillId="0" borderId="1" xfId="1" applyNumberFormat="1" applyFont="1" applyBorder="1"/>
    <xf numFmtId="4" fontId="32" fillId="11" borderId="1" xfId="0" applyNumberFormat="1" applyFont="1" applyFill="1" applyBorder="1" applyAlignment="1">
      <alignment horizontal="right"/>
    </xf>
    <xf numFmtId="0" fontId="50" fillId="6" borderId="2" xfId="0" applyFont="1" applyFill="1" applyBorder="1"/>
    <xf numFmtId="0" fontId="50" fillId="0" borderId="2" xfId="0" applyFont="1" applyBorder="1"/>
    <xf numFmtId="0" fontId="51" fillId="0" borderId="2" xfId="0" applyFont="1" applyBorder="1"/>
    <xf numFmtId="4" fontId="42" fillId="17" borderId="2" xfId="0" applyNumberFormat="1" applyFont="1" applyFill="1" applyBorder="1" applyAlignment="1">
      <alignment horizontal="right"/>
    </xf>
    <xf numFmtId="4" fontId="48" fillId="4" borderId="2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0" fontId="31" fillId="0" borderId="0" xfId="0" applyFont="1" applyAlignment="1">
      <alignment horizontal="left" vertical="center" wrapText="1"/>
    </xf>
    <xf numFmtId="49" fontId="38" fillId="0" borderId="1" xfId="0" applyNumberFormat="1" applyFont="1" applyBorder="1"/>
    <xf numFmtId="0" fontId="41" fillId="0" borderId="1" xfId="0" applyFont="1" applyBorder="1" applyAlignment="1">
      <alignment horizontal="left" vertical="center" wrapText="1"/>
    </xf>
    <xf numFmtId="164" fontId="31" fillId="0" borderId="1" xfId="1" applyFont="1" applyBorder="1" applyAlignment="1">
      <alignment horizontal="right" vertical="center" wrapText="1"/>
    </xf>
    <xf numFmtId="2" fontId="31" fillId="0" borderId="1" xfId="1" applyNumberFormat="1" applyFont="1" applyBorder="1" applyAlignment="1">
      <alignment horizontal="right" vertical="center" wrapText="1"/>
    </xf>
    <xf numFmtId="164" fontId="41" fillId="0" borderId="1" xfId="1" applyFont="1" applyBorder="1" applyAlignment="1">
      <alignment horizontal="right" vertical="center" wrapText="1"/>
    </xf>
    <xf numFmtId="2" fontId="41" fillId="0" borderId="1" xfId="1" applyNumberFormat="1" applyFont="1" applyBorder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2" fontId="41" fillId="0" borderId="1" xfId="0" applyNumberFormat="1" applyFont="1" applyBorder="1" applyAlignment="1">
      <alignment horizontal="left" vertical="center" wrapText="1"/>
    </xf>
    <xf numFmtId="49" fontId="41" fillId="0" borderId="0" xfId="0" applyNumberFormat="1" applyFont="1" applyAlignment="1">
      <alignment horizontal="left" wrapText="1"/>
    </xf>
    <xf numFmtId="0" fontId="41" fillId="11" borderId="1" xfId="0" applyFont="1" applyFill="1" applyBorder="1" applyAlignment="1">
      <alignment horizontal="right"/>
    </xf>
    <xf numFmtId="0" fontId="41" fillId="11" borderId="1" xfId="0" applyFont="1" applyFill="1" applyBorder="1" applyAlignment="1">
      <alignment horizontal="left"/>
    </xf>
    <xf numFmtId="0" fontId="41" fillId="11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8" fillId="11" borderId="1" xfId="0" applyFont="1" applyFill="1" applyBorder="1" applyAlignment="1">
      <alignment horizontal="left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2" fontId="41" fillId="0" borderId="1" xfId="1" applyNumberFormat="1" applyFont="1" applyBorder="1"/>
    <xf numFmtId="2" fontId="41" fillId="11" borderId="1" xfId="1" applyNumberFormat="1" applyFont="1" applyFill="1" applyBorder="1" applyAlignment="1">
      <alignment horizontal="right"/>
    </xf>
    <xf numFmtId="0" fontId="52" fillId="11" borderId="1" xfId="0" applyFont="1" applyFill="1" applyBorder="1" applyAlignment="1">
      <alignment horizontal="center" vertical="center" wrapText="1"/>
    </xf>
    <xf numFmtId="0" fontId="28" fillId="0" borderId="1" xfId="0" applyFont="1" applyBorder="1"/>
    <xf numFmtId="0" fontId="41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 wrapText="1"/>
    </xf>
    <xf numFmtId="4" fontId="50" fillId="11" borderId="1" xfId="0" applyNumberFormat="1" applyFont="1" applyFill="1" applyBorder="1" applyAlignment="1">
      <alignment horizontal="right"/>
    </xf>
    <xf numFmtId="0" fontId="28" fillId="11" borderId="1" xfId="0" applyFont="1" applyFill="1" applyBorder="1" applyAlignment="1">
      <alignment horizontal="right"/>
    </xf>
    <xf numFmtId="0" fontId="28" fillId="11" borderId="0" xfId="0" applyFont="1" applyFill="1"/>
    <xf numFmtId="164" fontId="41" fillId="11" borderId="1" xfId="1" applyFont="1" applyFill="1" applyBorder="1"/>
    <xf numFmtId="49" fontId="33" fillId="0" borderId="0" xfId="0" applyNumberFormat="1" applyFont="1" applyAlignment="1">
      <alignment horizontal="right"/>
    </xf>
    <xf numFmtId="0" fontId="33" fillId="0" borderId="0" xfId="0" applyFont="1" applyAlignment="1">
      <alignment wrapText="1"/>
    </xf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41" fillId="14" borderId="2" xfId="0" applyFont="1" applyFill="1" applyBorder="1" applyAlignment="1">
      <alignment horizontal="left" wrapText="1"/>
    </xf>
    <xf numFmtId="0" fontId="28" fillId="0" borderId="0" xfId="0" applyFont="1" applyAlignment="1">
      <alignment horizontal="left" vertical="center" wrapText="1"/>
    </xf>
    <xf numFmtId="2" fontId="31" fillId="0" borderId="0" xfId="1" applyNumberFormat="1" applyFont="1" applyBorder="1" applyAlignment="1">
      <alignment horizontal="right" vertical="center" wrapText="1"/>
    </xf>
    <xf numFmtId="164" fontId="31" fillId="0" borderId="0" xfId="1" applyFont="1" applyBorder="1" applyAlignment="1">
      <alignment horizontal="right" vertical="center" wrapText="1"/>
    </xf>
    <xf numFmtId="4" fontId="41" fillId="11" borderId="0" xfId="0" applyNumberFormat="1" applyFont="1" applyFill="1"/>
    <xf numFmtId="0" fontId="41" fillId="3" borderId="2" xfId="0" applyFont="1" applyFill="1" applyBorder="1" applyAlignment="1">
      <alignment wrapText="1"/>
    </xf>
    <xf numFmtId="4" fontId="48" fillId="11" borderId="4" xfId="0" applyNumberFormat="1" applyFont="1" applyFill="1" applyBorder="1" applyAlignment="1">
      <alignment horizontal="right"/>
    </xf>
    <xf numFmtId="4" fontId="49" fillId="11" borderId="4" xfId="0" applyNumberFormat="1" applyFont="1" applyFill="1" applyBorder="1" applyAlignment="1">
      <alignment horizontal="right"/>
    </xf>
    <xf numFmtId="0" fontId="38" fillId="0" borderId="0" xfId="0" applyFont="1" applyAlignment="1">
      <alignment horizontal="left"/>
    </xf>
    <xf numFmtId="0" fontId="48" fillId="11" borderId="1" xfId="0" applyFont="1" applyFill="1" applyBorder="1"/>
    <xf numFmtId="0" fontId="48" fillId="11" borderId="2" xfId="0" applyFont="1" applyFill="1" applyBorder="1" applyAlignment="1">
      <alignment horizontal="left"/>
    </xf>
    <xf numFmtId="0" fontId="49" fillId="11" borderId="0" xfId="0" applyFont="1" applyFill="1"/>
    <xf numFmtId="0" fontId="48" fillId="11" borderId="2" xfId="0" applyFont="1" applyFill="1" applyBorder="1"/>
    <xf numFmtId="0" fontId="49" fillId="11" borderId="1" xfId="0" applyFont="1" applyFill="1" applyBorder="1"/>
    <xf numFmtId="0" fontId="49" fillId="11" borderId="2" xfId="0" applyFont="1" applyFill="1" applyBorder="1" applyAlignment="1">
      <alignment wrapText="1"/>
    </xf>
    <xf numFmtId="0" fontId="50" fillId="0" borderId="0" xfId="0" applyFont="1"/>
    <xf numFmtId="4" fontId="51" fillId="11" borderId="1" xfId="0" applyNumberFormat="1" applyFont="1" applyFill="1" applyBorder="1" applyAlignment="1">
      <alignment horizontal="right"/>
    </xf>
    <xf numFmtId="0" fontId="51" fillId="0" borderId="0" xfId="0" applyFont="1"/>
    <xf numFmtId="0" fontId="41" fillId="11" borderId="6" xfId="0" applyFont="1" applyFill="1" applyBorder="1"/>
    <xf numFmtId="0" fontId="41" fillId="11" borderId="7" xfId="0" applyFont="1" applyFill="1" applyBorder="1"/>
    <xf numFmtId="4" fontId="41" fillId="11" borderId="5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9" fontId="41" fillId="11" borderId="1" xfId="0" applyNumberFormat="1" applyFont="1" applyFill="1" applyBorder="1"/>
    <xf numFmtId="0" fontId="41" fillId="11" borderId="1" xfId="0" applyFont="1" applyFill="1" applyBorder="1" applyAlignment="1">
      <alignment horizontal="left" vertical="center" wrapText="1"/>
    </xf>
    <xf numFmtId="164" fontId="41" fillId="11" borderId="1" xfId="1" applyFont="1" applyFill="1" applyBorder="1" applyAlignment="1">
      <alignment horizontal="right" vertical="center" wrapText="1"/>
    </xf>
    <xf numFmtId="0" fontId="47" fillId="0" borderId="0" xfId="0" applyFont="1"/>
    <xf numFmtId="49" fontId="42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0" fillId="0" borderId="1" xfId="0" applyFont="1" applyBorder="1"/>
    <xf numFmtId="0" fontId="51" fillId="0" borderId="1" xfId="0" applyFont="1" applyBorder="1"/>
    <xf numFmtId="0" fontId="26" fillId="0" borderId="0" xfId="0" applyFont="1"/>
    <xf numFmtId="0" fontId="42" fillId="11" borderId="5" xfId="0" applyFont="1" applyFill="1" applyBorder="1" applyAlignment="1">
      <alignment horizontal="center" vertical="center" wrapText="1"/>
    </xf>
    <xf numFmtId="0" fontId="38" fillId="11" borderId="0" xfId="0" applyFont="1" applyFill="1" applyAlignment="1">
      <alignment horizontal="left"/>
    </xf>
    <xf numFmtId="0" fontId="29" fillId="11" borderId="0" xfId="0" applyFont="1" applyFill="1" applyAlignment="1">
      <alignment wrapText="1"/>
    </xf>
    <xf numFmtId="0" fontId="26" fillId="0" borderId="2" xfId="0" applyFont="1" applyBorder="1"/>
    <xf numFmtId="4" fontId="0" fillId="0" borderId="1" xfId="0" applyNumberFormat="1" applyBorder="1"/>
    <xf numFmtId="4" fontId="41" fillId="21" borderId="1" xfId="0" applyNumberFormat="1" applyFont="1" applyFill="1" applyBorder="1"/>
    <xf numFmtId="4" fontId="41" fillId="0" borderId="1" xfId="0" applyNumberFormat="1" applyFont="1" applyBorder="1"/>
    <xf numFmtId="4" fontId="41" fillId="20" borderId="1" xfId="0" applyNumberFormat="1" applyFont="1" applyFill="1" applyBorder="1"/>
    <xf numFmtId="4" fontId="41" fillId="16" borderId="1" xfId="0" applyNumberFormat="1" applyFont="1" applyFill="1" applyBorder="1"/>
    <xf numFmtId="4" fontId="41" fillId="14" borderId="1" xfId="0" applyNumberFormat="1" applyFont="1" applyFill="1" applyBorder="1"/>
    <xf numFmtId="4" fontId="41" fillId="15" borderId="1" xfId="0" applyNumberFormat="1" applyFont="1" applyFill="1" applyBorder="1"/>
    <xf numFmtId="4" fontId="41" fillId="6" borderId="1" xfId="0" applyNumberFormat="1" applyFont="1" applyFill="1" applyBorder="1"/>
    <xf numFmtId="4" fontId="41" fillId="7" borderId="1" xfId="0" applyNumberFormat="1" applyFont="1" applyFill="1" applyBorder="1"/>
    <xf numFmtId="4" fontId="41" fillId="10" borderId="1" xfId="0" applyNumberFormat="1" applyFont="1" applyFill="1" applyBorder="1"/>
    <xf numFmtId="4" fontId="41" fillId="17" borderId="1" xfId="0" applyNumberFormat="1" applyFont="1" applyFill="1" applyBorder="1"/>
    <xf numFmtId="4" fontId="41" fillId="4" borderId="1" xfId="0" applyNumberFormat="1" applyFont="1" applyFill="1" applyBorder="1"/>
    <xf numFmtId="0" fontId="25" fillId="0" borderId="1" xfId="0" applyFont="1" applyBorder="1"/>
    <xf numFmtId="0" fontId="25" fillId="0" borderId="2" xfId="0" applyFont="1" applyBorder="1"/>
    <xf numFmtId="0" fontId="25" fillId="0" borderId="2" xfId="0" applyFont="1" applyBorder="1" applyAlignment="1">
      <alignment wrapText="1"/>
    </xf>
    <xf numFmtId="0" fontId="25" fillId="0" borderId="2" xfId="0" applyFont="1" applyBorder="1" applyAlignment="1">
      <alignment horizontal="left"/>
    </xf>
    <xf numFmtId="4" fontId="41" fillId="12" borderId="1" xfId="0" applyNumberFormat="1" applyFont="1" applyFill="1" applyBorder="1"/>
    <xf numFmtId="4" fontId="41" fillId="5" borderId="1" xfId="0" applyNumberFormat="1" applyFont="1" applyFill="1" applyBorder="1"/>
    <xf numFmtId="0" fontId="24" fillId="0" borderId="2" xfId="0" applyFont="1" applyBorder="1"/>
    <xf numFmtId="4" fontId="23" fillId="0" borderId="1" xfId="0" applyNumberFormat="1" applyFont="1" applyBorder="1"/>
    <xf numFmtId="4" fontId="41" fillId="3" borderId="1" xfId="0" applyNumberFormat="1" applyFont="1" applyFill="1" applyBorder="1"/>
    <xf numFmtId="0" fontId="22" fillId="13" borderId="2" xfId="0" applyFont="1" applyFill="1" applyBorder="1" applyAlignment="1">
      <alignment vertical="center" wrapText="1"/>
    </xf>
    <xf numFmtId="4" fontId="0" fillId="3" borderId="1" xfId="0" applyNumberFormat="1" applyFill="1" applyBorder="1"/>
    <xf numFmtId="0" fontId="22" fillId="0" borderId="2" xfId="0" applyFont="1" applyBorder="1"/>
    <xf numFmtId="0" fontId="21" fillId="0" borderId="2" xfId="0" applyFont="1" applyBorder="1" applyAlignment="1">
      <alignment horizontal="left"/>
    </xf>
    <xf numFmtId="4" fontId="50" fillId="11" borderId="2" xfId="0" applyNumberFormat="1" applyFont="1" applyFill="1" applyBorder="1" applyAlignment="1">
      <alignment horizontal="right"/>
    </xf>
    <xf numFmtId="4" fontId="41" fillId="2" borderId="1" xfId="0" applyNumberFormat="1" applyFont="1" applyFill="1" applyBorder="1"/>
    <xf numFmtId="0" fontId="20" fillId="0" borderId="2" xfId="0" applyFont="1" applyBorder="1"/>
    <xf numFmtId="0" fontId="19" fillId="0" borderId="1" xfId="0" applyFont="1" applyBorder="1"/>
    <xf numFmtId="0" fontId="19" fillId="0" borderId="2" xfId="0" applyFont="1" applyBorder="1"/>
    <xf numFmtId="4" fontId="41" fillId="8" borderId="1" xfId="0" applyNumberFormat="1" applyFont="1" applyFill="1" applyBorder="1"/>
    <xf numFmtId="0" fontId="18" fillId="0" borderId="2" xfId="0" applyFont="1" applyBorder="1"/>
    <xf numFmtId="0" fontId="18" fillId="11" borderId="2" xfId="0" applyFont="1" applyFill="1" applyBorder="1"/>
    <xf numFmtId="0" fontId="17" fillId="0" borderId="2" xfId="2" applyFont="1" applyBorder="1"/>
    <xf numFmtId="4" fontId="41" fillId="9" borderId="1" xfId="0" applyNumberFormat="1" applyFont="1" applyFill="1" applyBorder="1"/>
    <xf numFmtId="2" fontId="41" fillId="0" borderId="2" xfId="0" applyNumberFormat="1" applyFont="1" applyBorder="1"/>
    <xf numFmtId="4" fontId="16" fillId="0" borderId="1" xfId="0" applyNumberFormat="1" applyFont="1" applyBorder="1"/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15" fillId="0" borderId="2" xfId="0" applyFont="1" applyBorder="1"/>
    <xf numFmtId="0" fontId="15" fillId="0" borderId="1" xfId="0" applyFont="1" applyBorder="1"/>
    <xf numFmtId="4" fontId="15" fillId="11" borderId="1" xfId="0" applyNumberFormat="1" applyFont="1" applyFill="1" applyBorder="1" applyAlignment="1">
      <alignment horizontal="right"/>
    </xf>
    <xf numFmtId="4" fontId="55" fillId="11" borderId="8" xfId="0" applyNumberFormat="1" applyFont="1" applyFill="1" applyBorder="1" applyAlignment="1">
      <alignment horizontal="right"/>
    </xf>
    <xf numFmtId="4" fontId="55" fillId="0" borderId="0" xfId="0" applyNumberFormat="1" applyFont="1"/>
    <xf numFmtId="4" fontId="16" fillId="0" borderId="0" xfId="0" applyNumberFormat="1" applyFont="1"/>
    <xf numFmtId="165" fontId="41" fillId="11" borderId="1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56" fillId="11" borderId="0" xfId="0" applyFont="1" applyFill="1" applyAlignment="1">
      <alignment horizontal="center"/>
    </xf>
    <xf numFmtId="0" fontId="56" fillId="11" borderId="0" xfId="0" applyFont="1" applyFill="1"/>
    <xf numFmtId="4" fontId="51" fillId="11" borderId="4" xfId="0" applyNumberFormat="1" applyFont="1" applyFill="1" applyBorder="1" applyAlignment="1">
      <alignment horizontal="right"/>
    </xf>
    <xf numFmtId="4" fontId="50" fillId="11" borderId="4" xfId="0" applyNumberFormat="1" applyFont="1" applyFill="1" applyBorder="1" applyAlignment="1">
      <alignment horizontal="right"/>
    </xf>
    <xf numFmtId="0" fontId="14" fillId="0" borderId="2" xfId="0" applyFont="1" applyBorder="1"/>
    <xf numFmtId="4" fontId="14" fillId="11" borderId="2" xfId="0" applyNumberFormat="1" applyFont="1" applyFill="1" applyBorder="1" applyAlignment="1">
      <alignment horizontal="right"/>
    </xf>
    <xf numFmtId="4" fontId="14" fillId="0" borderId="1" xfId="0" applyNumberFormat="1" applyFont="1" applyBorder="1"/>
    <xf numFmtId="0" fontId="14" fillId="0" borderId="1" xfId="0" applyFont="1" applyBorder="1"/>
    <xf numFmtId="4" fontId="14" fillId="11" borderId="1" xfId="0" applyNumberFormat="1" applyFont="1" applyFill="1" applyBorder="1" applyAlignment="1">
      <alignment horizontal="right"/>
    </xf>
    <xf numFmtId="0" fontId="13" fillId="0" borderId="2" xfId="0" applyFont="1" applyBorder="1"/>
    <xf numFmtId="4" fontId="13" fillId="11" borderId="2" xfId="0" applyNumberFormat="1" applyFont="1" applyFill="1" applyBorder="1" applyAlignment="1">
      <alignment horizontal="right"/>
    </xf>
    <xf numFmtId="4" fontId="13" fillId="0" borderId="1" xfId="0" applyNumberFormat="1" applyFont="1" applyBorder="1"/>
    <xf numFmtId="4" fontId="31" fillId="0" borderId="1" xfId="1" applyNumberFormat="1" applyFont="1" applyBorder="1" applyAlignment="1">
      <alignment horizontal="right" vertical="center" wrapText="1"/>
    </xf>
    <xf numFmtId="4" fontId="41" fillId="0" borderId="1" xfId="1" applyNumberFormat="1" applyFont="1" applyBorder="1" applyAlignment="1">
      <alignment horizontal="right" vertical="center" wrapText="1"/>
    </xf>
    <xf numFmtId="49" fontId="42" fillId="11" borderId="1" xfId="0" applyNumberFormat="1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 wrapText="1"/>
    </xf>
    <xf numFmtId="4" fontId="13" fillId="11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6" fillId="0" borderId="0" xfId="0" applyFont="1"/>
    <xf numFmtId="0" fontId="4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10" fillId="11" borderId="2" xfId="0" applyNumberFormat="1" applyFont="1" applyFill="1" applyBorder="1" applyAlignment="1">
      <alignment horizontal="right"/>
    </xf>
    <xf numFmtId="4" fontId="10" fillId="0" borderId="1" xfId="0" applyNumberFormat="1" applyFont="1" applyBorder="1"/>
    <xf numFmtId="0" fontId="0" fillId="8" borderId="1" xfId="0" applyFill="1" applyBorder="1"/>
    <xf numFmtId="4" fontId="50" fillId="8" borderId="1" xfId="0" applyNumberFormat="1" applyFont="1" applyFill="1" applyBorder="1"/>
    <xf numFmtId="4" fontId="41" fillId="12" borderId="2" xfId="0" applyNumberFormat="1" applyFont="1" applyFill="1" applyBorder="1" applyAlignment="1">
      <alignment horizontal="right"/>
    </xf>
    <xf numFmtId="0" fontId="9" fillId="0" borderId="2" xfId="0" applyFont="1" applyBorder="1"/>
    <xf numFmtId="0" fontId="9" fillId="0" borderId="1" xfId="0" applyFont="1" applyBorder="1"/>
    <xf numFmtId="0" fontId="9" fillId="12" borderId="1" xfId="0" applyFont="1" applyFill="1" applyBorder="1"/>
    <xf numFmtId="0" fontId="9" fillId="11" borderId="1" xfId="0" applyFont="1" applyFill="1" applyBorder="1"/>
    <xf numFmtId="4" fontId="9" fillId="11" borderId="1" xfId="0" applyNumberFormat="1" applyFont="1" applyFill="1" applyBorder="1" applyAlignment="1">
      <alignment horizontal="right"/>
    </xf>
    <xf numFmtId="4" fontId="9" fillId="11" borderId="2" xfId="0" applyNumberFormat="1" applyFont="1" applyFill="1" applyBorder="1" applyAlignment="1">
      <alignment horizontal="right"/>
    </xf>
    <xf numFmtId="0" fontId="41" fillId="12" borderId="1" xfId="0" applyFont="1" applyFill="1" applyBorder="1" applyAlignment="1">
      <alignment wrapText="1"/>
    </xf>
    <xf numFmtId="4" fontId="48" fillId="1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41" fillId="15" borderId="1" xfId="0" applyFont="1" applyFill="1" applyBorder="1" applyAlignment="1">
      <alignment wrapText="1"/>
    </xf>
    <xf numFmtId="0" fontId="41" fillId="0" borderId="1" xfId="0" applyFont="1" applyBorder="1" applyAlignment="1">
      <alignment horizontal="left" wrapText="1"/>
    </xf>
    <xf numFmtId="0" fontId="8" fillId="0" borderId="1" xfId="0" applyFont="1" applyBorder="1"/>
    <xf numFmtId="4" fontId="8" fillId="11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4" fontId="41" fillId="0" borderId="2" xfId="0" applyNumberFormat="1" applyFont="1" applyBorder="1"/>
    <xf numFmtId="0" fontId="8" fillId="11" borderId="1" xfId="0" applyFont="1" applyFill="1" applyBorder="1"/>
    <xf numFmtId="0" fontId="8" fillId="11" borderId="2" xfId="0" applyFont="1" applyFill="1" applyBorder="1"/>
    <xf numFmtId="0" fontId="8" fillId="0" borderId="2" xfId="0" applyFont="1" applyBorder="1"/>
    <xf numFmtId="165" fontId="41" fillId="0" borderId="1" xfId="1" applyNumberFormat="1" applyFont="1" applyBorder="1" applyAlignment="1">
      <alignment horizontal="right" vertical="center" wrapText="1"/>
    </xf>
    <xf numFmtId="165" fontId="31" fillId="0" borderId="1" xfId="1" applyNumberFormat="1" applyFont="1" applyBorder="1" applyAlignment="1">
      <alignment horizontal="right" vertical="center" wrapText="1"/>
    </xf>
    <xf numFmtId="0" fontId="41" fillId="11" borderId="1" xfId="0" applyFont="1" applyFill="1" applyBorder="1" applyAlignment="1">
      <alignment horizontal="center" wrapText="1"/>
    </xf>
    <xf numFmtId="0" fontId="41" fillId="11" borderId="2" xfId="0" applyFont="1" applyFill="1" applyBorder="1" applyAlignment="1">
      <alignment horizontal="center" vertical="center" wrapText="1"/>
    </xf>
    <xf numFmtId="0" fontId="0" fillId="0" borderId="0" xfId="0" applyBorder="1"/>
    <xf numFmtId="4" fontId="0" fillId="11" borderId="0" xfId="0" applyNumberFormat="1" applyFill="1" applyBorder="1" applyAlignment="1">
      <alignment horizontal="right"/>
    </xf>
    <xf numFmtId="4" fontId="23" fillId="0" borderId="0" xfId="0" applyNumberFormat="1" applyFont="1" applyBorder="1"/>
    <xf numFmtId="0" fontId="7" fillId="0" borderId="1" xfId="0" applyFont="1" applyBorder="1"/>
    <xf numFmtId="0" fontId="41" fillId="0" borderId="2" xfId="0" applyFont="1" applyBorder="1" applyAlignment="1">
      <alignment horizontal="left" vertical="top"/>
    </xf>
    <xf numFmtId="0" fontId="41" fillId="6" borderId="2" xfId="0" applyFont="1" applyFill="1" applyBorder="1" applyAlignment="1">
      <alignment horizontal="left" vertical="top" wrapText="1"/>
    </xf>
    <xf numFmtId="0" fontId="7" fillId="0" borderId="2" xfId="0" applyFont="1" applyBorder="1"/>
    <xf numFmtId="0" fontId="41" fillId="12" borderId="2" xfId="0" applyFont="1" applyFill="1" applyBorder="1" applyAlignment="1">
      <alignment wrapText="1"/>
    </xf>
    <xf numFmtId="0" fontId="41" fillId="0" borderId="2" xfId="0" applyFont="1" applyFill="1" applyBorder="1"/>
    <xf numFmtId="0" fontId="0" fillId="0" borderId="2" xfId="0" applyBorder="1" applyAlignment="1">
      <alignment wrapText="1"/>
    </xf>
    <xf numFmtId="0" fontId="6" fillId="11" borderId="2" xfId="0" applyFont="1" applyFill="1" applyBorder="1"/>
    <xf numFmtId="0" fontId="6" fillId="0" borderId="1" xfId="0" applyFont="1" applyBorder="1"/>
    <xf numFmtId="0" fontId="5" fillId="0" borderId="2" xfId="0" applyFont="1" applyBorder="1"/>
    <xf numFmtId="0" fontId="5" fillId="0" borderId="1" xfId="0" applyFont="1" applyBorder="1"/>
    <xf numFmtId="4" fontId="5" fillId="11" borderId="1" xfId="0" applyNumberFormat="1" applyFont="1" applyFill="1" applyBorder="1" applyAlignment="1">
      <alignment horizontal="right"/>
    </xf>
    <xf numFmtId="4" fontId="4" fillId="11" borderId="2" xfId="0" applyNumberFormat="1" applyFont="1" applyFill="1" applyBorder="1" applyAlignment="1">
      <alignment horizontal="right"/>
    </xf>
    <xf numFmtId="4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Alignment="1">
      <alignment horizontal="left"/>
    </xf>
    <xf numFmtId="4" fontId="3" fillId="0" borderId="1" xfId="0" applyNumberFormat="1" applyFont="1" applyBorder="1"/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/>
    <xf numFmtId="4" fontId="2" fillId="0" borderId="1" xfId="0" applyNumberFormat="1" applyFont="1" applyBorder="1"/>
    <xf numFmtId="0" fontId="41" fillId="0" borderId="0" xfId="0" applyFont="1" applyAlignment="1">
      <alignment horizontal="center"/>
    </xf>
    <xf numFmtId="4" fontId="41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2" fontId="41" fillId="0" borderId="0" xfId="1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right" vertical="top"/>
    </xf>
    <xf numFmtId="0" fontId="41" fillId="0" borderId="5" xfId="0" applyFont="1" applyBorder="1" applyAlignment="1">
      <alignment horizontal="right" vertical="top"/>
    </xf>
    <xf numFmtId="4" fontId="42" fillId="11" borderId="9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" fontId="41" fillId="0" borderId="9" xfId="0" applyNumberFormat="1" applyFont="1" applyBorder="1" applyAlignment="1">
      <alignment horizontal="right"/>
    </xf>
    <xf numFmtId="4" fontId="41" fillId="0" borderId="5" xfId="0" applyNumberFormat="1" applyFont="1" applyBorder="1" applyAlignment="1">
      <alignment horizontal="right"/>
    </xf>
    <xf numFmtId="0" fontId="27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wrapText="1"/>
    </xf>
    <xf numFmtId="0" fontId="41" fillId="11" borderId="2" xfId="0" applyFont="1" applyFill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4" fontId="41" fillId="0" borderId="0" xfId="0" applyNumberFormat="1" applyFont="1" applyAlignment="1">
      <alignment horizontal="center"/>
    </xf>
    <xf numFmtId="4" fontId="41" fillId="11" borderId="9" xfId="0" applyNumberFormat="1" applyFont="1" applyFill="1" applyBorder="1" applyAlignment="1">
      <alignment horizontal="right"/>
    </xf>
    <xf numFmtId="4" fontId="41" fillId="11" borderId="5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324"/>
  <sheetViews>
    <sheetView tabSelected="1" view="pageBreakPreview" topLeftCell="A1298" zoomScale="96" zoomScaleNormal="96" zoomScaleSheetLayoutView="96" workbookViewId="0">
      <selection activeCell="B1314" sqref="B1314"/>
    </sheetView>
  </sheetViews>
  <sheetFormatPr defaultColWidth="9.109375" defaultRowHeight="14.4" x14ac:dyDescent="0.3"/>
  <cols>
    <col min="1" max="1" width="10" customWidth="1"/>
    <col min="2" max="2" width="59.6640625" customWidth="1"/>
    <col min="3" max="3" width="17.33203125" customWidth="1"/>
    <col min="4" max="4" width="16" style="131" customWidth="1"/>
    <col min="5" max="5" width="14.77734375" style="131" customWidth="1"/>
    <col min="6" max="6" width="12" style="131" customWidth="1"/>
    <col min="7" max="7" width="10" customWidth="1"/>
    <col min="8" max="8" width="10.44140625" bestFit="1" customWidth="1"/>
  </cols>
  <sheetData>
    <row r="1" spans="1:7" ht="46.2" customHeight="1" x14ac:dyDescent="0.3">
      <c r="A1" s="418" t="s">
        <v>570</v>
      </c>
      <c r="B1" s="418"/>
      <c r="C1" s="418"/>
      <c r="D1" s="418"/>
      <c r="E1" s="418"/>
      <c r="F1" s="418"/>
      <c r="G1" s="418"/>
    </row>
    <row r="3" spans="1:7" ht="18.75" customHeight="1" x14ac:dyDescent="0.3">
      <c r="A3" s="425" t="s">
        <v>516</v>
      </c>
      <c r="B3" s="425"/>
      <c r="C3" s="425"/>
      <c r="D3" s="425"/>
      <c r="E3" s="425"/>
      <c r="F3" s="425"/>
      <c r="G3" s="425"/>
    </row>
    <row r="4" spans="1:7" ht="18.75" customHeight="1" x14ac:dyDescent="0.3">
      <c r="A4" s="424"/>
      <c r="B4" s="424"/>
      <c r="C4" s="424"/>
      <c r="D4" s="424"/>
      <c r="E4" s="424"/>
      <c r="F4" s="424"/>
    </row>
    <row r="5" spans="1:7" x14ac:dyDescent="0.3">
      <c r="A5" s="3" t="s">
        <v>52</v>
      </c>
    </row>
    <row r="6" spans="1:7" x14ac:dyDescent="0.3">
      <c r="A6" s="3" t="s">
        <v>297</v>
      </c>
      <c r="B6" s="416" t="s">
        <v>346</v>
      </c>
      <c r="C6" s="416"/>
      <c r="D6" s="416"/>
      <c r="E6" s="416"/>
      <c r="F6" s="416"/>
    </row>
    <row r="7" spans="1:7" s="133" customFormat="1" ht="33.6" customHeight="1" x14ac:dyDescent="0.3">
      <c r="A7" s="426" t="s">
        <v>517</v>
      </c>
      <c r="B7" s="426"/>
      <c r="C7" s="426"/>
      <c r="D7" s="426"/>
      <c r="E7" s="426"/>
      <c r="F7" s="426"/>
      <c r="G7" s="426"/>
    </row>
    <row r="8" spans="1:7" s="133" customFormat="1" ht="16.2" customHeight="1" x14ac:dyDescent="0.3">
      <c r="A8" s="132"/>
      <c r="B8" s="132"/>
      <c r="C8" s="132"/>
      <c r="D8" s="132"/>
      <c r="E8" s="132"/>
      <c r="F8" s="132"/>
    </row>
    <row r="9" spans="1:7" s="133" customFormat="1" ht="16.2" customHeight="1" x14ac:dyDescent="0.3">
      <c r="A9" s="132"/>
      <c r="B9" s="132"/>
      <c r="C9" s="132"/>
      <c r="D9" s="132"/>
      <c r="E9" s="132"/>
      <c r="F9" s="132"/>
    </row>
    <row r="10" spans="1:7" s="133" customFormat="1" ht="16.2" customHeight="1" x14ac:dyDescent="0.3">
      <c r="A10" s="132"/>
      <c r="B10" s="236" t="s">
        <v>268</v>
      </c>
      <c r="C10" s="132"/>
      <c r="D10" s="132"/>
      <c r="E10" s="132"/>
      <c r="F10" s="132"/>
    </row>
    <row r="11" spans="1:7" s="133" customFormat="1" ht="48.6" customHeight="1" x14ac:dyDescent="0.3">
      <c r="A11" s="237"/>
      <c r="B11" s="47"/>
      <c r="C11" s="13" t="s">
        <v>518</v>
      </c>
      <c r="D11" s="13" t="s">
        <v>519</v>
      </c>
      <c r="E11" s="13" t="s">
        <v>520</v>
      </c>
      <c r="F11" s="13" t="s">
        <v>493</v>
      </c>
      <c r="G11" s="285" t="s">
        <v>467</v>
      </c>
    </row>
    <row r="12" spans="1:7" s="133" customFormat="1" ht="13.8" customHeight="1" x14ac:dyDescent="0.3">
      <c r="A12" s="237"/>
      <c r="B12" s="14">
        <v>1</v>
      </c>
      <c r="C12" s="356">
        <v>2</v>
      </c>
      <c r="D12" s="356">
        <v>3</v>
      </c>
      <c r="E12" s="14">
        <v>4</v>
      </c>
      <c r="F12" s="356">
        <v>5</v>
      </c>
      <c r="G12" s="14">
        <v>6</v>
      </c>
    </row>
    <row r="13" spans="1:7" s="177" customFormat="1" x14ac:dyDescent="0.3">
      <c r="A13" s="237"/>
      <c r="B13" s="47" t="s">
        <v>487</v>
      </c>
      <c r="C13" s="19">
        <f>C14+C15</f>
        <v>1655060.89</v>
      </c>
      <c r="D13" s="19">
        <f t="shared" ref="D13:E13" si="0">D14+D15</f>
        <v>3316845</v>
      </c>
      <c r="E13" s="19">
        <f t="shared" si="0"/>
        <v>2644038.8999999994</v>
      </c>
      <c r="F13" s="51">
        <f t="shared" ref="F13:F18" si="1">E13/C13*100</f>
        <v>159.75478098573157</v>
      </c>
      <c r="G13" s="296">
        <f t="shared" ref="G13:G18" si="2">E13/D13*100</f>
        <v>79.715479619940027</v>
      </c>
    </row>
    <row r="14" spans="1:7" s="138" customFormat="1" x14ac:dyDescent="0.3">
      <c r="A14" s="135">
        <v>6</v>
      </c>
      <c r="B14" s="247" t="s">
        <v>279</v>
      </c>
      <c r="C14" s="136">
        <f>C55</f>
        <v>1640459.89</v>
      </c>
      <c r="D14" s="136">
        <f>D55</f>
        <v>3314270</v>
      </c>
      <c r="E14" s="136">
        <f>E55</f>
        <v>2641463.8999999994</v>
      </c>
      <c r="F14" s="163">
        <f>E14/C14*100</f>
        <v>161.01971868388685</v>
      </c>
      <c r="G14" s="330">
        <f t="shared" si="2"/>
        <v>79.699719696946829</v>
      </c>
    </row>
    <row r="15" spans="1:7" s="138" customFormat="1" x14ac:dyDescent="0.3">
      <c r="A15" s="135">
        <v>7</v>
      </c>
      <c r="B15" s="247" t="s">
        <v>280</v>
      </c>
      <c r="C15" s="136">
        <f>C117</f>
        <v>14601</v>
      </c>
      <c r="D15" s="136">
        <f>D117</f>
        <v>2575</v>
      </c>
      <c r="E15" s="136">
        <f>E117</f>
        <v>2575</v>
      </c>
      <c r="F15" s="163">
        <v>0</v>
      </c>
      <c r="G15" s="330">
        <f t="shared" si="2"/>
        <v>100</v>
      </c>
    </row>
    <row r="16" spans="1:7" s="118" customFormat="1" x14ac:dyDescent="0.3">
      <c r="A16" s="238"/>
      <c r="B16" s="47" t="s">
        <v>270</v>
      </c>
      <c r="C16" s="19">
        <f>C18+C17</f>
        <v>2050595.38</v>
      </c>
      <c r="D16" s="19">
        <f t="shared" ref="D16:E16" si="3">D18+D17</f>
        <v>4118845</v>
      </c>
      <c r="E16" s="19">
        <f t="shared" si="3"/>
        <v>4023869.8</v>
      </c>
      <c r="F16" s="51">
        <f t="shared" si="1"/>
        <v>196.22934096340353</v>
      </c>
      <c r="G16" s="296">
        <f t="shared" si="2"/>
        <v>97.694130271957306</v>
      </c>
    </row>
    <row r="17" spans="1:7" s="138" customFormat="1" x14ac:dyDescent="0.3">
      <c r="A17" s="135">
        <v>3</v>
      </c>
      <c r="B17" s="247" t="s">
        <v>281</v>
      </c>
      <c r="C17" s="136">
        <f>C131</f>
        <v>1323260.5499999998</v>
      </c>
      <c r="D17" s="136">
        <f>D131</f>
        <v>1389895</v>
      </c>
      <c r="E17" s="136">
        <f>E131</f>
        <v>1369933.6800000002</v>
      </c>
      <c r="F17" s="163">
        <f t="shared" si="1"/>
        <v>103.52713076801091</v>
      </c>
      <c r="G17" s="330">
        <f t="shared" si="2"/>
        <v>98.563825324934626</v>
      </c>
    </row>
    <row r="18" spans="1:7" s="138" customFormat="1" x14ac:dyDescent="0.3">
      <c r="A18" s="135">
        <v>4</v>
      </c>
      <c r="B18" s="247" t="s">
        <v>282</v>
      </c>
      <c r="C18" s="136">
        <f>C215</f>
        <v>727334.83000000007</v>
      </c>
      <c r="D18" s="136">
        <f>D215</f>
        <v>2728950</v>
      </c>
      <c r="E18" s="136">
        <f>E215</f>
        <v>2653936.1199999996</v>
      </c>
      <c r="F18" s="163">
        <f t="shared" si="1"/>
        <v>364.88505850874753</v>
      </c>
      <c r="G18" s="330">
        <f t="shared" si="2"/>
        <v>97.251181589988818</v>
      </c>
    </row>
    <row r="19" spans="1:7" s="118" customFormat="1" x14ac:dyDescent="0.3">
      <c r="A19" s="238"/>
      <c r="B19" s="47" t="s">
        <v>271</v>
      </c>
      <c r="C19" s="19">
        <f>C13-C16</f>
        <v>-395534.49</v>
      </c>
      <c r="D19" s="19">
        <f t="shared" ref="D19:E19" si="4">D13-D16</f>
        <v>-802000</v>
      </c>
      <c r="E19" s="19">
        <f t="shared" si="4"/>
        <v>-1379830.9000000004</v>
      </c>
      <c r="F19" s="51">
        <f t="shared" ref="F19" si="5">E19/C19*100</f>
        <v>348.85223283562465</v>
      </c>
      <c r="G19" s="296">
        <f t="shared" ref="G19" si="6">E19/D19*100</f>
        <v>172.04874064837909</v>
      </c>
    </row>
    <row r="20" spans="1:7" s="118" customFormat="1" x14ac:dyDescent="0.3">
      <c r="A20" s="239"/>
      <c r="C20" s="218"/>
      <c r="D20" s="33"/>
      <c r="E20" s="218"/>
      <c r="F20" s="218"/>
    </row>
    <row r="21" spans="1:7" s="3" customFormat="1" x14ac:dyDescent="0.3">
      <c r="A21" s="240"/>
      <c r="B21" s="3" t="s">
        <v>272</v>
      </c>
      <c r="D21" s="218"/>
      <c r="E21" s="218"/>
      <c r="F21" s="218"/>
    </row>
    <row r="22" spans="1:7" s="177" customFormat="1" ht="48.6" customHeight="1" x14ac:dyDescent="0.3">
      <c r="A22" s="237"/>
      <c r="B22" s="47"/>
      <c r="C22" s="13" t="s">
        <v>518</v>
      </c>
      <c r="D22" s="13" t="s">
        <v>519</v>
      </c>
      <c r="E22" s="13" t="s">
        <v>520</v>
      </c>
      <c r="F22" s="13" t="s">
        <v>493</v>
      </c>
      <c r="G22" s="285" t="s">
        <v>467</v>
      </c>
    </row>
    <row r="23" spans="1:7" s="177" customFormat="1" ht="14.4" customHeight="1" x14ac:dyDescent="0.3">
      <c r="A23" s="237"/>
      <c r="B23" s="14">
        <v>1</v>
      </c>
      <c r="C23" s="356">
        <v>2</v>
      </c>
      <c r="D23" s="356">
        <v>3</v>
      </c>
      <c r="E23" s="14">
        <v>4</v>
      </c>
      <c r="F23" s="356">
        <v>5</v>
      </c>
      <c r="G23" s="14">
        <v>6</v>
      </c>
    </row>
    <row r="24" spans="1:7" s="138" customFormat="1" x14ac:dyDescent="0.3">
      <c r="A24" s="135">
        <v>8</v>
      </c>
      <c r="B24" s="247" t="s">
        <v>283</v>
      </c>
      <c r="C24" s="357">
        <f>C323</f>
        <v>14901.69</v>
      </c>
      <c r="D24" s="357">
        <f>D323</f>
        <v>802000</v>
      </c>
      <c r="E24" s="357">
        <f>E323</f>
        <v>744706.76</v>
      </c>
      <c r="F24" s="163">
        <v>0</v>
      </c>
      <c r="G24" s="330">
        <f t="shared" ref="G24:G26" si="7">E24/D24*100</f>
        <v>92.856204488778062</v>
      </c>
    </row>
    <row r="25" spans="1:7" s="138" customFormat="1" x14ac:dyDescent="0.3">
      <c r="A25" s="135">
        <v>5</v>
      </c>
      <c r="B25" s="247" t="s">
        <v>284</v>
      </c>
      <c r="C25" s="357">
        <f>C330</f>
        <v>18632.52</v>
      </c>
      <c r="D25" s="357">
        <f>D330</f>
        <v>0</v>
      </c>
      <c r="E25" s="357">
        <f>E330</f>
        <v>60000</v>
      </c>
      <c r="F25" s="163">
        <f t="shared" ref="F25:F26" si="8">E25/C25*100</f>
        <v>322.01763368562058</v>
      </c>
      <c r="G25" s="330">
        <v>0</v>
      </c>
    </row>
    <row r="26" spans="1:7" s="3" customFormat="1" x14ac:dyDescent="0.3">
      <c r="A26" s="17"/>
      <c r="B26" s="47" t="s">
        <v>488</v>
      </c>
      <c r="C26" s="16">
        <f>C24-C25</f>
        <v>-3730.83</v>
      </c>
      <c r="D26" s="16">
        <f>D24-D25</f>
        <v>802000</v>
      </c>
      <c r="E26" s="16">
        <f>E24-E25</f>
        <v>684706.76</v>
      </c>
      <c r="F26" s="51">
        <f t="shared" si="8"/>
        <v>-18352.665760702042</v>
      </c>
      <c r="G26" s="296">
        <f t="shared" si="7"/>
        <v>85.374907730673328</v>
      </c>
    </row>
    <row r="27" spans="1:7" s="3" customFormat="1" x14ac:dyDescent="0.3">
      <c r="C27" s="30"/>
      <c r="D27" s="30"/>
      <c r="E27" s="30"/>
      <c r="F27" s="30"/>
    </row>
    <row r="28" spans="1:7" s="3" customFormat="1" x14ac:dyDescent="0.3">
      <c r="B28" s="3" t="s">
        <v>273</v>
      </c>
      <c r="C28" s="30"/>
      <c r="D28" s="30"/>
      <c r="E28" s="30"/>
      <c r="F28" s="30"/>
    </row>
    <row r="29" spans="1:7" s="177" customFormat="1" ht="49.2" customHeight="1" x14ac:dyDescent="0.3">
      <c r="A29" s="237"/>
      <c r="B29" s="47"/>
      <c r="C29" s="13" t="s">
        <v>518</v>
      </c>
      <c r="D29" s="13" t="s">
        <v>519</v>
      </c>
      <c r="E29" s="13" t="s">
        <v>520</v>
      </c>
      <c r="F29" s="13" t="s">
        <v>493</v>
      </c>
      <c r="G29" s="285" t="s">
        <v>467</v>
      </c>
    </row>
    <row r="30" spans="1:7" s="177" customFormat="1" ht="13.8" customHeight="1" x14ac:dyDescent="0.3">
      <c r="A30" s="237"/>
      <c r="B30" s="14">
        <v>1</v>
      </c>
      <c r="C30" s="356">
        <v>2</v>
      </c>
      <c r="D30" s="356">
        <v>3</v>
      </c>
      <c r="E30" s="14">
        <v>4</v>
      </c>
      <c r="F30" s="356">
        <v>5</v>
      </c>
      <c r="G30" s="14">
        <v>6</v>
      </c>
    </row>
    <row r="31" spans="1:7" s="253" customFormat="1" ht="28.95" customHeight="1" x14ac:dyDescent="0.3">
      <c r="A31" s="252"/>
      <c r="B31" s="414" t="s">
        <v>377</v>
      </c>
      <c r="C31" s="19">
        <v>480948.54</v>
      </c>
      <c r="D31" s="19">
        <v>81683.22</v>
      </c>
      <c r="E31" s="19">
        <f>E19+E26</f>
        <v>-695124.14000000036</v>
      </c>
      <c r="F31" s="51">
        <f t="shared" ref="F31:F33" si="9">E31/C31*100</f>
        <v>-144.53191603409388</v>
      </c>
      <c r="G31" s="296">
        <f t="shared" ref="G31:G33" si="10">E31/D31*100</f>
        <v>-850.9999238521699</v>
      </c>
    </row>
    <row r="32" spans="1:7" s="253" customFormat="1" ht="28.95" customHeight="1" x14ac:dyDescent="0.3">
      <c r="A32" s="252"/>
      <c r="B32" s="413" t="s">
        <v>566</v>
      </c>
      <c r="C32" s="254">
        <v>399265.32</v>
      </c>
      <c r="D32" s="19">
        <v>0</v>
      </c>
      <c r="E32" s="19">
        <v>81683.22</v>
      </c>
      <c r="F32" s="51">
        <f t="shared" si="9"/>
        <v>20.458380908214117</v>
      </c>
      <c r="G32" s="296">
        <v>0</v>
      </c>
    </row>
    <row r="33" spans="1:7" s="177" customFormat="1" ht="43.2" x14ac:dyDescent="0.3">
      <c r="A33" s="241"/>
      <c r="B33" s="413" t="s">
        <v>567</v>
      </c>
      <c r="C33" s="19">
        <f>C31-C32</f>
        <v>81683.219999999972</v>
      </c>
      <c r="D33" s="19">
        <f>D31-D32</f>
        <v>81683.22</v>
      </c>
      <c r="E33" s="19">
        <f>E31+E32</f>
        <v>-613440.92000000039</v>
      </c>
      <c r="F33" s="51">
        <f t="shared" si="9"/>
        <v>-750.99992385217013</v>
      </c>
      <c r="G33" s="296">
        <f t="shared" si="10"/>
        <v>-750.9999238521699</v>
      </c>
    </row>
    <row r="34" spans="1:7" s="177" customFormat="1" ht="17.399999999999999" customHeight="1" x14ac:dyDescent="0.3">
      <c r="A34" s="291"/>
      <c r="B34" s="292"/>
      <c r="C34" s="218"/>
      <c r="D34" s="218"/>
      <c r="E34" s="218"/>
      <c r="F34" s="218"/>
    </row>
    <row r="35" spans="1:7" s="138" customFormat="1" ht="13.5" customHeight="1" x14ac:dyDescent="0.3">
      <c r="D35" s="142"/>
      <c r="E35" s="141"/>
      <c r="F35" s="141"/>
    </row>
    <row r="36" spans="1:7" s="138" customFormat="1" ht="13.5" hidden="1" customHeight="1" x14ac:dyDescent="0.3">
      <c r="B36" s="3" t="s">
        <v>275</v>
      </c>
      <c r="D36" s="142"/>
      <c r="E36" s="141"/>
      <c r="F36" s="141"/>
    </row>
    <row r="37" spans="1:7" s="138" customFormat="1" ht="46.8" hidden="1" customHeight="1" x14ac:dyDescent="0.3">
      <c r="A37" s="135"/>
      <c r="B37" s="135"/>
      <c r="C37" s="13" t="s">
        <v>269</v>
      </c>
      <c r="D37" s="13" t="s">
        <v>431</v>
      </c>
      <c r="E37" s="13" t="s">
        <v>365</v>
      </c>
      <c r="F37" s="13" t="s">
        <v>366</v>
      </c>
      <c r="G37" s="285" t="s">
        <v>367</v>
      </c>
    </row>
    <row r="38" spans="1:7" s="138" customFormat="1" ht="15" hidden="1" customHeight="1" x14ac:dyDescent="0.3">
      <c r="A38" s="135"/>
      <c r="B38" s="14">
        <v>1</v>
      </c>
      <c r="C38" s="246">
        <v>2</v>
      </c>
      <c r="D38" s="246">
        <v>4</v>
      </c>
      <c r="E38" s="14">
        <v>5</v>
      </c>
      <c r="F38" s="246">
        <v>6</v>
      </c>
      <c r="G38" s="14">
        <v>7</v>
      </c>
    </row>
    <row r="39" spans="1:7" s="138" customFormat="1" ht="28.95" hidden="1" customHeight="1" x14ac:dyDescent="0.3">
      <c r="A39" s="135"/>
      <c r="B39" s="242" t="s">
        <v>276</v>
      </c>
      <c r="C39" s="244"/>
      <c r="D39" s="245">
        <v>0</v>
      </c>
      <c r="E39" s="245">
        <v>0</v>
      </c>
      <c r="F39" s="245">
        <v>0</v>
      </c>
      <c r="G39" s="135"/>
    </row>
    <row r="40" spans="1:7" s="138" customFormat="1" ht="28.95" hidden="1" customHeight="1" x14ac:dyDescent="0.3">
      <c r="A40" s="135"/>
      <c r="B40" s="243" t="s">
        <v>277</v>
      </c>
      <c r="C40" s="244">
        <v>0</v>
      </c>
      <c r="D40" s="245">
        <v>0</v>
      </c>
      <c r="E40" s="245">
        <v>0</v>
      </c>
      <c r="F40" s="245">
        <v>0</v>
      </c>
      <c r="G40" s="135"/>
    </row>
    <row r="41" spans="1:7" s="138" customFormat="1" ht="28.95" hidden="1" customHeight="1" x14ac:dyDescent="0.3">
      <c r="A41" s="135"/>
      <c r="B41" s="242" t="s">
        <v>278</v>
      </c>
      <c r="C41" s="244">
        <v>0</v>
      </c>
      <c r="D41" s="245">
        <v>0</v>
      </c>
      <c r="E41" s="245">
        <v>0</v>
      </c>
      <c r="F41" s="245">
        <v>0</v>
      </c>
      <c r="G41" s="135"/>
    </row>
    <row r="42" spans="1:7" s="138" customFormat="1" ht="28.95" hidden="1" customHeight="1" x14ac:dyDescent="0.3">
      <c r="A42" s="135"/>
      <c r="B42" s="242" t="s">
        <v>274</v>
      </c>
      <c r="C42" s="244">
        <v>0</v>
      </c>
      <c r="D42" s="245">
        <v>0</v>
      </c>
      <c r="E42" s="245">
        <v>0</v>
      </c>
      <c r="F42" s="245">
        <v>0</v>
      </c>
      <c r="G42" s="135"/>
    </row>
    <row r="43" spans="1:7" s="138" customFormat="1" ht="13.5" customHeight="1" x14ac:dyDescent="0.3">
      <c r="A43" s="416" t="s">
        <v>347</v>
      </c>
      <c r="B43" s="416"/>
      <c r="C43" s="416"/>
      <c r="D43" s="416"/>
      <c r="E43" s="416"/>
      <c r="F43" s="416"/>
    </row>
    <row r="44" spans="1:7" s="138" customFormat="1" x14ac:dyDescent="0.3">
      <c r="A44" s="416"/>
      <c r="B44" s="416"/>
      <c r="C44" s="416"/>
      <c r="D44" s="416"/>
      <c r="E44" s="416"/>
      <c r="F44" s="416"/>
    </row>
    <row r="45" spans="1:7" ht="54" customHeight="1" x14ac:dyDescent="0.3">
      <c r="A45" s="427" t="s">
        <v>494</v>
      </c>
      <c r="B45" s="427"/>
      <c r="C45" s="427"/>
      <c r="D45" s="427"/>
      <c r="E45" s="427"/>
      <c r="F45" s="427"/>
      <c r="G45" s="427"/>
    </row>
    <row r="46" spans="1:7" ht="15" customHeight="1" x14ac:dyDescent="0.3">
      <c r="D46" s="363"/>
      <c r="E46" s="363"/>
      <c r="F46" s="363"/>
    </row>
    <row r="47" spans="1:7" ht="15" customHeight="1" x14ac:dyDescent="0.3">
      <c r="A47" s="4" t="s">
        <v>14</v>
      </c>
      <c r="B47" s="3" t="s">
        <v>41</v>
      </c>
      <c r="C47" s="3"/>
      <c r="D47" s="363"/>
      <c r="E47" s="363"/>
      <c r="F47" s="363"/>
    </row>
    <row r="48" spans="1:7" ht="15" customHeight="1" x14ac:dyDescent="0.3">
      <c r="A48" s="4"/>
      <c r="B48" s="3"/>
      <c r="C48" s="3"/>
      <c r="D48" s="363"/>
      <c r="E48" s="363"/>
      <c r="F48" s="363"/>
    </row>
    <row r="49" spans="1:7" x14ac:dyDescent="0.3">
      <c r="A49" s="4"/>
      <c r="B49" s="3" t="s">
        <v>285</v>
      </c>
      <c r="C49" s="138"/>
      <c r="D49" s="363"/>
      <c r="E49" s="363"/>
      <c r="F49" s="363"/>
    </row>
    <row r="50" spans="1:7" x14ac:dyDescent="0.3">
      <c r="A50" s="4"/>
      <c r="B50" s="289" t="s">
        <v>368</v>
      </c>
      <c r="C50" s="138"/>
      <c r="D50" s="363"/>
      <c r="E50" s="363"/>
      <c r="F50" s="363"/>
    </row>
    <row r="51" spans="1:7" x14ac:dyDescent="0.3">
      <c r="D51" s="363"/>
      <c r="E51" s="363"/>
      <c r="F51" s="363"/>
    </row>
    <row r="52" spans="1:7" s="145" customFormat="1" ht="50.4" customHeight="1" x14ac:dyDescent="0.3">
      <c r="A52" s="356" t="s">
        <v>287</v>
      </c>
      <c r="B52" s="392" t="s">
        <v>286</v>
      </c>
      <c r="C52" s="13" t="s">
        <v>518</v>
      </c>
      <c r="D52" s="13" t="s">
        <v>519</v>
      </c>
      <c r="E52" s="13" t="s">
        <v>520</v>
      </c>
      <c r="F52" s="13" t="s">
        <v>495</v>
      </c>
      <c r="G52" s="355" t="s">
        <v>367</v>
      </c>
    </row>
    <row r="53" spans="1:7" s="145" customFormat="1" ht="15" customHeight="1" x14ac:dyDescent="0.3">
      <c r="A53" s="11">
        <v>1</v>
      </c>
      <c r="B53" s="11">
        <v>2</v>
      </c>
      <c r="C53" s="11">
        <v>3</v>
      </c>
      <c r="D53" s="11">
        <v>4</v>
      </c>
      <c r="E53" s="11">
        <v>5</v>
      </c>
      <c r="F53" s="11">
        <v>6</v>
      </c>
      <c r="G53" s="11">
        <v>7</v>
      </c>
    </row>
    <row r="54" spans="1:7" s="3" customFormat="1" x14ac:dyDescent="0.3">
      <c r="A54" s="6"/>
      <c r="B54" s="15" t="s">
        <v>13</v>
      </c>
      <c r="C54" s="19">
        <f>C55+C117+C323</f>
        <v>1669962.5799999998</v>
      </c>
      <c r="D54" s="19">
        <f t="shared" ref="D54:E54" si="11">D55+D117+D323</f>
        <v>4118845</v>
      </c>
      <c r="E54" s="19">
        <f t="shared" si="11"/>
        <v>3388745.6599999992</v>
      </c>
      <c r="F54" s="51">
        <f t="shared" ref="F54:F76" si="12">E54/C54*100</f>
        <v>202.92344873979152</v>
      </c>
      <c r="G54" s="296">
        <f t="shared" ref="G54:G76" si="13">E54/D54*100</f>
        <v>82.274172978104275</v>
      </c>
    </row>
    <row r="55" spans="1:7" s="3" customFormat="1" x14ac:dyDescent="0.3">
      <c r="A55" s="248">
        <v>6</v>
      </c>
      <c r="B55" s="18" t="s">
        <v>0</v>
      </c>
      <c r="C55" s="339">
        <f>C57+C72+C83+C95+C108+C113</f>
        <v>1640459.89</v>
      </c>
      <c r="D55" s="339">
        <f>D57+D72+D83+D95+D108+D113</f>
        <v>3314270</v>
      </c>
      <c r="E55" s="339">
        <f>E57+E72+E83+E95+E108+E113</f>
        <v>2641463.8999999994</v>
      </c>
      <c r="F55" s="51">
        <f>E55/C55*100</f>
        <v>161.01971868388685</v>
      </c>
      <c r="G55" s="296">
        <f t="shared" si="13"/>
        <v>79.699719696946829</v>
      </c>
    </row>
    <row r="56" spans="1:7" s="3" customFormat="1" x14ac:dyDescent="0.3">
      <c r="A56" s="248"/>
      <c r="B56" s="18" t="s">
        <v>468</v>
      </c>
      <c r="C56" s="19">
        <f>C57</f>
        <v>633498.76</v>
      </c>
      <c r="D56" s="21">
        <f t="shared" ref="D56:E56" si="14">D57</f>
        <v>738300</v>
      </c>
      <c r="E56" s="19">
        <f t="shared" si="14"/>
        <v>738215.07000000007</v>
      </c>
      <c r="F56" s="51">
        <f t="shared" si="12"/>
        <v>116.52983661720191</v>
      </c>
      <c r="G56" s="296">
        <f t="shared" si="13"/>
        <v>99.988496546119478</v>
      </c>
    </row>
    <row r="57" spans="1:7" s="3" customFormat="1" x14ac:dyDescent="0.3">
      <c r="A57" s="17">
        <v>61</v>
      </c>
      <c r="B57" s="18" t="s">
        <v>7</v>
      </c>
      <c r="C57" s="19">
        <f>C58+C64+C67</f>
        <v>633498.76</v>
      </c>
      <c r="D57" s="19">
        <f t="shared" ref="D57:E57" si="15">D58+D64+D67</f>
        <v>738300</v>
      </c>
      <c r="E57" s="19">
        <f t="shared" si="15"/>
        <v>738215.07000000007</v>
      </c>
      <c r="F57" s="51">
        <f t="shared" si="12"/>
        <v>116.52983661720191</v>
      </c>
      <c r="G57" s="296">
        <f t="shared" si="13"/>
        <v>99.988496546119478</v>
      </c>
    </row>
    <row r="58" spans="1:7" x14ac:dyDescent="0.3">
      <c r="A58" s="17">
        <v>611</v>
      </c>
      <c r="B58" s="18" t="s">
        <v>8</v>
      </c>
      <c r="C58" s="19">
        <f t="shared" ref="C58:D58" si="16">SUM(C59:C63)</f>
        <v>593514.74</v>
      </c>
      <c r="D58" s="19">
        <f t="shared" si="16"/>
        <v>698000</v>
      </c>
      <c r="E58" s="19">
        <f>SUM(E59:E63)</f>
        <v>696881.74</v>
      </c>
      <c r="F58" s="51">
        <f t="shared" si="12"/>
        <v>117.41607967478618</v>
      </c>
      <c r="G58" s="296">
        <f t="shared" si="13"/>
        <v>99.83979083094556</v>
      </c>
    </row>
    <row r="59" spans="1:7" x14ac:dyDescent="0.3">
      <c r="A59" s="135">
        <v>6111</v>
      </c>
      <c r="B59" s="333" t="s">
        <v>432</v>
      </c>
      <c r="C59" s="1">
        <v>484259.04</v>
      </c>
      <c r="D59" s="1">
        <v>600000</v>
      </c>
      <c r="E59" s="1">
        <v>607507.6</v>
      </c>
      <c r="F59" s="163">
        <f t="shared" si="12"/>
        <v>125.45095699194381</v>
      </c>
      <c r="G59" s="330">
        <f t="shared" si="13"/>
        <v>101.25126666666667</v>
      </c>
    </row>
    <row r="60" spans="1:7" x14ac:dyDescent="0.3">
      <c r="A60" s="135">
        <v>6112</v>
      </c>
      <c r="B60" s="333" t="s">
        <v>433</v>
      </c>
      <c r="C60" s="1">
        <v>65900.06</v>
      </c>
      <c r="D60" s="1">
        <v>61000</v>
      </c>
      <c r="E60" s="1">
        <v>62935.59</v>
      </c>
      <c r="F60" s="163">
        <f t="shared" si="12"/>
        <v>95.501567069893412</v>
      </c>
      <c r="G60" s="330">
        <f t="shared" si="13"/>
        <v>103.17309836065573</v>
      </c>
    </row>
    <row r="61" spans="1:7" x14ac:dyDescent="0.3">
      <c r="A61" s="135">
        <v>6113</v>
      </c>
      <c r="B61" s="333" t="s">
        <v>434</v>
      </c>
      <c r="C61" s="1">
        <v>33753.269999999997</v>
      </c>
      <c r="D61" s="1">
        <v>23000</v>
      </c>
      <c r="E61" s="1">
        <v>21413.63</v>
      </c>
      <c r="F61" s="163">
        <f t="shared" si="12"/>
        <v>63.441645802021561</v>
      </c>
      <c r="G61" s="330">
        <f t="shared" si="13"/>
        <v>93.102739130434784</v>
      </c>
    </row>
    <row r="62" spans="1:7" x14ac:dyDescent="0.3">
      <c r="A62" s="135">
        <v>6114</v>
      </c>
      <c r="B62" s="333" t="s">
        <v>435</v>
      </c>
      <c r="C62" s="1">
        <v>3378.93</v>
      </c>
      <c r="D62" s="1">
        <v>4000</v>
      </c>
      <c r="E62" s="1">
        <v>5024.92</v>
      </c>
      <c r="F62" s="163">
        <f t="shared" si="12"/>
        <v>148.71335008419825</v>
      </c>
      <c r="G62" s="330">
        <f t="shared" si="13"/>
        <v>125.62299999999999</v>
      </c>
    </row>
    <row r="63" spans="1:7" x14ac:dyDescent="0.3">
      <c r="A63" s="135">
        <v>6115</v>
      </c>
      <c r="B63" s="333" t="s">
        <v>436</v>
      </c>
      <c r="C63" s="1">
        <v>6223.44</v>
      </c>
      <c r="D63" s="1">
        <v>10000</v>
      </c>
      <c r="E63" s="1">
        <v>0</v>
      </c>
      <c r="F63" s="163">
        <f t="shared" si="12"/>
        <v>0</v>
      </c>
      <c r="G63" s="330">
        <f t="shared" si="13"/>
        <v>0</v>
      </c>
    </row>
    <row r="64" spans="1:7" x14ac:dyDescent="0.3">
      <c r="A64" s="17">
        <v>613</v>
      </c>
      <c r="B64" s="18" t="s">
        <v>9</v>
      </c>
      <c r="C64" s="19">
        <f t="shared" ref="C64:D64" si="17">SUM(C65:C66)</f>
        <v>36731.53</v>
      </c>
      <c r="D64" s="19">
        <f t="shared" si="17"/>
        <v>37000</v>
      </c>
      <c r="E64" s="19">
        <f t="shared" ref="E64" si="18">SUM(E65:E66)</f>
        <v>37863.06</v>
      </c>
      <c r="F64" s="51">
        <f t="shared" si="12"/>
        <v>103.08054143129894</v>
      </c>
      <c r="G64" s="296">
        <f t="shared" si="13"/>
        <v>102.33259459459458</v>
      </c>
    </row>
    <row r="65" spans="1:8" x14ac:dyDescent="0.3">
      <c r="A65" s="135">
        <v>6131</v>
      </c>
      <c r="B65" s="333" t="s">
        <v>437</v>
      </c>
      <c r="C65" s="1">
        <v>192.36</v>
      </c>
      <c r="D65" s="1">
        <v>2000</v>
      </c>
      <c r="E65" s="1">
        <v>1441.72</v>
      </c>
      <c r="F65" s="163">
        <f t="shared" si="12"/>
        <v>749.49053857350793</v>
      </c>
      <c r="G65" s="330">
        <f t="shared" si="13"/>
        <v>72.086000000000013</v>
      </c>
    </row>
    <row r="66" spans="1:8" x14ac:dyDescent="0.3">
      <c r="A66" s="135">
        <v>6134</v>
      </c>
      <c r="B66" s="333" t="s">
        <v>438</v>
      </c>
      <c r="C66" s="1">
        <v>36539.17</v>
      </c>
      <c r="D66" s="1">
        <v>35000</v>
      </c>
      <c r="E66" s="1">
        <v>36421.339999999997</v>
      </c>
      <c r="F66" s="163">
        <f t="shared" si="12"/>
        <v>99.677524147373902</v>
      </c>
      <c r="G66" s="330">
        <f t="shared" si="13"/>
        <v>104.06097142857142</v>
      </c>
    </row>
    <row r="67" spans="1:8" x14ac:dyDescent="0.3">
      <c r="A67" s="17">
        <v>614</v>
      </c>
      <c r="B67" s="18" t="s">
        <v>139</v>
      </c>
      <c r="C67" s="19">
        <f t="shared" ref="C67:D67" si="19">SUM(C68:C69)</f>
        <v>3252.49</v>
      </c>
      <c r="D67" s="19">
        <f t="shared" si="19"/>
        <v>3300</v>
      </c>
      <c r="E67" s="19">
        <f t="shared" ref="E67" si="20">SUM(E68:E69)</f>
        <v>3470.27</v>
      </c>
      <c r="F67" s="51">
        <f t="shared" si="12"/>
        <v>106.69579306930999</v>
      </c>
      <c r="G67" s="296">
        <f t="shared" si="13"/>
        <v>105.15969696969695</v>
      </c>
    </row>
    <row r="68" spans="1:8" x14ac:dyDescent="0.3">
      <c r="A68" s="135">
        <v>6142</v>
      </c>
      <c r="B68" s="333" t="s">
        <v>439</v>
      </c>
      <c r="C68" s="1">
        <v>3252.49</v>
      </c>
      <c r="D68" s="1">
        <v>3300</v>
      </c>
      <c r="E68" s="1">
        <v>3470.27</v>
      </c>
      <c r="F68" s="163">
        <f t="shared" si="12"/>
        <v>106.69579306930999</v>
      </c>
      <c r="G68" s="330">
        <f t="shared" si="13"/>
        <v>105.15969696969695</v>
      </c>
    </row>
    <row r="69" spans="1:8" x14ac:dyDescent="0.3">
      <c r="A69" s="135">
        <v>6145</v>
      </c>
      <c r="B69" s="333" t="s">
        <v>440</v>
      </c>
      <c r="C69" s="1">
        <v>0</v>
      </c>
      <c r="D69" s="1">
        <v>0</v>
      </c>
      <c r="E69" s="1">
        <v>0</v>
      </c>
      <c r="F69" s="163">
        <v>0</v>
      </c>
      <c r="G69" s="330">
        <v>0</v>
      </c>
    </row>
    <row r="70" spans="1:8" x14ac:dyDescent="0.3">
      <c r="A70" s="135"/>
      <c r="B70" s="18" t="s">
        <v>468</v>
      </c>
      <c r="C70" s="19">
        <v>535476.66</v>
      </c>
      <c r="D70" s="19">
        <v>620000</v>
      </c>
      <c r="E70" s="19">
        <v>459342.98</v>
      </c>
      <c r="F70" s="51">
        <f t="shared" ref="F70" si="21">E70/C70*100</f>
        <v>85.782073115941216</v>
      </c>
      <c r="G70" s="296">
        <f t="shared" ref="G70" si="22">E70/D70*100</f>
        <v>74.08757741935483</v>
      </c>
    </row>
    <row r="71" spans="1:8" s="3" customFormat="1" x14ac:dyDescent="0.3">
      <c r="A71" s="17"/>
      <c r="B71" s="18" t="s">
        <v>49</v>
      </c>
      <c r="C71" s="19">
        <v>249776.03</v>
      </c>
      <c r="D71" s="19">
        <v>1662900</v>
      </c>
      <c r="E71" s="19">
        <v>1155962.3899999999</v>
      </c>
      <c r="F71" s="51">
        <f t="shared" si="12"/>
        <v>462.79956887776621</v>
      </c>
      <c r="G71" s="296">
        <f t="shared" si="13"/>
        <v>69.514846954116294</v>
      </c>
    </row>
    <row r="72" spans="1:8" s="3" customFormat="1" x14ac:dyDescent="0.3">
      <c r="A72" s="17">
        <v>63</v>
      </c>
      <c r="B72" s="18" t="s">
        <v>10</v>
      </c>
      <c r="C72" s="19">
        <f t="shared" ref="C72:D72" si="23">C73+C76+C79</f>
        <v>785252.69</v>
      </c>
      <c r="D72" s="19">
        <f t="shared" si="23"/>
        <v>2282900</v>
      </c>
      <c r="E72" s="19">
        <f t="shared" ref="E72" si="24">E73+E76+E79</f>
        <v>1615305.3699999999</v>
      </c>
      <c r="F72" s="51">
        <f t="shared" si="12"/>
        <v>205.70516861266657</v>
      </c>
      <c r="G72" s="296">
        <f t="shared" si="13"/>
        <v>70.756729160278582</v>
      </c>
    </row>
    <row r="73" spans="1:8" x14ac:dyDescent="0.3">
      <c r="A73" s="17">
        <v>633</v>
      </c>
      <c r="B73" s="18" t="s">
        <v>140</v>
      </c>
      <c r="C73" s="19">
        <f t="shared" ref="C73:D73" si="25">SUM(C74:C75)</f>
        <v>740541.25</v>
      </c>
      <c r="D73" s="19">
        <f t="shared" si="25"/>
        <v>1641900</v>
      </c>
      <c r="E73" s="19">
        <f t="shared" ref="E73" si="26">SUM(E74:E75)</f>
        <v>1135149.5</v>
      </c>
      <c r="F73" s="51">
        <f t="shared" si="12"/>
        <v>153.28646446096016</v>
      </c>
      <c r="G73" s="296">
        <f t="shared" si="13"/>
        <v>69.136335952250434</v>
      </c>
    </row>
    <row r="74" spans="1:8" x14ac:dyDescent="0.3">
      <c r="A74" s="135">
        <v>6331</v>
      </c>
      <c r="B74" s="333" t="s">
        <v>441</v>
      </c>
      <c r="C74" s="1">
        <v>577835.93000000005</v>
      </c>
      <c r="D74" s="1">
        <v>653000</v>
      </c>
      <c r="E74" s="1">
        <v>636956.03</v>
      </c>
      <c r="F74" s="163">
        <f t="shared" si="12"/>
        <v>110.23129523980968</v>
      </c>
      <c r="G74" s="330">
        <f t="shared" si="13"/>
        <v>97.543036753445648</v>
      </c>
    </row>
    <row r="75" spans="1:8" x14ac:dyDescent="0.3">
      <c r="A75" s="135">
        <v>6332</v>
      </c>
      <c r="B75" s="333" t="s">
        <v>442</v>
      </c>
      <c r="C75" s="205">
        <v>162705.32</v>
      </c>
      <c r="D75" s="205">
        <v>988900</v>
      </c>
      <c r="E75" s="205">
        <v>498193.47</v>
      </c>
      <c r="F75" s="163">
        <f t="shared" si="12"/>
        <v>306.19371880403168</v>
      </c>
      <c r="G75" s="330">
        <f t="shared" si="13"/>
        <v>50.378548892709063</v>
      </c>
      <c r="H75" s="336"/>
    </row>
    <row r="76" spans="1:8" x14ac:dyDescent="0.3">
      <c r="A76" s="17">
        <v>634</v>
      </c>
      <c r="B76" s="18" t="s">
        <v>47</v>
      </c>
      <c r="C76" s="19">
        <f t="shared" ref="C76:D76" si="27">SUM(C77:C78)</f>
        <v>44711.44</v>
      </c>
      <c r="D76" s="19">
        <f t="shared" si="27"/>
        <v>21000</v>
      </c>
      <c r="E76" s="19">
        <f t="shared" ref="E76" si="28">SUM(E77:E78)</f>
        <v>20812.89</v>
      </c>
      <c r="F76" s="51">
        <f t="shared" si="12"/>
        <v>46.549361863540959</v>
      </c>
      <c r="G76" s="296">
        <f t="shared" si="13"/>
        <v>99.109000000000009</v>
      </c>
    </row>
    <row r="77" spans="1:8" x14ac:dyDescent="0.3">
      <c r="A77" s="334">
        <v>6341</v>
      </c>
      <c r="B77" s="333" t="s">
        <v>443</v>
      </c>
      <c r="C77" s="335">
        <v>11097.77</v>
      </c>
      <c r="D77" s="335">
        <v>21000</v>
      </c>
      <c r="E77" s="335">
        <v>20812.89</v>
      </c>
      <c r="F77" s="163">
        <f t="shared" ref="F77" si="29">E77/C77*100</f>
        <v>187.54119070768269</v>
      </c>
      <c r="G77" s="330">
        <v>0</v>
      </c>
    </row>
    <row r="78" spans="1:8" x14ac:dyDescent="0.3">
      <c r="A78" s="135">
        <v>6342</v>
      </c>
      <c r="B78" s="333" t="s">
        <v>444</v>
      </c>
      <c r="C78" s="140">
        <v>33613.67</v>
      </c>
      <c r="D78" s="140">
        <v>0</v>
      </c>
      <c r="E78" s="140">
        <v>0</v>
      </c>
      <c r="F78" s="163">
        <v>0</v>
      </c>
      <c r="G78" s="330">
        <v>0</v>
      </c>
    </row>
    <row r="79" spans="1:8" x14ac:dyDescent="0.3">
      <c r="A79" s="17">
        <v>638</v>
      </c>
      <c r="B79" s="18" t="s">
        <v>141</v>
      </c>
      <c r="C79" s="19">
        <f t="shared" ref="C79:D79" si="30">C80</f>
        <v>0</v>
      </c>
      <c r="D79" s="19">
        <f t="shared" si="30"/>
        <v>620000</v>
      </c>
      <c r="E79" s="19">
        <f>E80</f>
        <v>459342.98</v>
      </c>
      <c r="F79" s="51">
        <v>0</v>
      </c>
      <c r="G79" s="296">
        <f t="shared" ref="G79:G80" si="31">E79/D79*100</f>
        <v>74.08757741935483</v>
      </c>
    </row>
    <row r="80" spans="1:8" x14ac:dyDescent="0.3">
      <c r="A80" s="135">
        <v>6382</v>
      </c>
      <c r="B80" s="333" t="s">
        <v>445</v>
      </c>
      <c r="C80" s="275">
        <v>0</v>
      </c>
      <c r="D80" s="275">
        <v>620000</v>
      </c>
      <c r="E80" s="275">
        <v>459342.98</v>
      </c>
      <c r="F80" s="163">
        <v>0</v>
      </c>
      <c r="G80" s="330">
        <f t="shared" si="31"/>
        <v>74.08757741935483</v>
      </c>
      <c r="H80" s="337"/>
    </row>
    <row r="81" spans="1:7" s="147" customFormat="1" ht="61.8" customHeight="1" x14ac:dyDescent="0.3">
      <c r="A81" s="286" t="s">
        <v>171</v>
      </c>
      <c r="B81" s="12" t="s">
        <v>6</v>
      </c>
      <c r="C81" s="13" t="s">
        <v>518</v>
      </c>
      <c r="D81" s="13" t="s">
        <v>519</v>
      </c>
      <c r="E81" s="13" t="s">
        <v>520</v>
      </c>
      <c r="F81" s="13" t="s">
        <v>495</v>
      </c>
      <c r="G81" s="355" t="s">
        <v>367</v>
      </c>
    </row>
    <row r="82" spans="1:7" s="147" customFormat="1" ht="14.4" customHeight="1" x14ac:dyDescent="0.3">
      <c r="A82" s="11">
        <v>1</v>
      </c>
      <c r="B82" s="11">
        <v>2</v>
      </c>
      <c r="C82" s="11">
        <v>3</v>
      </c>
      <c r="D82" s="11">
        <v>4</v>
      </c>
      <c r="E82" s="11">
        <v>5</v>
      </c>
      <c r="F82" s="11">
        <v>6</v>
      </c>
      <c r="G82" s="11">
        <v>7</v>
      </c>
    </row>
    <row r="83" spans="1:7" s="3" customFormat="1" x14ac:dyDescent="0.3">
      <c r="A83" s="17">
        <v>64</v>
      </c>
      <c r="B83" s="18" t="s">
        <v>11</v>
      </c>
      <c r="C83" s="19">
        <f t="shared" ref="C83" si="32">C84+C89</f>
        <v>163384.82999999999</v>
      </c>
      <c r="D83" s="19">
        <f>D84+D89</f>
        <v>227820</v>
      </c>
      <c r="E83" s="19">
        <f t="shared" ref="E83" si="33">E84+E89</f>
        <v>235550.31999999998</v>
      </c>
      <c r="F83" s="163">
        <f>E83/C83*100</f>
        <v>144.16902719793507</v>
      </c>
      <c r="G83" s="330">
        <f t="shared" ref="G83:G113" si="34">E83/D83*100</f>
        <v>103.39317004652796</v>
      </c>
    </row>
    <row r="84" spans="1:7" x14ac:dyDescent="0.3">
      <c r="A84" s="17"/>
      <c r="B84" s="18" t="s">
        <v>50</v>
      </c>
      <c r="C84" s="19">
        <f t="shared" ref="C84:E84" si="35">C85</f>
        <v>190.86</v>
      </c>
      <c r="D84" s="19">
        <f t="shared" si="35"/>
        <v>100</v>
      </c>
      <c r="E84" s="19">
        <f t="shared" si="35"/>
        <v>17.899999999999999</v>
      </c>
      <c r="F84" s="163">
        <f t="shared" ref="F84:F113" si="36">E84/C84*100</f>
        <v>9.3786021167347791</v>
      </c>
      <c r="G84" s="330">
        <f t="shared" si="34"/>
        <v>17.899999999999999</v>
      </c>
    </row>
    <row r="85" spans="1:7" s="3" customFormat="1" x14ac:dyDescent="0.3">
      <c r="A85" s="17">
        <v>641</v>
      </c>
      <c r="B85" s="18" t="s">
        <v>12</v>
      </c>
      <c r="C85" s="19">
        <f t="shared" ref="C85" si="37">C86+C87+C88</f>
        <v>190.86</v>
      </c>
      <c r="D85" s="19">
        <f>D86+D87+D88</f>
        <v>100</v>
      </c>
      <c r="E85" s="19">
        <f>E86+E87+E88</f>
        <v>17.899999999999999</v>
      </c>
      <c r="F85" s="51">
        <f t="shared" si="36"/>
        <v>9.3786021167347791</v>
      </c>
      <c r="G85" s="296">
        <f t="shared" si="34"/>
        <v>17.899999999999999</v>
      </c>
    </row>
    <row r="86" spans="1:7" x14ac:dyDescent="0.3">
      <c r="A86" s="135">
        <v>6413</v>
      </c>
      <c r="B86" s="333" t="s">
        <v>446</v>
      </c>
      <c r="C86" s="1">
        <v>54</v>
      </c>
      <c r="D86" s="1">
        <v>100</v>
      </c>
      <c r="E86" s="1">
        <v>17.899999999999999</v>
      </c>
      <c r="F86" s="163">
        <f t="shared" ref="F86" si="38">E86/C86*100</f>
        <v>33.148148148148145</v>
      </c>
      <c r="G86" s="330">
        <f t="shared" ref="G86" si="39">E86/D86*100</f>
        <v>17.899999999999999</v>
      </c>
    </row>
    <row r="87" spans="1:7" x14ac:dyDescent="0.3">
      <c r="A87" s="135">
        <v>6414</v>
      </c>
      <c r="B87" s="333" t="s">
        <v>447</v>
      </c>
      <c r="C87" s="1">
        <v>0</v>
      </c>
      <c r="D87" s="1">
        <v>0</v>
      </c>
      <c r="E87" s="1">
        <v>0</v>
      </c>
      <c r="F87" s="163">
        <v>0</v>
      </c>
      <c r="G87" s="330">
        <v>0</v>
      </c>
    </row>
    <row r="88" spans="1:7" x14ac:dyDescent="0.3">
      <c r="A88" s="135">
        <v>6419</v>
      </c>
      <c r="B88" s="333" t="s">
        <v>448</v>
      </c>
      <c r="C88" s="1">
        <v>136.86000000000001</v>
      </c>
      <c r="D88" s="1">
        <v>0</v>
      </c>
      <c r="E88" s="1">
        <v>0</v>
      </c>
      <c r="F88" s="163">
        <v>0</v>
      </c>
      <c r="G88" s="330">
        <v>0</v>
      </c>
    </row>
    <row r="89" spans="1:7" s="3" customFormat="1" x14ac:dyDescent="0.3">
      <c r="A89" s="17"/>
      <c r="B89" s="18" t="s">
        <v>51</v>
      </c>
      <c r="C89" s="19">
        <f t="shared" ref="C89:D89" si="40">C90</f>
        <v>163193.97</v>
      </c>
      <c r="D89" s="19">
        <f t="shared" si="40"/>
        <v>227720</v>
      </c>
      <c r="E89" s="19">
        <f>E90</f>
        <v>235532.41999999998</v>
      </c>
      <c r="F89" s="51">
        <f t="shared" si="36"/>
        <v>144.32666844246756</v>
      </c>
      <c r="G89" s="296">
        <f t="shared" si="34"/>
        <v>103.43071315650798</v>
      </c>
    </row>
    <row r="90" spans="1:7" s="3" customFormat="1" x14ac:dyDescent="0.3">
      <c r="A90" s="17">
        <v>642</v>
      </c>
      <c r="B90" s="18" t="s">
        <v>142</v>
      </c>
      <c r="C90" s="19">
        <f t="shared" ref="C90:D90" si="41">SUM(C91:C94)</f>
        <v>163193.97</v>
      </c>
      <c r="D90" s="19">
        <f t="shared" si="41"/>
        <v>227720</v>
      </c>
      <c r="E90" s="19">
        <f t="shared" ref="E90" si="42">SUM(E91:E94)</f>
        <v>235532.41999999998</v>
      </c>
      <c r="F90" s="51">
        <f t="shared" si="36"/>
        <v>144.32666844246756</v>
      </c>
      <c r="G90" s="296">
        <f t="shared" si="34"/>
        <v>103.43071315650798</v>
      </c>
    </row>
    <row r="91" spans="1:7" x14ac:dyDescent="0.3">
      <c r="A91" s="135">
        <v>6421</v>
      </c>
      <c r="B91" s="333" t="s">
        <v>449</v>
      </c>
      <c r="C91" s="1">
        <v>128706.52</v>
      </c>
      <c r="D91" s="1">
        <v>200000</v>
      </c>
      <c r="E91" s="1">
        <v>203500.36</v>
      </c>
      <c r="F91" s="163">
        <f t="shared" si="36"/>
        <v>158.11192781841973</v>
      </c>
      <c r="G91" s="330">
        <f t="shared" si="34"/>
        <v>101.75018</v>
      </c>
    </row>
    <row r="92" spans="1:7" s="138" customFormat="1" x14ac:dyDescent="0.3">
      <c r="A92" s="135">
        <v>6422</v>
      </c>
      <c r="B92" s="333" t="s">
        <v>450</v>
      </c>
      <c r="C92" s="140">
        <v>22096.77</v>
      </c>
      <c r="D92" s="140">
        <v>19000</v>
      </c>
      <c r="E92" s="140">
        <v>25730.66</v>
      </c>
      <c r="F92" s="163">
        <f t="shared" si="36"/>
        <v>116.44534472685375</v>
      </c>
      <c r="G92" s="330">
        <f t="shared" si="34"/>
        <v>135.42452631578948</v>
      </c>
    </row>
    <row r="93" spans="1:7" x14ac:dyDescent="0.3">
      <c r="A93" s="135">
        <v>6423</v>
      </c>
      <c r="B93" s="333" t="s">
        <v>451</v>
      </c>
      <c r="C93" s="1">
        <v>12390.68</v>
      </c>
      <c r="D93" s="1">
        <v>8220</v>
      </c>
      <c r="E93" s="1">
        <v>6301.4</v>
      </c>
      <c r="F93" s="163">
        <f t="shared" si="36"/>
        <v>50.855965935687145</v>
      </c>
      <c r="G93" s="330">
        <f t="shared" si="34"/>
        <v>76.659367396593666</v>
      </c>
    </row>
    <row r="94" spans="1:7" x14ac:dyDescent="0.3">
      <c r="A94" s="135">
        <v>6429</v>
      </c>
      <c r="B94" s="146" t="s">
        <v>58</v>
      </c>
      <c r="C94" s="1">
        <v>0</v>
      </c>
      <c r="D94" s="1">
        <v>500</v>
      </c>
      <c r="E94" s="1">
        <v>0</v>
      </c>
      <c r="F94" s="163">
        <v>0</v>
      </c>
      <c r="G94" s="330">
        <v>0</v>
      </c>
    </row>
    <row r="95" spans="1:7" s="3" customFormat="1" x14ac:dyDescent="0.3">
      <c r="A95" s="430">
        <v>65</v>
      </c>
      <c r="B95" s="428" t="s">
        <v>452</v>
      </c>
      <c r="C95" s="432">
        <f>C97+C100</f>
        <v>54525.47</v>
      </c>
      <c r="D95" s="432">
        <f>D97+D100</f>
        <v>61150</v>
      </c>
      <c r="E95" s="432">
        <f>E97+E100</f>
        <v>48195.31</v>
      </c>
      <c r="F95" s="451">
        <f>E95/C95*100</f>
        <v>88.390453122183075</v>
      </c>
      <c r="G95" s="434">
        <f>E95/D95*100</f>
        <v>78.814897792313971</v>
      </c>
    </row>
    <row r="96" spans="1:7" x14ac:dyDescent="0.3">
      <c r="A96" s="431"/>
      <c r="B96" s="429"/>
      <c r="C96" s="433"/>
      <c r="D96" s="433"/>
      <c r="E96" s="433"/>
      <c r="F96" s="452"/>
      <c r="G96" s="435"/>
    </row>
    <row r="97" spans="1:84" s="3" customFormat="1" x14ac:dyDescent="0.3">
      <c r="A97" s="17"/>
      <c r="B97" s="18" t="s">
        <v>50</v>
      </c>
      <c r="C97" s="21">
        <f t="shared" ref="C97:D98" si="43">C98</f>
        <v>1863.29</v>
      </c>
      <c r="D97" s="21">
        <f t="shared" si="43"/>
        <v>0</v>
      </c>
      <c r="E97" s="21">
        <f>E98</f>
        <v>0</v>
      </c>
      <c r="F97" s="51">
        <v>0</v>
      </c>
      <c r="G97" s="296">
        <v>0</v>
      </c>
    </row>
    <row r="98" spans="1:84" s="138" customFormat="1" x14ac:dyDescent="0.3">
      <c r="A98" s="17">
        <v>651</v>
      </c>
      <c r="B98" s="18" t="s">
        <v>145</v>
      </c>
      <c r="C98" s="19">
        <f t="shared" si="43"/>
        <v>1863.29</v>
      </c>
      <c r="D98" s="19">
        <f t="shared" si="43"/>
        <v>0</v>
      </c>
      <c r="E98" s="19">
        <f>E99</f>
        <v>0</v>
      </c>
      <c r="F98" s="51">
        <v>0</v>
      </c>
      <c r="G98" s="296">
        <v>0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38" customFormat="1" x14ac:dyDescent="0.3">
      <c r="A99" s="135">
        <v>6514</v>
      </c>
      <c r="B99" s="333" t="s">
        <v>453</v>
      </c>
      <c r="C99" s="1">
        <v>1863.29</v>
      </c>
      <c r="D99" s="1">
        <v>0</v>
      </c>
      <c r="E99" s="1">
        <v>0</v>
      </c>
      <c r="F99" s="163">
        <v>0</v>
      </c>
      <c r="G99" s="330">
        <v>0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3" customFormat="1" x14ac:dyDescent="0.3">
      <c r="A100" s="17"/>
      <c r="B100" s="18" t="s">
        <v>51</v>
      </c>
      <c r="C100" s="19">
        <f t="shared" ref="C100:D100" si="44">C101+C105</f>
        <v>52662.18</v>
      </c>
      <c r="D100" s="19">
        <f t="shared" si="44"/>
        <v>61150</v>
      </c>
      <c r="E100" s="19">
        <f t="shared" ref="E100" si="45">E101+E105</f>
        <v>48195.31</v>
      </c>
      <c r="F100" s="51">
        <f t="shared" si="36"/>
        <v>91.517878674980793</v>
      </c>
      <c r="G100" s="296">
        <f t="shared" si="34"/>
        <v>78.814897792313971</v>
      </c>
    </row>
    <row r="101" spans="1:84" x14ac:dyDescent="0.3">
      <c r="A101" s="17">
        <v>652</v>
      </c>
      <c r="B101" s="18" t="s">
        <v>143</v>
      </c>
      <c r="C101" s="19">
        <f t="shared" ref="C101:D101" si="46">SUM(C102:C104)</f>
        <v>21658.560000000001</v>
      </c>
      <c r="D101" s="19">
        <f t="shared" si="46"/>
        <v>31100</v>
      </c>
      <c r="E101" s="19">
        <f t="shared" ref="E101" si="47">SUM(E102:E104)</f>
        <v>18715.47</v>
      </c>
      <c r="F101" s="51">
        <f t="shared" si="36"/>
        <v>86.411423474136782</v>
      </c>
      <c r="G101" s="296">
        <f t="shared" si="34"/>
        <v>60.178360128617371</v>
      </c>
    </row>
    <row r="102" spans="1:84" x14ac:dyDescent="0.3">
      <c r="A102" s="135">
        <v>6522</v>
      </c>
      <c r="B102" s="333" t="s">
        <v>454</v>
      </c>
      <c r="C102" s="140">
        <v>37.6</v>
      </c>
      <c r="D102" s="140">
        <v>100</v>
      </c>
      <c r="E102" s="140">
        <v>0</v>
      </c>
      <c r="F102" s="163">
        <f t="shared" si="36"/>
        <v>0</v>
      </c>
      <c r="G102" s="330">
        <f t="shared" si="34"/>
        <v>0</v>
      </c>
    </row>
    <row r="103" spans="1:84" x14ac:dyDescent="0.3">
      <c r="A103" s="135">
        <v>6524</v>
      </c>
      <c r="B103" s="333" t="s">
        <v>455</v>
      </c>
      <c r="C103" s="140">
        <v>757.42</v>
      </c>
      <c r="D103" s="140">
        <v>11700</v>
      </c>
      <c r="E103" s="140">
        <v>1594.5</v>
      </c>
      <c r="F103" s="163">
        <f t="shared" si="36"/>
        <v>210.51728235325183</v>
      </c>
      <c r="G103" s="330">
        <f t="shared" si="34"/>
        <v>13.628205128205128</v>
      </c>
    </row>
    <row r="104" spans="1:84" s="138" customFormat="1" x14ac:dyDescent="0.3">
      <c r="A104" s="135">
        <v>6526</v>
      </c>
      <c r="B104" s="333" t="s">
        <v>456</v>
      </c>
      <c r="C104" s="140">
        <v>20863.54</v>
      </c>
      <c r="D104" s="140">
        <v>19300</v>
      </c>
      <c r="E104" s="140">
        <v>17120.97</v>
      </c>
      <c r="F104" s="163">
        <f t="shared" si="36"/>
        <v>82.061673138882469</v>
      </c>
      <c r="G104" s="330">
        <f t="shared" si="34"/>
        <v>88.709689119170989</v>
      </c>
    </row>
    <row r="105" spans="1:84" x14ac:dyDescent="0.3">
      <c r="A105" s="17">
        <v>653</v>
      </c>
      <c r="B105" s="18" t="s">
        <v>144</v>
      </c>
      <c r="C105" s="19">
        <f t="shared" ref="C105:D105" si="48">SUM(C106:C107)</f>
        <v>31003.62</v>
      </c>
      <c r="D105" s="19">
        <f t="shared" si="48"/>
        <v>30050</v>
      </c>
      <c r="E105" s="19">
        <f t="shared" ref="E105" si="49">SUM(E106:E107)</f>
        <v>29479.84</v>
      </c>
      <c r="F105" s="51">
        <f t="shared" si="36"/>
        <v>95.085154572272529</v>
      </c>
      <c r="G105" s="296">
        <f t="shared" si="34"/>
        <v>98.102628951747079</v>
      </c>
    </row>
    <row r="106" spans="1:84" x14ac:dyDescent="0.3">
      <c r="A106" s="334">
        <v>6531</v>
      </c>
      <c r="B106" s="333" t="s">
        <v>457</v>
      </c>
      <c r="C106" s="335">
        <v>62.93</v>
      </c>
      <c r="D106" s="335">
        <v>50</v>
      </c>
      <c r="E106" s="335">
        <v>145.44</v>
      </c>
      <c r="F106" s="163">
        <f t="shared" ref="F106" si="50">E106/C106*100</f>
        <v>231.11393611949785</v>
      </c>
      <c r="G106" s="330">
        <f t="shared" ref="G106" si="51">E106/D106*100</f>
        <v>290.88</v>
      </c>
    </row>
    <row r="107" spans="1:84" x14ac:dyDescent="0.3">
      <c r="A107" s="135">
        <v>6532</v>
      </c>
      <c r="B107" s="146" t="s">
        <v>70</v>
      </c>
      <c r="C107" s="140">
        <v>30940.69</v>
      </c>
      <c r="D107" s="140">
        <v>30000</v>
      </c>
      <c r="E107" s="140">
        <v>29334.400000000001</v>
      </c>
      <c r="F107" s="163">
        <f t="shared" si="36"/>
        <v>94.808486817844084</v>
      </c>
      <c r="G107" s="296">
        <f t="shared" si="34"/>
        <v>97.781333333333336</v>
      </c>
    </row>
    <row r="108" spans="1:84" s="3" customFormat="1" x14ac:dyDescent="0.3">
      <c r="A108" s="17">
        <v>66</v>
      </c>
      <c r="B108" s="18" t="s">
        <v>176</v>
      </c>
      <c r="C108" s="19">
        <f>C109</f>
        <v>3454.93</v>
      </c>
      <c r="D108" s="19">
        <f t="shared" ref="D108" si="52">D109</f>
        <v>3100</v>
      </c>
      <c r="E108" s="19">
        <f>E109</f>
        <v>3262.32</v>
      </c>
      <c r="F108" s="51">
        <f t="shared" si="36"/>
        <v>94.425067946383862</v>
      </c>
      <c r="G108" s="296">
        <f t="shared" si="34"/>
        <v>105.23612903225808</v>
      </c>
    </row>
    <row r="109" spans="1:84" s="3" customFormat="1" x14ac:dyDescent="0.3">
      <c r="A109" s="17"/>
      <c r="B109" s="18" t="s">
        <v>50</v>
      </c>
      <c r="C109" s="19">
        <f t="shared" ref="C109:E110" si="53">C110</f>
        <v>3454.93</v>
      </c>
      <c r="D109" s="19">
        <f t="shared" si="53"/>
        <v>3100</v>
      </c>
      <c r="E109" s="19">
        <f t="shared" si="53"/>
        <v>3262.32</v>
      </c>
      <c r="F109" s="51">
        <f t="shared" si="36"/>
        <v>94.425067946383862</v>
      </c>
      <c r="G109" s="296">
        <f t="shared" si="34"/>
        <v>105.23612903225808</v>
      </c>
    </row>
    <row r="110" spans="1:84" x14ac:dyDescent="0.3">
      <c r="A110" s="17">
        <v>661</v>
      </c>
      <c r="B110" s="18" t="s">
        <v>459</v>
      </c>
      <c r="C110" s="19">
        <f t="shared" si="53"/>
        <v>3454.93</v>
      </c>
      <c r="D110" s="19">
        <f t="shared" si="53"/>
        <v>3100</v>
      </c>
      <c r="E110" s="19">
        <f>E111</f>
        <v>3262.32</v>
      </c>
      <c r="F110" s="51">
        <f t="shared" si="36"/>
        <v>94.425067946383862</v>
      </c>
      <c r="G110" s="296">
        <f t="shared" si="34"/>
        <v>105.23612903225808</v>
      </c>
    </row>
    <row r="111" spans="1:84" x14ac:dyDescent="0.3">
      <c r="A111" s="135">
        <v>6615</v>
      </c>
      <c r="B111" s="333" t="s">
        <v>458</v>
      </c>
      <c r="C111" s="140">
        <v>3454.93</v>
      </c>
      <c r="D111" s="140">
        <v>3100</v>
      </c>
      <c r="E111" s="140">
        <v>3262.32</v>
      </c>
      <c r="F111" s="366">
        <f t="shared" si="36"/>
        <v>94.425067946383862</v>
      </c>
      <c r="G111" s="367">
        <f t="shared" si="34"/>
        <v>105.23612903225808</v>
      </c>
    </row>
    <row r="112" spans="1:84" s="138" customFormat="1" x14ac:dyDescent="0.3">
      <c r="A112" s="135"/>
      <c r="B112" s="18" t="s">
        <v>50</v>
      </c>
      <c r="C112" s="19">
        <f t="shared" ref="C112:E112" si="54">C113</f>
        <v>343.21</v>
      </c>
      <c r="D112" s="19">
        <f t="shared" si="54"/>
        <v>1000</v>
      </c>
      <c r="E112" s="19">
        <f t="shared" si="54"/>
        <v>935.51</v>
      </c>
      <c r="F112" s="51">
        <f t="shared" si="36"/>
        <v>272.5765566271379</v>
      </c>
      <c r="G112" s="296">
        <f t="shared" si="34"/>
        <v>93.551000000000002</v>
      </c>
    </row>
    <row r="113" spans="1:7" s="3" customFormat="1" x14ac:dyDescent="0.3">
      <c r="A113" s="17">
        <v>68</v>
      </c>
      <c r="B113" s="18" t="s">
        <v>153</v>
      </c>
      <c r="C113" s="19">
        <f t="shared" ref="C113:E113" si="55">C114</f>
        <v>343.21</v>
      </c>
      <c r="D113" s="19">
        <f t="shared" si="55"/>
        <v>1000</v>
      </c>
      <c r="E113" s="19">
        <f t="shared" si="55"/>
        <v>935.51</v>
      </c>
      <c r="F113" s="51">
        <f t="shared" si="36"/>
        <v>272.5765566271379</v>
      </c>
      <c r="G113" s="296">
        <f t="shared" si="34"/>
        <v>93.551000000000002</v>
      </c>
    </row>
    <row r="114" spans="1:7" s="3" customFormat="1" x14ac:dyDescent="0.3">
      <c r="A114" s="17">
        <v>681</v>
      </c>
      <c r="B114" s="18" t="s">
        <v>460</v>
      </c>
      <c r="C114" s="19">
        <f t="shared" ref="C114:E114" si="56">C115</f>
        <v>343.21</v>
      </c>
      <c r="D114" s="19">
        <f t="shared" si="56"/>
        <v>1000</v>
      </c>
      <c r="E114" s="19">
        <f t="shared" si="56"/>
        <v>935.51</v>
      </c>
      <c r="F114" s="51">
        <f t="shared" ref="F114:F122" si="57">E114/C114*100</f>
        <v>272.5765566271379</v>
      </c>
      <c r="G114" s="296">
        <f t="shared" ref="G114:G122" si="58">E114/D114*100</f>
        <v>93.551000000000002</v>
      </c>
    </row>
    <row r="115" spans="1:7" s="3" customFormat="1" x14ac:dyDescent="0.3">
      <c r="A115" s="334">
        <v>6819</v>
      </c>
      <c r="B115" s="333" t="s">
        <v>461</v>
      </c>
      <c r="C115" s="335">
        <v>343.21</v>
      </c>
      <c r="D115" s="335">
        <v>1000</v>
      </c>
      <c r="E115" s="335">
        <v>935.51</v>
      </c>
      <c r="F115" s="163">
        <f t="shared" si="57"/>
        <v>272.5765566271379</v>
      </c>
      <c r="G115" s="330">
        <f t="shared" si="58"/>
        <v>93.551000000000002</v>
      </c>
    </row>
    <row r="116" spans="1:7" s="3" customFormat="1" x14ac:dyDescent="0.3">
      <c r="A116" s="6"/>
      <c r="B116" s="15" t="s">
        <v>177</v>
      </c>
      <c r="C116" s="19">
        <f t="shared" ref="C116:E116" si="59">C117</f>
        <v>14601</v>
      </c>
      <c r="D116" s="19">
        <f t="shared" si="59"/>
        <v>2575</v>
      </c>
      <c r="E116" s="19">
        <f t="shared" si="59"/>
        <v>2575</v>
      </c>
      <c r="F116" s="51">
        <f t="shared" si="57"/>
        <v>17.635778371344429</v>
      </c>
      <c r="G116" s="296">
        <f t="shared" si="58"/>
        <v>100</v>
      </c>
    </row>
    <row r="117" spans="1:7" s="3" customFormat="1" x14ac:dyDescent="0.3">
      <c r="A117" s="248">
        <v>7</v>
      </c>
      <c r="B117" s="18" t="s">
        <v>1</v>
      </c>
      <c r="C117" s="21">
        <f t="shared" ref="C117:D117" si="60">C118+C121</f>
        <v>14601</v>
      </c>
      <c r="D117" s="21">
        <f t="shared" si="60"/>
        <v>2575</v>
      </c>
      <c r="E117" s="21">
        <f>E118+E121</f>
        <v>2575</v>
      </c>
      <c r="F117" s="51">
        <f t="shared" si="57"/>
        <v>17.635778371344429</v>
      </c>
      <c r="G117" s="296">
        <f t="shared" si="58"/>
        <v>100</v>
      </c>
    </row>
    <row r="118" spans="1:7" s="3" customFormat="1" x14ac:dyDescent="0.3">
      <c r="A118" s="17">
        <v>71</v>
      </c>
      <c r="B118" s="18" t="s">
        <v>119</v>
      </c>
      <c r="C118" s="19">
        <f t="shared" ref="C118:E119" si="61">C119</f>
        <v>11600</v>
      </c>
      <c r="D118" s="19">
        <f t="shared" si="61"/>
        <v>575</v>
      </c>
      <c r="E118" s="19">
        <f t="shared" si="61"/>
        <v>575</v>
      </c>
      <c r="F118" s="51">
        <f t="shared" si="57"/>
        <v>4.9568965517241379</v>
      </c>
      <c r="G118" s="296">
        <f t="shared" si="58"/>
        <v>100</v>
      </c>
    </row>
    <row r="119" spans="1:7" x14ac:dyDescent="0.3">
      <c r="A119" s="17">
        <v>711</v>
      </c>
      <c r="B119" s="18" t="s">
        <v>120</v>
      </c>
      <c r="C119" s="19">
        <f t="shared" si="61"/>
        <v>11600</v>
      </c>
      <c r="D119" s="19">
        <f t="shared" si="61"/>
        <v>575</v>
      </c>
      <c r="E119" s="19">
        <f t="shared" si="61"/>
        <v>575</v>
      </c>
      <c r="F119" s="51">
        <f t="shared" si="57"/>
        <v>4.9568965517241379</v>
      </c>
      <c r="G119" s="296">
        <f t="shared" si="58"/>
        <v>100</v>
      </c>
    </row>
    <row r="120" spans="1:7" x14ac:dyDescent="0.3">
      <c r="A120" s="135">
        <v>7111</v>
      </c>
      <c r="B120" s="334" t="s">
        <v>462</v>
      </c>
      <c r="C120" s="140">
        <v>11600</v>
      </c>
      <c r="D120" s="140">
        <v>575</v>
      </c>
      <c r="E120" s="140">
        <v>575</v>
      </c>
      <c r="F120" s="163">
        <f t="shared" si="57"/>
        <v>4.9568965517241379</v>
      </c>
      <c r="G120" s="330">
        <f t="shared" si="58"/>
        <v>100</v>
      </c>
    </row>
    <row r="121" spans="1:7" x14ac:dyDescent="0.3">
      <c r="A121" s="17">
        <v>72</v>
      </c>
      <c r="B121" s="17" t="s">
        <v>463</v>
      </c>
      <c r="C121" s="19">
        <f t="shared" ref="C121:E121" si="62">C122</f>
        <v>3001</v>
      </c>
      <c r="D121" s="19">
        <f t="shared" si="62"/>
        <v>2000</v>
      </c>
      <c r="E121" s="19">
        <f t="shared" si="62"/>
        <v>2000</v>
      </c>
      <c r="F121" s="51">
        <f t="shared" si="57"/>
        <v>66.644451849383529</v>
      </c>
      <c r="G121" s="296">
        <f t="shared" si="58"/>
        <v>100</v>
      </c>
    </row>
    <row r="122" spans="1:7" x14ac:dyDescent="0.3">
      <c r="A122" s="17">
        <v>721</v>
      </c>
      <c r="B122" s="17" t="s">
        <v>464</v>
      </c>
      <c r="C122" s="19">
        <f t="shared" ref="C122:E122" si="63">C123</f>
        <v>3001</v>
      </c>
      <c r="D122" s="19">
        <f t="shared" si="63"/>
        <v>2000</v>
      </c>
      <c r="E122" s="19">
        <f t="shared" si="63"/>
        <v>2000</v>
      </c>
      <c r="F122" s="51">
        <f t="shared" si="57"/>
        <v>66.644451849383529</v>
      </c>
      <c r="G122" s="296">
        <f t="shared" si="58"/>
        <v>100</v>
      </c>
    </row>
    <row r="123" spans="1:7" x14ac:dyDescent="0.3">
      <c r="A123" s="135">
        <v>7211</v>
      </c>
      <c r="B123" s="334" t="s">
        <v>465</v>
      </c>
      <c r="C123" s="140">
        <v>3001</v>
      </c>
      <c r="D123" s="140">
        <v>2000</v>
      </c>
      <c r="E123" s="140">
        <v>2000</v>
      </c>
      <c r="F123" s="163">
        <f t="shared" ref="F123" si="64">E123/C123*100</f>
        <v>66.644451849383529</v>
      </c>
      <c r="G123" s="330">
        <f t="shared" ref="G123" si="65">E123/D123*100</f>
        <v>100</v>
      </c>
    </row>
    <row r="124" spans="1:7" x14ac:dyDescent="0.3">
      <c r="A124" s="138"/>
      <c r="B124" s="138"/>
      <c r="C124" s="141"/>
      <c r="D124" s="142"/>
      <c r="E124" s="141"/>
      <c r="F124" s="142"/>
      <c r="G124" s="338"/>
    </row>
    <row r="125" spans="1:7" x14ac:dyDescent="0.3">
      <c r="A125" s="138"/>
      <c r="B125" s="3" t="s">
        <v>281</v>
      </c>
      <c r="C125" s="141"/>
      <c r="D125" s="142"/>
      <c r="E125" s="141"/>
      <c r="F125" s="141"/>
    </row>
    <row r="126" spans="1:7" x14ac:dyDescent="0.3">
      <c r="A126" s="138"/>
      <c r="B126" s="289" t="s">
        <v>369</v>
      </c>
      <c r="C126" s="141"/>
      <c r="D126" s="142"/>
      <c r="E126" s="141"/>
      <c r="F126" s="141"/>
    </row>
    <row r="127" spans="1:7" x14ac:dyDescent="0.3">
      <c r="A127" s="138"/>
      <c r="B127" s="138"/>
      <c r="C127" s="141"/>
      <c r="D127" s="142"/>
      <c r="E127" s="141"/>
      <c r="F127" s="141"/>
    </row>
    <row r="128" spans="1:7" s="5" customFormat="1" ht="44.4" customHeight="1" x14ac:dyDescent="0.3">
      <c r="A128" s="20" t="s">
        <v>287</v>
      </c>
      <c r="B128" s="12" t="s">
        <v>288</v>
      </c>
      <c r="C128" s="13" t="s">
        <v>518</v>
      </c>
      <c r="D128" s="13" t="s">
        <v>519</v>
      </c>
      <c r="E128" s="13" t="s">
        <v>520</v>
      </c>
      <c r="F128" s="13" t="s">
        <v>495</v>
      </c>
      <c r="G128" s="355" t="s">
        <v>367</v>
      </c>
    </row>
    <row r="129" spans="1:7" s="5" customFormat="1" ht="16.8" customHeight="1" x14ac:dyDescent="0.3">
      <c r="A129" s="11">
        <v>1</v>
      </c>
      <c r="B129" s="11">
        <v>2</v>
      </c>
      <c r="C129" s="11">
        <v>3</v>
      </c>
      <c r="D129" s="11">
        <v>4</v>
      </c>
      <c r="E129" s="11">
        <v>5</v>
      </c>
      <c r="F129" s="11">
        <v>6</v>
      </c>
      <c r="G129" s="11">
        <v>7</v>
      </c>
    </row>
    <row r="130" spans="1:7" s="143" customFormat="1" x14ac:dyDescent="0.3">
      <c r="A130" s="47"/>
      <c r="B130" s="48" t="s">
        <v>16</v>
      </c>
      <c r="C130" s="21">
        <f>C131+C215+C330</f>
        <v>2069227.9</v>
      </c>
      <c r="D130" s="21">
        <f t="shared" ref="D130:E130" si="66">D131+D215+D330</f>
        <v>4118845</v>
      </c>
      <c r="E130" s="21">
        <f t="shared" si="66"/>
        <v>4083869.8</v>
      </c>
      <c r="F130" s="51">
        <f t="shared" ref="F130:F196" si="67">E130/C130*100</f>
        <v>197.36201121200813</v>
      </c>
      <c r="G130" s="296">
        <f t="shared" ref="G130:G196" si="68">E130/D130*100</f>
        <v>99.150849327906244</v>
      </c>
    </row>
    <row r="131" spans="1:7" x14ac:dyDescent="0.3">
      <c r="A131" s="249">
        <v>3</v>
      </c>
      <c r="B131" s="23" t="s">
        <v>2</v>
      </c>
      <c r="C131" s="21">
        <f>C134+C144+C174+C182+C186+C196+C205</f>
        <v>1323260.5499999998</v>
      </c>
      <c r="D131" s="21">
        <f>D134+D144+D174+D182+D186+D196+D205</f>
        <v>1389895</v>
      </c>
      <c r="E131" s="21">
        <f>E134+E144+E174+E182+E186+E196+E205</f>
        <v>1369933.6800000002</v>
      </c>
      <c r="F131" s="51">
        <f t="shared" si="67"/>
        <v>103.52713076801091</v>
      </c>
      <c r="G131" s="296">
        <f t="shared" si="68"/>
        <v>98.563825324934626</v>
      </c>
    </row>
    <row r="132" spans="1:7" s="138" customFormat="1" x14ac:dyDescent="0.3">
      <c r="A132" s="17"/>
      <c r="B132" s="18" t="s">
        <v>50</v>
      </c>
      <c r="C132" s="19">
        <v>151936.53</v>
      </c>
      <c r="D132" s="204">
        <f>C378+C504</f>
        <v>177600</v>
      </c>
      <c r="E132" s="204">
        <f>D378+D504</f>
        <v>173575.56</v>
      </c>
      <c r="F132" s="51">
        <f t="shared" si="67"/>
        <v>114.24215098238719</v>
      </c>
      <c r="G132" s="296">
        <f t="shared" si="68"/>
        <v>97.733986486486486</v>
      </c>
    </row>
    <row r="133" spans="1:7" s="138" customFormat="1" x14ac:dyDescent="0.3">
      <c r="A133" s="17"/>
      <c r="B133" s="18" t="s">
        <v>49</v>
      </c>
      <c r="C133" s="204">
        <v>9672.89</v>
      </c>
      <c r="D133" s="204">
        <f>C552</f>
        <v>18600</v>
      </c>
      <c r="E133" s="204">
        <f>D552</f>
        <v>18435.84</v>
      </c>
      <c r="F133" s="51">
        <f t="shared" si="67"/>
        <v>190.59288382272516</v>
      </c>
      <c r="G133" s="296">
        <f t="shared" si="68"/>
        <v>99.117419354838717</v>
      </c>
    </row>
    <row r="134" spans="1:7" s="138" customFormat="1" x14ac:dyDescent="0.3">
      <c r="A134" s="17">
        <v>31</v>
      </c>
      <c r="B134" s="18" t="s">
        <v>17</v>
      </c>
      <c r="C134" s="19">
        <f>C135+C137+C139</f>
        <v>161609.42000000001</v>
      </c>
      <c r="D134" s="204">
        <f>D135+D137+D139</f>
        <v>196200</v>
      </c>
      <c r="E134" s="204">
        <f>E135+E137+E139</f>
        <v>192011.4</v>
      </c>
      <c r="F134" s="51">
        <f t="shared" si="67"/>
        <v>118.81200984447564</v>
      </c>
      <c r="G134" s="296">
        <f t="shared" si="68"/>
        <v>97.8651376146789</v>
      </c>
    </row>
    <row r="135" spans="1:7" s="138" customFormat="1" x14ac:dyDescent="0.3">
      <c r="A135" s="17">
        <v>311</v>
      </c>
      <c r="B135" s="18" t="s">
        <v>18</v>
      </c>
      <c r="C135" s="19">
        <f>C136</f>
        <v>138330.54</v>
      </c>
      <c r="D135" s="251">
        <f>C379+C505+C553</f>
        <v>164600</v>
      </c>
      <c r="E135" s="251">
        <f>D379+D505+D553</f>
        <v>164468.18</v>
      </c>
      <c r="F135" s="51">
        <f t="shared" si="67"/>
        <v>118.89506106171493</v>
      </c>
      <c r="G135" s="296">
        <f t="shared" si="68"/>
        <v>99.919914945321992</v>
      </c>
    </row>
    <row r="136" spans="1:7" s="138" customFormat="1" x14ac:dyDescent="0.3">
      <c r="A136" s="135">
        <v>3111</v>
      </c>
      <c r="B136" s="333" t="s">
        <v>391</v>
      </c>
      <c r="C136" s="140">
        <v>138330.54</v>
      </c>
      <c r="D136" s="205">
        <f>C380+C506+C554</f>
        <v>164600</v>
      </c>
      <c r="E136" s="205">
        <f>D380+D506+D554</f>
        <v>164468.18</v>
      </c>
      <c r="F136" s="163">
        <f t="shared" ref="F136" si="69">E136/C136*100</f>
        <v>118.89506106171493</v>
      </c>
      <c r="G136" s="330">
        <f t="shared" ref="G136" si="70">E136/D136*100</f>
        <v>99.919914945321992</v>
      </c>
    </row>
    <row r="137" spans="1:7" s="138" customFormat="1" x14ac:dyDescent="0.3">
      <c r="A137" s="17">
        <v>312</v>
      </c>
      <c r="B137" s="18" t="s">
        <v>19</v>
      </c>
      <c r="C137" s="19">
        <f>C138</f>
        <v>5700</v>
      </c>
      <c r="D137" s="251">
        <f>C381+C507</f>
        <v>8150</v>
      </c>
      <c r="E137" s="251">
        <f>D381+D507</f>
        <v>4230</v>
      </c>
      <c r="F137" s="51">
        <f t="shared" si="67"/>
        <v>74.210526315789465</v>
      </c>
      <c r="G137" s="296">
        <f t="shared" si="68"/>
        <v>51.901840490797547</v>
      </c>
    </row>
    <row r="138" spans="1:7" s="138" customFormat="1" x14ac:dyDescent="0.3">
      <c r="A138" s="135">
        <v>3121</v>
      </c>
      <c r="B138" s="146" t="s">
        <v>19</v>
      </c>
      <c r="C138" s="140">
        <v>5700</v>
      </c>
      <c r="D138" s="205">
        <f>C382+C508</f>
        <v>8150</v>
      </c>
      <c r="E138" s="205">
        <f>D382+D508</f>
        <v>4230</v>
      </c>
      <c r="F138" s="163">
        <f t="shared" ref="F138:F140" si="71">E138/C138*100</f>
        <v>74.210526315789465</v>
      </c>
      <c r="G138" s="330">
        <f t="shared" ref="G138:G140" si="72">E138/D138*100</f>
        <v>51.901840490797547</v>
      </c>
    </row>
    <row r="139" spans="1:7" s="138" customFormat="1" ht="15" customHeight="1" x14ac:dyDescent="0.3">
      <c r="A139" s="17">
        <v>313</v>
      </c>
      <c r="B139" s="18" t="s">
        <v>20</v>
      </c>
      <c r="C139" s="19">
        <f>C140</f>
        <v>17578.88</v>
      </c>
      <c r="D139" s="251">
        <f>C383+C509+C555</f>
        <v>23450</v>
      </c>
      <c r="E139" s="251">
        <f>D383+D509+D555</f>
        <v>23313.22</v>
      </c>
      <c r="F139" s="51">
        <f t="shared" si="71"/>
        <v>132.62062201915026</v>
      </c>
      <c r="G139" s="296">
        <f t="shared" si="72"/>
        <v>99.41671641791045</v>
      </c>
    </row>
    <row r="140" spans="1:7" s="138" customFormat="1" ht="15" customHeight="1" x14ac:dyDescent="0.3">
      <c r="A140" s="135">
        <v>3132</v>
      </c>
      <c r="B140" s="333" t="s">
        <v>392</v>
      </c>
      <c r="C140" s="136">
        <v>17578.88</v>
      </c>
      <c r="D140" s="205">
        <f>C384+C510+C556</f>
        <v>23450</v>
      </c>
      <c r="E140" s="205">
        <f>D384+D510+D556</f>
        <v>23313.22</v>
      </c>
      <c r="F140" s="163">
        <f t="shared" si="71"/>
        <v>132.62062201915026</v>
      </c>
      <c r="G140" s="330">
        <f t="shared" si="72"/>
        <v>99.41671641791045</v>
      </c>
    </row>
    <row r="141" spans="1:7" s="138" customFormat="1" x14ac:dyDescent="0.3">
      <c r="A141" s="17"/>
      <c r="B141" s="18" t="s">
        <v>50</v>
      </c>
      <c r="C141" s="16">
        <v>184896.81</v>
      </c>
      <c r="D141" s="265">
        <f>C385+C427+C455+C511+C994+C566+C1115+C793+C493</f>
        <v>284048</v>
      </c>
      <c r="E141" s="265">
        <f>D385+D427+D455+D511+D994+D566+D1115+D793+D493</f>
        <v>280510.39</v>
      </c>
      <c r="F141" s="51">
        <f t="shared" si="67"/>
        <v>151.71186025329482</v>
      </c>
      <c r="G141" s="296">
        <f t="shared" si="68"/>
        <v>98.754573170731703</v>
      </c>
    </row>
    <row r="142" spans="1:7" s="138" customFormat="1" x14ac:dyDescent="0.3">
      <c r="A142" s="17"/>
      <c r="B142" s="18" t="s">
        <v>51</v>
      </c>
      <c r="C142" s="19">
        <v>106986.55</v>
      </c>
      <c r="D142" s="204">
        <f>C851+C861+C871+C879+C888+C900+C1271+C1284</f>
        <v>149700</v>
      </c>
      <c r="E142" s="204">
        <f>D851+D861+D871+D879+D888+D900+D1271+D1284</f>
        <v>151798.56</v>
      </c>
      <c r="F142" s="51">
        <f t="shared" si="67"/>
        <v>141.88564824269966</v>
      </c>
      <c r="G142" s="296">
        <f t="shared" si="68"/>
        <v>101.40184368737475</v>
      </c>
    </row>
    <row r="143" spans="1:7" s="138" customFormat="1" x14ac:dyDescent="0.3">
      <c r="A143" s="17"/>
      <c r="B143" s="18" t="s">
        <v>49</v>
      </c>
      <c r="C143" s="19">
        <v>5222.7</v>
      </c>
      <c r="D143" s="204">
        <f>C460+C557+C1278+C798</f>
        <v>8309</v>
      </c>
      <c r="E143" s="204">
        <f>D460+D557+D1278+D798</f>
        <v>8247.19</v>
      </c>
      <c r="F143" s="51">
        <f t="shared" si="67"/>
        <v>157.91046776571505</v>
      </c>
      <c r="G143" s="296">
        <f t="shared" si="68"/>
        <v>99.256107834877852</v>
      </c>
    </row>
    <row r="144" spans="1:7" s="138" customFormat="1" ht="15" customHeight="1" x14ac:dyDescent="0.3">
      <c r="A144" s="17">
        <v>32</v>
      </c>
      <c r="B144" s="18" t="s">
        <v>21</v>
      </c>
      <c r="C144" s="19">
        <f t="shared" ref="C144" si="73">C145+C150+C157+C166</f>
        <v>297106.06</v>
      </c>
      <c r="D144" s="204">
        <f>D145+D150+D157+D166</f>
        <v>442057</v>
      </c>
      <c r="E144" s="204">
        <f>E145+E150+E157+E166</f>
        <v>440556.14</v>
      </c>
      <c r="F144" s="51">
        <f t="shared" si="67"/>
        <v>148.28244836204283</v>
      </c>
      <c r="G144" s="296">
        <f t="shared" si="68"/>
        <v>99.660482697932622</v>
      </c>
    </row>
    <row r="145" spans="1:7" s="138" customFormat="1" ht="15" customHeight="1" x14ac:dyDescent="0.3">
      <c r="A145" s="17">
        <v>321</v>
      </c>
      <c r="B145" s="18" t="s">
        <v>22</v>
      </c>
      <c r="C145" s="19">
        <f>SUM(C146:C149)</f>
        <v>14113.54</v>
      </c>
      <c r="D145" s="251">
        <f>SUM(D146:D149)</f>
        <v>12430</v>
      </c>
      <c r="E145" s="251">
        <f>SUM(E146:E149)</f>
        <v>11416.69</v>
      </c>
      <c r="F145" s="51">
        <f t="shared" si="67"/>
        <v>80.891753592649323</v>
      </c>
      <c r="G145" s="296">
        <f t="shared" si="68"/>
        <v>91.847868061142407</v>
      </c>
    </row>
    <row r="146" spans="1:7" s="138" customFormat="1" ht="15" customHeight="1" x14ac:dyDescent="0.3">
      <c r="A146" s="135">
        <v>3211</v>
      </c>
      <c r="B146" s="333" t="s">
        <v>409</v>
      </c>
      <c r="C146" s="140">
        <v>1768.75</v>
      </c>
      <c r="D146" s="205">
        <f>C513+C387</f>
        <v>1180</v>
      </c>
      <c r="E146" s="205">
        <f>D513+D387</f>
        <v>972.44</v>
      </c>
      <c r="F146" s="163">
        <f t="shared" ref="F146:F149" si="74">E146/C146*100</f>
        <v>54.978939929328632</v>
      </c>
      <c r="G146" s="330">
        <f t="shared" ref="G146:G149" si="75">E146/D146*100</f>
        <v>82.410169491525437</v>
      </c>
    </row>
    <row r="147" spans="1:7" s="138" customFormat="1" ht="15" customHeight="1" x14ac:dyDescent="0.3">
      <c r="A147" s="135">
        <v>3212</v>
      </c>
      <c r="B147" s="333" t="s">
        <v>469</v>
      </c>
      <c r="C147" s="140">
        <v>5566.5</v>
      </c>
      <c r="D147" s="205">
        <f>C514+C559</f>
        <v>4800</v>
      </c>
      <c r="E147" s="205">
        <f>D514+D559</f>
        <v>4506</v>
      </c>
      <c r="F147" s="163">
        <f t="shared" si="74"/>
        <v>80.948531393155491</v>
      </c>
      <c r="G147" s="330">
        <f t="shared" si="75"/>
        <v>93.875</v>
      </c>
    </row>
    <row r="148" spans="1:7" s="138" customFormat="1" ht="15" customHeight="1" x14ac:dyDescent="0.3">
      <c r="A148" s="135">
        <v>3213</v>
      </c>
      <c r="B148" s="333" t="s">
        <v>410</v>
      </c>
      <c r="C148" s="140">
        <v>1524.79</v>
      </c>
      <c r="D148" s="205">
        <f>C515</f>
        <v>500</v>
      </c>
      <c r="E148" s="205">
        <f>D515</f>
        <v>360</v>
      </c>
      <c r="F148" s="163">
        <f t="shared" si="74"/>
        <v>23.609808563802229</v>
      </c>
      <c r="G148" s="330">
        <f t="shared" si="75"/>
        <v>72</v>
      </c>
    </row>
    <row r="149" spans="1:7" s="138" customFormat="1" ht="15" customHeight="1" x14ac:dyDescent="0.3">
      <c r="A149" s="135">
        <v>3214</v>
      </c>
      <c r="B149" s="333" t="s">
        <v>470</v>
      </c>
      <c r="C149" s="140">
        <v>5253.5</v>
      </c>
      <c r="D149" s="205">
        <f>C516+C1115+C388</f>
        <v>5950</v>
      </c>
      <c r="E149" s="205">
        <f>D516+D1115+D388</f>
        <v>5578.25</v>
      </c>
      <c r="F149" s="163">
        <f t="shared" si="74"/>
        <v>106.18159322356524</v>
      </c>
      <c r="G149" s="330">
        <f t="shared" si="75"/>
        <v>93.752100840336141</v>
      </c>
    </row>
    <row r="150" spans="1:7" s="138" customFormat="1" ht="15" customHeight="1" x14ac:dyDescent="0.3">
      <c r="A150" s="17">
        <v>322</v>
      </c>
      <c r="B150" s="18" t="s">
        <v>23</v>
      </c>
      <c r="C150" s="19">
        <f>C151+C152+C153+C154+C155+C156</f>
        <v>55849.25</v>
      </c>
      <c r="D150" s="251">
        <f>SUM(D151:D156)</f>
        <v>61060</v>
      </c>
      <c r="E150" s="251">
        <f>SUM(E151:E156)</f>
        <v>60639.490000000005</v>
      </c>
      <c r="F150" s="51">
        <f t="shared" si="67"/>
        <v>108.57708921784986</v>
      </c>
      <c r="G150" s="296">
        <f t="shared" si="68"/>
        <v>99.311316737635124</v>
      </c>
    </row>
    <row r="151" spans="1:7" s="138" customFormat="1" ht="15" customHeight="1" x14ac:dyDescent="0.3">
      <c r="A151" s="334">
        <v>3221</v>
      </c>
      <c r="B151" s="333" t="s">
        <v>471</v>
      </c>
      <c r="C151" s="335">
        <v>4821.08</v>
      </c>
      <c r="D151" s="343">
        <f>C518</f>
        <v>3600</v>
      </c>
      <c r="E151" s="343">
        <f>D518</f>
        <v>3366.15</v>
      </c>
      <c r="F151" s="163">
        <f t="shared" ref="F151:F156" si="76">E151/C151*100</f>
        <v>69.821492279738152</v>
      </c>
      <c r="G151" s="330">
        <f t="shared" ref="G151:G156" si="77">E151/D151*100</f>
        <v>93.504166666666663</v>
      </c>
    </row>
    <row r="152" spans="1:7" s="138" customFormat="1" ht="15" customHeight="1" x14ac:dyDescent="0.3">
      <c r="A152" s="334">
        <v>3222</v>
      </c>
      <c r="B152" s="333" t="s">
        <v>472</v>
      </c>
      <c r="C152" s="335">
        <v>5556.35</v>
      </c>
      <c r="D152" s="343">
        <f>C429</f>
        <v>6000</v>
      </c>
      <c r="E152" s="343">
        <f>D429</f>
        <v>4694.78</v>
      </c>
      <c r="F152" s="163">
        <f t="shared" si="76"/>
        <v>84.493957364096929</v>
      </c>
      <c r="G152" s="330">
        <f t="shared" si="77"/>
        <v>78.246333333333325</v>
      </c>
    </row>
    <row r="153" spans="1:7" s="138" customFormat="1" ht="15" customHeight="1" x14ac:dyDescent="0.3">
      <c r="A153" s="334">
        <v>3223</v>
      </c>
      <c r="B153" s="333" t="s">
        <v>413</v>
      </c>
      <c r="C153" s="335">
        <v>23874.5</v>
      </c>
      <c r="D153" s="343">
        <f>C519+C855+C892</f>
        <v>32800</v>
      </c>
      <c r="E153" s="343">
        <f>D519+D855+D892</f>
        <v>32833.22</v>
      </c>
      <c r="F153" s="163">
        <f t="shared" si="76"/>
        <v>137.52422040252154</v>
      </c>
      <c r="G153" s="330">
        <f t="shared" si="77"/>
        <v>100.10128048780489</v>
      </c>
    </row>
    <row r="154" spans="1:7" s="138" customFormat="1" ht="15" customHeight="1" x14ac:dyDescent="0.3">
      <c r="A154" s="334">
        <v>3224</v>
      </c>
      <c r="B154" s="333" t="s">
        <v>473</v>
      </c>
      <c r="C154" s="335">
        <v>19190.990000000002</v>
      </c>
      <c r="D154" s="343">
        <f>C865+C893</f>
        <v>16800</v>
      </c>
      <c r="E154" s="343">
        <f>D865+D893</f>
        <v>17948.54</v>
      </c>
      <c r="F154" s="163">
        <f t="shared" si="76"/>
        <v>93.525868128741664</v>
      </c>
      <c r="G154" s="330">
        <f t="shared" si="77"/>
        <v>106.83654761904762</v>
      </c>
    </row>
    <row r="155" spans="1:7" s="138" customFormat="1" ht="15" customHeight="1" x14ac:dyDescent="0.3">
      <c r="A155" s="334">
        <v>3225</v>
      </c>
      <c r="B155" s="333" t="s">
        <v>474</v>
      </c>
      <c r="C155" s="335">
        <v>1715.83</v>
      </c>
      <c r="D155" s="343">
        <f>C520</f>
        <v>1700</v>
      </c>
      <c r="E155" s="343">
        <f>D520</f>
        <v>1638.43</v>
      </c>
      <c r="F155" s="163">
        <f t="shared" si="76"/>
        <v>95.48906360187199</v>
      </c>
      <c r="G155" s="330">
        <f t="shared" si="77"/>
        <v>96.378235294117658</v>
      </c>
    </row>
    <row r="156" spans="1:7" s="138" customFormat="1" ht="15" customHeight="1" x14ac:dyDescent="0.3">
      <c r="A156" s="334">
        <v>3227</v>
      </c>
      <c r="B156" s="333" t="s">
        <v>475</v>
      </c>
      <c r="C156" s="335">
        <v>690.5</v>
      </c>
      <c r="D156" s="343">
        <f>C521</f>
        <v>160</v>
      </c>
      <c r="E156" s="343">
        <f>D521</f>
        <v>158.37</v>
      </c>
      <c r="F156" s="163">
        <f t="shared" si="76"/>
        <v>22.935553946415641</v>
      </c>
      <c r="G156" s="330">
        <f t="shared" si="77"/>
        <v>98.981250000000003</v>
      </c>
    </row>
    <row r="157" spans="1:7" s="138" customFormat="1" ht="15" customHeight="1" x14ac:dyDescent="0.3">
      <c r="A157" s="17">
        <v>323</v>
      </c>
      <c r="B157" s="18" t="s">
        <v>24</v>
      </c>
      <c r="C157" s="19">
        <f>SUM(C158:C165)</f>
        <v>207384.21000000002</v>
      </c>
      <c r="D157" s="344">
        <f>SUM(D158:D165)</f>
        <v>307600</v>
      </c>
      <c r="E157" s="344">
        <f>SUM(E158:E165)</f>
        <v>309467.19</v>
      </c>
      <c r="F157" s="51">
        <f t="shared" si="67"/>
        <v>149.22408509307434</v>
      </c>
      <c r="G157" s="296">
        <f t="shared" si="68"/>
        <v>100.6070188556567</v>
      </c>
    </row>
    <row r="158" spans="1:7" s="138" customFormat="1" ht="15" customHeight="1" x14ac:dyDescent="0.3">
      <c r="A158" s="135">
        <v>3231</v>
      </c>
      <c r="B158" s="345" t="s">
        <v>476</v>
      </c>
      <c r="C158" s="140">
        <v>10621.13</v>
      </c>
      <c r="D158" s="266">
        <f>C523</f>
        <v>6280</v>
      </c>
      <c r="E158" s="266">
        <f>D523</f>
        <v>5626.9</v>
      </c>
      <c r="F158" s="346">
        <f t="shared" ref="F158:F165" si="78">E158/C158*100</f>
        <v>52.978355410394187</v>
      </c>
      <c r="G158" s="347">
        <f t="shared" ref="G158:G165" si="79">E158/D158*100</f>
        <v>89.600318471337573</v>
      </c>
    </row>
    <row r="159" spans="1:7" s="138" customFormat="1" ht="15" customHeight="1" x14ac:dyDescent="0.3">
      <c r="A159" s="135">
        <v>3232</v>
      </c>
      <c r="B159" s="345" t="s">
        <v>477</v>
      </c>
      <c r="C159" s="140">
        <v>82924.639999999999</v>
      </c>
      <c r="D159" s="343">
        <f>C524+C568+C857+C867+C875+C883+C884+C895+C797+C802</f>
        <v>99500</v>
      </c>
      <c r="E159" s="343">
        <f>D524+D568+D857+D867+D875+D883+D884+D895+D797+D802</f>
        <v>96795.18</v>
      </c>
      <c r="F159" s="346">
        <f t="shared" si="78"/>
        <v>116.726680996143</v>
      </c>
      <c r="G159" s="347">
        <f t="shared" si="79"/>
        <v>97.281587939698483</v>
      </c>
    </row>
    <row r="160" spans="1:7" s="138" customFormat="1" ht="15" customHeight="1" x14ac:dyDescent="0.3">
      <c r="A160" s="135">
        <v>3233</v>
      </c>
      <c r="B160" s="345" t="s">
        <v>427</v>
      </c>
      <c r="C160" s="140">
        <v>10324.959999999999</v>
      </c>
      <c r="D160" s="266">
        <f>C390</f>
        <v>12300</v>
      </c>
      <c r="E160" s="266">
        <f>D390</f>
        <v>15834.96</v>
      </c>
      <c r="F160" s="346">
        <f t="shared" si="78"/>
        <v>153.36582417752709</v>
      </c>
      <c r="G160" s="347">
        <f t="shared" si="79"/>
        <v>128.73951219512193</v>
      </c>
    </row>
    <row r="161" spans="1:7" s="138" customFormat="1" ht="15" customHeight="1" x14ac:dyDescent="0.3">
      <c r="A161" s="135">
        <v>3234</v>
      </c>
      <c r="B161" s="345" t="s">
        <v>399</v>
      </c>
      <c r="C161" s="140">
        <v>22570.66</v>
      </c>
      <c r="D161" s="266">
        <f>C525+C896+C904+C1275+C1280</f>
        <v>39620</v>
      </c>
      <c r="E161" s="266">
        <f>D525+D896+D904+D1275+D1280</f>
        <v>39687.58</v>
      </c>
      <c r="F161" s="346">
        <f t="shared" si="78"/>
        <v>175.83703799534442</v>
      </c>
      <c r="G161" s="347">
        <f t="shared" si="79"/>
        <v>100.17057041898032</v>
      </c>
    </row>
    <row r="162" spans="1:7" s="138" customFormat="1" ht="15" customHeight="1" x14ac:dyDescent="0.3">
      <c r="A162" s="135">
        <v>3236</v>
      </c>
      <c r="B162" s="345" t="s">
        <v>478</v>
      </c>
      <c r="C162" s="140">
        <v>21949.41</v>
      </c>
      <c r="D162" s="266">
        <f>C1288</f>
        <v>25000</v>
      </c>
      <c r="E162" s="266">
        <f>D1288</f>
        <v>24306.720000000001</v>
      </c>
      <c r="F162" s="346">
        <f t="shared" si="78"/>
        <v>110.73974197939718</v>
      </c>
      <c r="G162" s="347">
        <f t="shared" si="79"/>
        <v>97.226880000000008</v>
      </c>
    </row>
    <row r="163" spans="1:7" s="138" customFormat="1" ht="15" customHeight="1" x14ac:dyDescent="0.3">
      <c r="A163" s="135">
        <v>3237</v>
      </c>
      <c r="B163" s="345" t="s">
        <v>148</v>
      </c>
      <c r="C163" s="140">
        <v>30575.49</v>
      </c>
      <c r="D163" s="266">
        <f>C391+C996</f>
        <v>78500</v>
      </c>
      <c r="E163" s="266">
        <f>D391+D996</f>
        <v>76899.67</v>
      </c>
      <c r="F163" s="346">
        <f t="shared" si="78"/>
        <v>251.50756373814448</v>
      </c>
      <c r="G163" s="347">
        <f t="shared" si="79"/>
        <v>97.961363057324832</v>
      </c>
    </row>
    <row r="164" spans="1:7" s="138" customFormat="1" ht="15" customHeight="1" x14ac:dyDescent="0.3">
      <c r="A164" s="135">
        <v>3238</v>
      </c>
      <c r="B164" s="345" t="s">
        <v>415</v>
      </c>
      <c r="C164" s="140">
        <v>11169.81</v>
      </c>
      <c r="D164" s="266">
        <f>C526</f>
        <v>12000</v>
      </c>
      <c r="E164" s="266">
        <f>D526</f>
        <v>13223.93</v>
      </c>
      <c r="F164" s="346">
        <f t="shared" si="78"/>
        <v>118.3899278501604</v>
      </c>
      <c r="G164" s="347">
        <f t="shared" si="79"/>
        <v>110.19941666666666</v>
      </c>
    </row>
    <row r="165" spans="1:7" s="138" customFormat="1" ht="15" customHeight="1" x14ac:dyDescent="0.3">
      <c r="A165" s="135">
        <v>3239</v>
      </c>
      <c r="B165" s="345" t="s">
        <v>129</v>
      </c>
      <c r="C165" s="140">
        <v>17248.11</v>
      </c>
      <c r="D165" s="266">
        <f>C392+C431+C527</f>
        <v>34400</v>
      </c>
      <c r="E165" s="266">
        <f>D392+D431+D527</f>
        <v>37092.25</v>
      </c>
      <c r="F165" s="346">
        <f t="shared" si="78"/>
        <v>215.05109835222527</v>
      </c>
      <c r="G165" s="347">
        <f t="shared" si="79"/>
        <v>107.82630813953489</v>
      </c>
    </row>
    <row r="166" spans="1:7" s="138" customFormat="1" ht="15" customHeight="1" x14ac:dyDescent="0.3">
      <c r="A166" s="17">
        <v>329</v>
      </c>
      <c r="B166" s="18" t="s">
        <v>25</v>
      </c>
      <c r="C166" s="19">
        <f>SUM(C167:C172)</f>
        <v>19759.060000000001</v>
      </c>
      <c r="D166" s="344">
        <f>SUM(D167:D172)</f>
        <v>60967</v>
      </c>
      <c r="E166" s="344">
        <f>SUM(E167:E172)</f>
        <v>59032.770000000004</v>
      </c>
      <c r="F166" s="51">
        <f t="shared" si="67"/>
        <v>298.76304844461225</v>
      </c>
      <c r="G166" s="296">
        <f t="shared" si="68"/>
        <v>96.827414830974149</v>
      </c>
    </row>
    <row r="167" spans="1:7" s="138" customFormat="1" ht="15" customHeight="1" x14ac:dyDescent="0.3">
      <c r="A167" s="348">
        <v>3291</v>
      </c>
      <c r="B167" s="345" t="s">
        <v>479</v>
      </c>
      <c r="C167" s="349">
        <v>1123.57</v>
      </c>
      <c r="D167" s="343">
        <f>C394+C457+C462</f>
        <v>23209</v>
      </c>
      <c r="E167" s="343">
        <f>D394+D457+D462</f>
        <v>22005.86</v>
      </c>
      <c r="F167" s="346">
        <f t="shared" ref="F167:F172" si="80">E167/C167*100</f>
        <v>1958.5659994481875</v>
      </c>
      <c r="G167" s="347">
        <f t="shared" ref="G167:G172" si="81">E167/D167*100</f>
        <v>94.816062734284117</v>
      </c>
    </row>
    <row r="168" spans="1:7" s="138" customFormat="1" ht="15" customHeight="1" x14ac:dyDescent="0.3">
      <c r="A168" s="348">
        <v>3292</v>
      </c>
      <c r="B168" s="345" t="s">
        <v>480</v>
      </c>
      <c r="C168" s="349">
        <v>0</v>
      </c>
      <c r="D168" s="343">
        <f>C529</f>
        <v>0</v>
      </c>
      <c r="E168" s="343">
        <f>D529</f>
        <v>0</v>
      </c>
      <c r="F168" s="346">
        <v>0</v>
      </c>
      <c r="G168" s="347">
        <v>0</v>
      </c>
    </row>
    <row r="169" spans="1:7" s="138" customFormat="1" ht="15" customHeight="1" x14ac:dyDescent="0.3">
      <c r="A169" s="348">
        <v>3293</v>
      </c>
      <c r="B169" s="345" t="s">
        <v>59</v>
      </c>
      <c r="C169" s="349">
        <v>6198.79</v>
      </c>
      <c r="D169" s="343">
        <f>C395+C433</f>
        <v>6500</v>
      </c>
      <c r="E169" s="343">
        <f>D395+D433</f>
        <v>7822.8600000000006</v>
      </c>
      <c r="F169" s="346">
        <f t="shared" si="80"/>
        <v>126.19979060429536</v>
      </c>
      <c r="G169" s="347">
        <f t="shared" si="81"/>
        <v>120.35169230769232</v>
      </c>
    </row>
    <row r="170" spans="1:7" s="138" customFormat="1" ht="15" customHeight="1" x14ac:dyDescent="0.3">
      <c r="A170" s="348">
        <v>3294</v>
      </c>
      <c r="B170" s="345" t="s">
        <v>428</v>
      </c>
      <c r="C170" s="349">
        <v>7336.82</v>
      </c>
      <c r="D170" s="343">
        <f>C396</f>
        <v>6500</v>
      </c>
      <c r="E170" s="343">
        <f>D396</f>
        <v>6395.42</v>
      </c>
      <c r="F170" s="346">
        <f t="shared" si="80"/>
        <v>87.168827911820117</v>
      </c>
      <c r="G170" s="347">
        <f t="shared" si="81"/>
        <v>98.391076923076923</v>
      </c>
    </row>
    <row r="171" spans="1:7" s="138" customFormat="1" ht="15" customHeight="1" x14ac:dyDescent="0.3">
      <c r="A171" s="348">
        <v>3295</v>
      </c>
      <c r="B171" s="345" t="s">
        <v>417</v>
      </c>
      <c r="C171" s="349">
        <v>1596.81</v>
      </c>
      <c r="D171" s="343">
        <f>C530</f>
        <v>1100</v>
      </c>
      <c r="E171" s="343">
        <f>D530</f>
        <v>981.41</v>
      </c>
      <c r="F171" s="346">
        <f t="shared" si="80"/>
        <v>61.460662195251778</v>
      </c>
      <c r="G171" s="347">
        <f t="shared" si="81"/>
        <v>89.219090909090909</v>
      </c>
    </row>
    <row r="172" spans="1:7" s="138" customFormat="1" ht="15" customHeight="1" x14ac:dyDescent="0.3">
      <c r="A172" s="348">
        <v>3299</v>
      </c>
      <c r="B172" s="345" t="s">
        <v>25</v>
      </c>
      <c r="C172" s="349">
        <v>3503.07</v>
      </c>
      <c r="D172" s="343">
        <f>C397+C531+C495</f>
        <v>23658</v>
      </c>
      <c r="E172" s="343">
        <f>D397+D531+D495</f>
        <v>21827.22</v>
      </c>
      <c r="F172" s="346">
        <f t="shared" si="80"/>
        <v>623.08831967388608</v>
      </c>
      <c r="G172" s="347">
        <f t="shared" si="81"/>
        <v>92.261476033477052</v>
      </c>
    </row>
    <row r="173" spans="1:7" s="138" customFormat="1" x14ac:dyDescent="0.3">
      <c r="A173" s="148"/>
      <c r="B173" s="15" t="s">
        <v>50</v>
      </c>
      <c r="C173" s="19">
        <f t="shared" ref="C173:E173" si="82">C174</f>
        <v>3566.12</v>
      </c>
      <c r="D173" s="21">
        <f t="shared" si="82"/>
        <v>15136</v>
      </c>
      <c r="E173" s="21">
        <f t="shared" si="82"/>
        <v>12979.27</v>
      </c>
      <c r="F173" s="51">
        <f t="shared" si="67"/>
        <v>363.96055096295134</v>
      </c>
      <c r="G173" s="296">
        <f t="shared" si="68"/>
        <v>85.750991014799155</v>
      </c>
    </row>
    <row r="174" spans="1:7" s="138" customFormat="1" x14ac:dyDescent="0.3">
      <c r="A174" s="17">
        <v>34</v>
      </c>
      <c r="B174" s="18" t="s">
        <v>26</v>
      </c>
      <c r="C174" s="19">
        <f>C177</f>
        <v>3566.12</v>
      </c>
      <c r="D174" s="21">
        <f>D177+D175</f>
        <v>15136</v>
      </c>
      <c r="E174" s="21">
        <f>E177+E175</f>
        <v>12979.27</v>
      </c>
      <c r="F174" s="51">
        <f t="shared" si="67"/>
        <v>363.96055096295134</v>
      </c>
      <c r="G174" s="296">
        <f t="shared" si="68"/>
        <v>85.750991014799155</v>
      </c>
    </row>
    <row r="175" spans="1:7" s="138" customFormat="1" x14ac:dyDescent="0.3">
      <c r="A175" s="17">
        <v>342</v>
      </c>
      <c r="B175" s="18" t="s">
        <v>544</v>
      </c>
      <c r="C175" s="19"/>
      <c r="D175" s="19">
        <f>D176</f>
        <v>7000</v>
      </c>
      <c r="E175" s="19">
        <f>E176</f>
        <v>6610.73</v>
      </c>
      <c r="F175" s="51">
        <v>0</v>
      </c>
      <c r="G175" s="296">
        <f t="shared" ref="G175:G176" si="83">E175/D175*100</f>
        <v>94.438999999999993</v>
      </c>
    </row>
    <row r="176" spans="1:7" s="138" customFormat="1" ht="28.8" x14ac:dyDescent="0.3">
      <c r="A176" s="406">
        <v>3423</v>
      </c>
      <c r="B176" s="402" t="s">
        <v>550</v>
      </c>
      <c r="C176" s="407"/>
      <c r="D176" s="407">
        <f>C478</f>
        <v>7000</v>
      </c>
      <c r="E176" s="407">
        <f>D478</f>
        <v>6610.73</v>
      </c>
      <c r="F176" s="408">
        <v>0</v>
      </c>
      <c r="G176" s="409">
        <f t="shared" si="83"/>
        <v>94.438999999999993</v>
      </c>
    </row>
    <row r="177" spans="1:7" s="138" customFormat="1" x14ac:dyDescent="0.3">
      <c r="A177" s="17">
        <v>343</v>
      </c>
      <c r="B177" s="18" t="s">
        <v>27</v>
      </c>
      <c r="C177" s="19">
        <f>C178+C180+C179</f>
        <v>3566.12</v>
      </c>
      <c r="D177" s="251">
        <f>D178+D179+D180</f>
        <v>8136</v>
      </c>
      <c r="E177" s="251">
        <f>E178+E179+E180</f>
        <v>6368.54</v>
      </c>
      <c r="F177" s="51">
        <f t="shared" si="67"/>
        <v>178.58456810202685</v>
      </c>
      <c r="G177" s="296">
        <f t="shared" si="68"/>
        <v>78.276057030481809</v>
      </c>
    </row>
    <row r="178" spans="1:7" s="138" customFormat="1" x14ac:dyDescent="0.3">
      <c r="A178" s="135">
        <v>3431</v>
      </c>
      <c r="B178" s="345" t="s">
        <v>419</v>
      </c>
      <c r="C178" s="140">
        <v>3177.9</v>
      </c>
      <c r="D178" s="205">
        <f>C534</f>
        <v>4500</v>
      </c>
      <c r="E178" s="205">
        <f>D534</f>
        <v>3629.48</v>
      </c>
      <c r="F178" s="346">
        <f t="shared" ref="F178" si="84">E178/C178*100</f>
        <v>114.21001290160169</v>
      </c>
      <c r="G178" s="347">
        <f t="shared" ref="G178" si="85">E178/D178*100</f>
        <v>80.655111111111111</v>
      </c>
    </row>
    <row r="179" spans="1:7" s="138" customFormat="1" x14ac:dyDescent="0.3">
      <c r="A179" s="135">
        <v>3433</v>
      </c>
      <c r="B179" s="152" t="s">
        <v>552</v>
      </c>
      <c r="C179" s="140">
        <v>0</v>
      </c>
      <c r="D179" s="205">
        <f>C491</f>
        <v>2636</v>
      </c>
      <c r="E179" s="205">
        <f>D491</f>
        <v>2635.15</v>
      </c>
      <c r="F179" s="346">
        <v>0</v>
      </c>
      <c r="G179" s="347">
        <f t="shared" ref="G179:G180" si="86">E179/D179*100</f>
        <v>99.967754172989373</v>
      </c>
    </row>
    <row r="180" spans="1:7" s="138" customFormat="1" x14ac:dyDescent="0.3">
      <c r="A180" s="135">
        <v>3434</v>
      </c>
      <c r="B180" s="388" t="s">
        <v>515</v>
      </c>
      <c r="C180" s="140">
        <v>388.22</v>
      </c>
      <c r="D180" s="205">
        <f>C400</f>
        <v>1000</v>
      </c>
      <c r="E180" s="205">
        <f>D400</f>
        <v>103.91</v>
      </c>
      <c r="F180" s="346">
        <f t="shared" ref="F180" si="87">E180/C180*100</f>
        <v>26.765751378084591</v>
      </c>
      <c r="G180" s="347">
        <f t="shared" si="86"/>
        <v>10.391</v>
      </c>
    </row>
    <row r="181" spans="1:7" s="138" customFormat="1" x14ac:dyDescent="0.3">
      <c r="A181" s="148"/>
      <c r="B181" s="15" t="s">
        <v>50</v>
      </c>
      <c r="C181" s="19">
        <f>C182</f>
        <v>22531.4</v>
      </c>
      <c r="D181" s="204">
        <f>D182</f>
        <v>9000</v>
      </c>
      <c r="E181" s="204">
        <f>E182</f>
        <v>8636.59</v>
      </c>
      <c r="F181" s="51">
        <f t="shared" si="67"/>
        <v>38.331350914723451</v>
      </c>
      <c r="G181" s="296">
        <f t="shared" si="68"/>
        <v>95.962111111111113</v>
      </c>
    </row>
    <row r="182" spans="1:7" s="138" customFormat="1" x14ac:dyDescent="0.3">
      <c r="A182" s="17">
        <v>35</v>
      </c>
      <c r="B182" s="18" t="s">
        <v>106</v>
      </c>
      <c r="C182" s="19">
        <f>C183</f>
        <v>22531.4</v>
      </c>
      <c r="D182" s="204">
        <f t="shared" ref="D182:E182" si="88">C1246+C1255</f>
        <v>9000</v>
      </c>
      <c r="E182" s="204">
        <f t="shared" si="88"/>
        <v>8636.59</v>
      </c>
      <c r="F182" s="51">
        <f t="shared" si="67"/>
        <v>38.331350914723451</v>
      </c>
      <c r="G182" s="296">
        <f t="shared" si="68"/>
        <v>95.962111111111113</v>
      </c>
    </row>
    <row r="183" spans="1:7" s="138" customFormat="1" x14ac:dyDescent="0.3">
      <c r="A183" s="17">
        <v>352</v>
      </c>
      <c r="B183" s="18" t="s">
        <v>107</v>
      </c>
      <c r="C183" s="19">
        <f>C184</f>
        <v>22531.4</v>
      </c>
      <c r="D183" s="251">
        <f>C1247+C1256</f>
        <v>9000</v>
      </c>
      <c r="E183" s="251">
        <f>D1247+D1256</f>
        <v>8636.59</v>
      </c>
      <c r="F183" s="51">
        <f t="shared" si="67"/>
        <v>38.331350914723451</v>
      </c>
      <c r="G183" s="296">
        <f t="shared" si="68"/>
        <v>95.962111111111113</v>
      </c>
    </row>
    <row r="184" spans="1:7" s="138" customFormat="1" x14ac:dyDescent="0.3">
      <c r="A184" s="135">
        <v>3523</v>
      </c>
      <c r="B184" s="345" t="s">
        <v>481</v>
      </c>
      <c r="C184" s="140">
        <v>22531.4</v>
      </c>
      <c r="D184" s="205">
        <f>C1248+C1257</f>
        <v>9000</v>
      </c>
      <c r="E184" s="205">
        <f>D1248+D1257</f>
        <v>8636.59</v>
      </c>
      <c r="F184" s="163">
        <f t="shared" ref="F184" si="89">E184/C184*100</f>
        <v>38.331350914723451</v>
      </c>
      <c r="G184" s="330">
        <f t="shared" ref="G184" si="90">E184/D184*100</f>
        <v>95.962111111111113</v>
      </c>
    </row>
    <row r="185" spans="1:7" s="138" customFormat="1" x14ac:dyDescent="0.3">
      <c r="A185" s="135"/>
      <c r="B185" s="15" t="s">
        <v>50</v>
      </c>
      <c r="C185" s="19">
        <f>C186</f>
        <v>2000</v>
      </c>
      <c r="D185" s="204">
        <f>D186</f>
        <v>2500</v>
      </c>
      <c r="E185" s="204">
        <f>E186</f>
        <v>1893</v>
      </c>
      <c r="F185" s="51">
        <f t="shared" si="67"/>
        <v>94.65</v>
      </c>
      <c r="G185" s="296">
        <f t="shared" si="68"/>
        <v>75.72</v>
      </c>
    </row>
    <row r="186" spans="1:7" x14ac:dyDescent="0.3">
      <c r="A186" s="22">
        <v>36</v>
      </c>
      <c r="B186" s="23" t="s">
        <v>127</v>
      </c>
      <c r="C186" s="21">
        <f>C187+C190</f>
        <v>2000</v>
      </c>
      <c r="D186" s="21">
        <f t="shared" ref="D186" si="91">D187+D190</f>
        <v>2500</v>
      </c>
      <c r="E186" s="21">
        <f t="shared" ref="E186" si="92">E187+E190</f>
        <v>1893</v>
      </c>
      <c r="F186" s="51">
        <f t="shared" si="67"/>
        <v>94.65</v>
      </c>
      <c r="G186" s="296">
        <f t="shared" si="68"/>
        <v>75.72</v>
      </c>
    </row>
    <row r="187" spans="1:7" x14ac:dyDescent="0.3">
      <c r="A187" s="17">
        <v>363</v>
      </c>
      <c r="B187" s="18" t="s">
        <v>128</v>
      </c>
      <c r="C187" s="19">
        <f>C188+C189</f>
        <v>2000</v>
      </c>
      <c r="D187" s="251">
        <f t="shared" ref="D187:E189" si="93">C1230+C402</f>
        <v>1000</v>
      </c>
      <c r="E187" s="251">
        <f t="shared" si="93"/>
        <v>320</v>
      </c>
      <c r="F187" s="51">
        <f t="shared" si="67"/>
        <v>16</v>
      </c>
      <c r="G187" s="296">
        <f t="shared" si="68"/>
        <v>32</v>
      </c>
    </row>
    <row r="188" spans="1:7" hidden="1" x14ac:dyDescent="0.3">
      <c r="A188" s="135">
        <v>3631</v>
      </c>
      <c r="B188" s="350" t="s">
        <v>482</v>
      </c>
      <c r="C188" s="140">
        <v>0</v>
      </c>
      <c r="D188" s="251">
        <f t="shared" si="93"/>
        <v>1000</v>
      </c>
      <c r="E188" s="251">
        <f t="shared" si="93"/>
        <v>320</v>
      </c>
      <c r="F188" s="351">
        <v>0</v>
      </c>
      <c r="G188" s="352">
        <v>0</v>
      </c>
    </row>
    <row r="189" spans="1:7" x14ac:dyDescent="0.3">
      <c r="A189" s="135">
        <v>3632</v>
      </c>
      <c r="B189" s="350" t="s">
        <v>381</v>
      </c>
      <c r="C189" s="140">
        <v>2000</v>
      </c>
      <c r="D189" s="251">
        <f t="shared" si="93"/>
        <v>0</v>
      </c>
      <c r="E189" s="251">
        <f t="shared" si="93"/>
        <v>0</v>
      </c>
      <c r="F189" s="351">
        <f t="shared" ref="F189" si="94">E189/C189*100</f>
        <v>0</v>
      </c>
      <c r="G189" s="352">
        <v>0</v>
      </c>
    </row>
    <row r="190" spans="1:7" x14ac:dyDescent="0.3">
      <c r="A190" s="17">
        <v>366</v>
      </c>
      <c r="B190" s="18" t="s">
        <v>150</v>
      </c>
      <c r="C190" s="19">
        <f>C191</f>
        <v>0</v>
      </c>
      <c r="D190" s="251">
        <f>D191</f>
        <v>1500</v>
      </c>
      <c r="E190" s="251">
        <f>E191</f>
        <v>1573</v>
      </c>
      <c r="F190" s="51">
        <v>0</v>
      </c>
      <c r="G190" s="296">
        <v>0</v>
      </c>
    </row>
    <row r="191" spans="1:7" x14ac:dyDescent="0.3">
      <c r="A191" s="135">
        <v>3661</v>
      </c>
      <c r="B191" s="350" t="s">
        <v>385</v>
      </c>
      <c r="C191" s="140">
        <v>0</v>
      </c>
      <c r="D191" s="266">
        <f>C1177</f>
        <v>1500</v>
      </c>
      <c r="E191" s="266">
        <f>D1177</f>
        <v>1573</v>
      </c>
      <c r="F191" s="351">
        <v>0</v>
      </c>
      <c r="G191" s="412">
        <f t="shared" si="68"/>
        <v>104.86666666666666</v>
      </c>
    </row>
    <row r="192" spans="1:7" x14ac:dyDescent="0.3">
      <c r="A192" s="135"/>
      <c r="B192" s="18" t="s">
        <v>50</v>
      </c>
      <c r="C192" s="19">
        <v>271170.59999999998</v>
      </c>
      <c r="D192" s="265">
        <f>C1065+C1081+C1089+C1097+C1105+C1122+C1130+C1138+C1146+C1154+C1162+C1183+C1191+C1199+C1216+C1209</f>
        <v>371800</v>
      </c>
      <c r="E192" s="265">
        <f>D1065+D1081+D1089+D1097+D1105+D1122+D1130+D1138+D1146+D1154+D1162+D1183+D1191+D1199+D1216+D1209</f>
        <v>370695.3</v>
      </c>
      <c r="F192" s="51">
        <f t="shared" si="67"/>
        <v>136.70187697338872</v>
      </c>
      <c r="G192" s="296">
        <f t="shared" si="68"/>
        <v>99.702877891339426</v>
      </c>
    </row>
    <row r="193" spans="1:7" x14ac:dyDescent="0.3">
      <c r="A193" s="135"/>
      <c r="B193" s="18" t="s">
        <v>51</v>
      </c>
      <c r="C193" s="19">
        <v>0</v>
      </c>
      <c r="D193" s="204">
        <v>0</v>
      </c>
      <c r="E193" s="204">
        <v>0</v>
      </c>
      <c r="F193" s="51">
        <v>0</v>
      </c>
      <c r="G193" s="296">
        <v>0</v>
      </c>
    </row>
    <row r="194" spans="1:7" x14ac:dyDescent="0.3">
      <c r="A194" s="135"/>
      <c r="B194" s="18" t="s">
        <v>49</v>
      </c>
      <c r="C194" s="19">
        <v>106926.53</v>
      </c>
      <c r="D194" s="265">
        <f>C1073+C1221</f>
        <v>123100</v>
      </c>
      <c r="E194" s="265">
        <f>D1073+D1221</f>
        <v>115516</v>
      </c>
      <c r="F194" s="51">
        <f t="shared" si="67"/>
        <v>108.03305783887312</v>
      </c>
      <c r="G194" s="296">
        <f t="shared" si="68"/>
        <v>93.839155158407792</v>
      </c>
    </row>
    <row r="195" spans="1:7" x14ac:dyDescent="0.3">
      <c r="A195" s="135"/>
      <c r="B195" s="18" t="s">
        <v>136</v>
      </c>
      <c r="C195" s="19">
        <v>2400</v>
      </c>
      <c r="D195" s="204">
        <f t="shared" ref="D195:E195" si="95">C1165</f>
        <v>2000</v>
      </c>
      <c r="E195" s="204">
        <f t="shared" si="95"/>
        <v>427.87</v>
      </c>
      <c r="F195" s="51">
        <v>0</v>
      </c>
      <c r="G195" s="296">
        <f t="shared" si="68"/>
        <v>21.393500000000003</v>
      </c>
    </row>
    <row r="196" spans="1:7" x14ac:dyDescent="0.3">
      <c r="A196" s="22">
        <v>37</v>
      </c>
      <c r="B196" s="23" t="s">
        <v>28</v>
      </c>
      <c r="C196" s="21">
        <f>C197</f>
        <v>380497.12999999995</v>
      </c>
      <c r="D196" s="204">
        <f>D197</f>
        <v>496900</v>
      </c>
      <c r="E196" s="204">
        <f>E197</f>
        <v>486639.17</v>
      </c>
      <c r="F196" s="51">
        <f t="shared" si="67"/>
        <v>127.89562170942</v>
      </c>
      <c r="G196" s="296">
        <f t="shared" si="68"/>
        <v>97.93503119339907</v>
      </c>
    </row>
    <row r="197" spans="1:7" x14ac:dyDescent="0.3">
      <c r="A197" s="17">
        <v>372</v>
      </c>
      <c r="B197" s="18" t="s">
        <v>29</v>
      </c>
      <c r="C197" s="19">
        <f>C198+C199</f>
        <v>380497.12999999995</v>
      </c>
      <c r="D197" s="251">
        <f>D198+D199</f>
        <v>496900</v>
      </c>
      <c r="E197" s="251">
        <f>E198+E199</f>
        <v>486639.17</v>
      </c>
      <c r="F197" s="51">
        <f t="shared" ref="F197" si="96">E197/C197*100</f>
        <v>127.89562170942</v>
      </c>
      <c r="G197" s="296">
        <f t="shared" ref="G197" si="97">E197/D197*100</f>
        <v>97.93503119339907</v>
      </c>
    </row>
    <row r="198" spans="1:7" x14ac:dyDescent="0.3">
      <c r="A198" s="135">
        <v>3721</v>
      </c>
      <c r="B198" s="350" t="s">
        <v>382</v>
      </c>
      <c r="C198" s="140">
        <v>362208.47</v>
      </c>
      <c r="D198" s="205">
        <f>C1075+C1083+C1091+C1099+C1140+C1156+C1164+C1169+C1185+C1193+C1201+C1218+C1223+C1209</f>
        <v>478500</v>
      </c>
      <c r="E198" s="205">
        <f>D1075+D1083+D1091+D1099+D1140+D1156+D1164+D1169+D1185+D1193+D1201+D1218+D1223+D1209</f>
        <v>469332.75</v>
      </c>
      <c r="F198" s="351">
        <f t="shared" ref="F198:F199" si="98">E198/C198*100</f>
        <v>129.575310593924</v>
      </c>
      <c r="G198" s="352">
        <f t="shared" ref="G198:G199" si="99">E198/D198*100</f>
        <v>98.084169278996868</v>
      </c>
    </row>
    <row r="199" spans="1:7" x14ac:dyDescent="0.3">
      <c r="A199" s="135">
        <v>3722</v>
      </c>
      <c r="B199" s="350" t="s">
        <v>388</v>
      </c>
      <c r="C199" s="140">
        <v>18288.66</v>
      </c>
      <c r="D199" s="205">
        <f>C1067+C1107+C1132+C1148+C1124</f>
        <v>18400</v>
      </c>
      <c r="E199" s="205">
        <f>D1067+D1107+D1132+D1148+D1124</f>
        <v>17306.419999999998</v>
      </c>
      <c r="F199" s="351">
        <f t="shared" si="98"/>
        <v>94.629240195837198</v>
      </c>
      <c r="G199" s="352">
        <f t="shared" si="99"/>
        <v>94.056630434782591</v>
      </c>
    </row>
    <row r="200" spans="1:7" s="5" customFormat="1" ht="62.4" customHeight="1" x14ac:dyDescent="0.3">
      <c r="A200" s="286" t="s">
        <v>171</v>
      </c>
      <c r="B200" s="12" t="s">
        <v>6</v>
      </c>
      <c r="C200" s="13" t="s">
        <v>518</v>
      </c>
      <c r="D200" s="13" t="s">
        <v>519</v>
      </c>
      <c r="E200" s="13" t="s">
        <v>520</v>
      </c>
      <c r="F200" s="13" t="s">
        <v>495</v>
      </c>
      <c r="G200" s="355" t="s">
        <v>367</v>
      </c>
    </row>
    <row r="201" spans="1:7" s="5" customFormat="1" x14ac:dyDescent="0.3">
      <c r="A201" s="11">
        <v>1</v>
      </c>
      <c r="B201" s="11">
        <v>2</v>
      </c>
      <c r="C201" s="11">
        <v>3</v>
      </c>
      <c r="D201" s="11">
        <v>4</v>
      </c>
      <c r="E201" s="11">
        <v>5</v>
      </c>
      <c r="F201" s="11">
        <v>6</v>
      </c>
      <c r="G201" s="11">
        <v>7</v>
      </c>
    </row>
    <row r="202" spans="1:7" x14ac:dyDescent="0.3">
      <c r="A202" s="17"/>
      <c r="B202" s="18" t="s">
        <v>50</v>
      </c>
      <c r="C202" s="19">
        <v>354528.77</v>
      </c>
      <c r="D202" s="265">
        <f>C419+C439+C911+C929+C978+C997+C1005+C1014+C1022+C1031+C1039+C1048+C1057+C405+C984</f>
        <v>225602</v>
      </c>
      <c r="E202" s="265">
        <f>D419+D439+D911+D929+D978+D997+D1005+D1014+D1022+D1031+D1039+D1048+D1057+D405+D984</f>
        <v>224788.44000000003</v>
      </c>
      <c r="F202" s="51">
        <f t="shared" ref="F202:F232" si="100">E202/C202*100</f>
        <v>63.404851459586766</v>
      </c>
      <c r="G202" s="296">
        <f t="shared" ref="G202:G232" si="101">E202/D202*100</f>
        <v>99.639382629586621</v>
      </c>
    </row>
    <row r="203" spans="1:7" x14ac:dyDescent="0.3">
      <c r="A203" s="17"/>
      <c r="B203" s="18" t="s">
        <v>51</v>
      </c>
      <c r="C203" s="19">
        <v>75005.78</v>
      </c>
      <c r="D203" s="265">
        <f t="shared" ref="D203:E203" si="102">C916+C934</f>
        <v>0</v>
      </c>
      <c r="E203" s="265">
        <f t="shared" si="102"/>
        <v>0</v>
      </c>
      <c r="F203" s="51">
        <f t="shared" si="100"/>
        <v>0</v>
      </c>
      <c r="G203" s="296">
        <v>0</v>
      </c>
    </row>
    <row r="204" spans="1:7" x14ac:dyDescent="0.3">
      <c r="A204" s="17"/>
      <c r="B204" s="18" t="s">
        <v>49</v>
      </c>
      <c r="C204" s="19">
        <v>26415.87</v>
      </c>
      <c r="D204" s="265">
        <f>C921+C1264+C412</f>
        <v>2500</v>
      </c>
      <c r="E204" s="265">
        <f>D921+D1264+D412</f>
        <v>2429.67</v>
      </c>
      <c r="F204" s="51">
        <f t="shared" si="100"/>
        <v>9.1977663427326082</v>
      </c>
      <c r="G204" s="296">
        <f t="shared" si="101"/>
        <v>97.186800000000005</v>
      </c>
    </row>
    <row r="205" spans="1:7" s="138" customFormat="1" x14ac:dyDescent="0.3">
      <c r="A205" s="17">
        <v>38</v>
      </c>
      <c r="B205" s="18" t="s">
        <v>168</v>
      </c>
      <c r="C205" s="19">
        <f>C206+C208+C210+C212</f>
        <v>455950.42000000004</v>
      </c>
      <c r="D205" s="21">
        <f>D206+D208+D210+D212</f>
        <v>228102</v>
      </c>
      <c r="E205" s="21">
        <f>E206+E208+E210+E212</f>
        <v>227218.11000000002</v>
      </c>
      <c r="F205" s="51">
        <f t="shared" si="100"/>
        <v>49.83395124408483</v>
      </c>
      <c r="G205" s="296">
        <f t="shared" si="101"/>
        <v>99.612502301601921</v>
      </c>
    </row>
    <row r="206" spans="1:7" s="138" customFormat="1" x14ac:dyDescent="0.3">
      <c r="A206" s="17">
        <v>381</v>
      </c>
      <c r="B206" s="18" t="s">
        <v>31</v>
      </c>
      <c r="C206" s="19">
        <f>C207</f>
        <v>97282.559999999998</v>
      </c>
      <c r="D206" s="251">
        <f>C420+C440+C979+C998+C1006+C1015+C1032+C1040+C1058</f>
        <v>117702</v>
      </c>
      <c r="E206" s="251">
        <f>D420+D440+D979+D998+D1006+D1015+D1032+D1040+D1058</f>
        <v>117351.24</v>
      </c>
      <c r="F206" s="51">
        <f t="shared" si="100"/>
        <v>120.62926797979001</v>
      </c>
      <c r="G206" s="296">
        <f t="shared" si="101"/>
        <v>99.70199316918999</v>
      </c>
    </row>
    <row r="207" spans="1:7" s="138" customFormat="1" x14ac:dyDescent="0.3">
      <c r="A207" s="135">
        <v>3811</v>
      </c>
      <c r="B207" s="350" t="s">
        <v>130</v>
      </c>
      <c r="C207" s="140">
        <v>97282.559999999998</v>
      </c>
      <c r="D207" s="205">
        <f>C441+C980+C999+C1007+C1016+C1033+C1041+C1059+C421</f>
        <v>117702</v>
      </c>
      <c r="E207" s="205">
        <f>D441+D980+D999+D1007+D1016+D1033+D1041+D1059+D421</f>
        <v>117351.24</v>
      </c>
      <c r="F207" s="163">
        <f t="shared" ref="F207:F211" si="103">E207/C207*100</f>
        <v>120.62926797979001</v>
      </c>
      <c r="G207" s="330">
        <f t="shared" ref="G207:G211" si="104">E207/D207*100</f>
        <v>99.70199316918999</v>
      </c>
    </row>
    <row r="208" spans="1:7" s="138" customFormat="1" x14ac:dyDescent="0.3">
      <c r="A208" s="17">
        <v>383</v>
      </c>
      <c r="B208" s="18" t="s">
        <v>164</v>
      </c>
      <c r="C208" s="19">
        <f>C209</f>
        <v>915.94</v>
      </c>
      <c r="D208" s="251">
        <f>D209</f>
        <v>0</v>
      </c>
      <c r="E208" s="251">
        <f>E209</f>
        <v>0</v>
      </c>
      <c r="F208" s="51">
        <f t="shared" si="103"/>
        <v>0</v>
      </c>
      <c r="G208" s="296">
        <v>0</v>
      </c>
    </row>
    <row r="209" spans="1:84" s="138" customFormat="1" x14ac:dyDescent="0.3">
      <c r="A209" s="135">
        <v>3831</v>
      </c>
      <c r="B209" s="350" t="s">
        <v>483</v>
      </c>
      <c r="C209" s="140">
        <v>915.94</v>
      </c>
      <c r="D209" s="205">
        <f>C405</f>
        <v>0</v>
      </c>
      <c r="E209" s="205">
        <f>D405</f>
        <v>0</v>
      </c>
      <c r="F209" s="163">
        <f t="shared" si="103"/>
        <v>0</v>
      </c>
      <c r="G209" s="330">
        <v>0</v>
      </c>
    </row>
    <row r="210" spans="1:84" s="138" customFormat="1" x14ac:dyDescent="0.3">
      <c r="A210" s="17">
        <v>382</v>
      </c>
      <c r="B210" s="18" t="s">
        <v>45</v>
      </c>
      <c r="C210" s="19">
        <f>C211</f>
        <v>256330.27</v>
      </c>
      <c r="D210" s="251">
        <f>D211</f>
        <v>107900</v>
      </c>
      <c r="E210" s="251">
        <f>E211</f>
        <v>107437.2</v>
      </c>
      <c r="F210" s="51">
        <f t="shared" si="103"/>
        <v>41.913582816418831</v>
      </c>
      <c r="G210" s="296">
        <f t="shared" si="104"/>
        <v>99.57108433734939</v>
      </c>
    </row>
    <row r="211" spans="1:84" s="138" customFormat="1" x14ac:dyDescent="0.3">
      <c r="A211" s="135">
        <v>3821</v>
      </c>
      <c r="B211" s="350" t="s">
        <v>395</v>
      </c>
      <c r="C211" s="140">
        <v>256330.27</v>
      </c>
      <c r="D211" s="266">
        <f>C1024+C1050+C988</f>
        <v>107900</v>
      </c>
      <c r="E211" s="266">
        <f>D1024+D1050+D988</f>
        <v>107437.2</v>
      </c>
      <c r="F211" s="163">
        <f t="shared" si="103"/>
        <v>41.913582816418831</v>
      </c>
      <c r="G211" s="330">
        <f t="shared" si="104"/>
        <v>99.57108433734939</v>
      </c>
    </row>
    <row r="212" spans="1:84" s="138" customFormat="1" x14ac:dyDescent="0.3">
      <c r="A212" s="17">
        <v>386</v>
      </c>
      <c r="B212" s="18" t="s">
        <v>44</v>
      </c>
      <c r="C212" s="19">
        <f>C213+C214</f>
        <v>101421.65</v>
      </c>
      <c r="D212" s="344">
        <f>D213+D214</f>
        <v>2500</v>
      </c>
      <c r="E212" s="344">
        <f>E213+E214</f>
        <v>2429.67</v>
      </c>
      <c r="F212" s="51">
        <f t="shared" si="100"/>
        <v>2.3956127710405029</v>
      </c>
      <c r="G212" s="296">
        <f t="shared" si="101"/>
        <v>97.186800000000005</v>
      </c>
    </row>
    <row r="213" spans="1:84" s="138" customFormat="1" x14ac:dyDescent="0.3">
      <c r="A213" s="135">
        <v>3861</v>
      </c>
      <c r="B213" s="350" t="s">
        <v>484</v>
      </c>
      <c r="C213" s="140">
        <v>101421.65</v>
      </c>
      <c r="D213" s="137">
        <f>C913+C918+C923</f>
        <v>2500</v>
      </c>
      <c r="E213" s="137">
        <f>D913+D918+D923</f>
        <v>2429.67</v>
      </c>
      <c r="F213" s="163">
        <f t="shared" ref="F213" si="105">E213/C213*100</f>
        <v>2.3956127710405029</v>
      </c>
      <c r="G213" s="330">
        <f t="shared" ref="G213" si="106">E213/D213*100</f>
        <v>97.186800000000005</v>
      </c>
    </row>
    <row r="214" spans="1:84" s="138" customFormat="1" x14ac:dyDescent="0.3">
      <c r="A214" s="135">
        <v>3864</v>
      </c>
      <c r="B214" s="350" t="s">
        <v>378</v>
      </c>
      <c r="C214" s="140">
        <v>0</v>
      </c>
      <c r="D214" s="137">
        <f>C1266</f>
        <v>0</v>
      </c>
      <c r="E214" s="137">
        <f>D1266</f>
        <v>0</v>
      </c>
      <c r="F214" s="163">
        <v>0</v>
      </c>
      <c r="G214" s="330">
        <v>0</v>
      </c>
    </row>
    <row r="215" spans="1:84" s="3" customFormat="1" x14ac:dyDescent="0.3">
      <c r="A215" s="248">
        <v>4</v>
      </c>
      <c r="B215" s="18" t="s">
        <v>3</v>
      </c>
      <c r="C215" s="19">
        <f>C217+C225</f>
        <v>727334.83000000007</v>
      </c>
      <c r="D215" s="21">
        <f>D217+D225</f>
        <v>2728950</v>
      </c>
      <c r="E215" s="21">
        <f>E217+E225</f>
        <v>2653936.1199999996</v>
      </c>
      <c r="F215" s="51">
        <f t="shared" si="100"/>
        <v>364.88505850874753</v>
      </c>
      <c r="G215" s="296">
        <f t="shared" si="101"/>
        <v>97.251181589988818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  <c r="BI215" s="138"/>
      <c r="BJ215" s="138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8"/>
      <c r="BV215" s="138"/>
      <c r="BW215" s="138"/>
      <c r="BX215" s="138"/>
      <c r="BY215" s="138"/>
      <c r="BZ215" s="138"/>
      <c r="CA215" s="138"/>
      <c r="CB215" s="138"/>
      <c r="CC215" s="138"/>
      <c r="CD215" s="138"/>
      <c r="CE215" s="138"/>
      <c r="CF215" s="138"/>
    </row>
    <row r="216" spans="1:84" s="138" customFormat="1" hidden="1" x14ac:dyDescent="0.3">
      <c r="A216" s="6"/>
      <c r="B216" s="18" t="s">
        <v>50</v>
      </c>
      <c r="C216" s="19">
        <f t="shared" ref="C216:E217" si="107">C217</f>
        <v>0</v>
      </c>
      <c r="D216" s="204">
        <f t="shared" si="107"/>
        <v>0</v>
      </c>
      <c r="E216" s="204">
        <f t="shared" si="107"/>
        <v>0</v>
      </c>
      <c r="F216" s="51">
        <v>0</v>
      </c>
      <c r="G216" s="296" t="e">
        <f t="shared" si="101"/>
        <v>#DIV/0!</v>
      </c>
    </row>
    <row r="217" spans="1:84" s="27" customFormat="1" hidden="1" x14ac:dyDescent="0.3">
      <c r="A217" s="25">
        <v>41</v>
      </c>
      <c r="B217" s="26" t="s">
        <v>53</v>
      </c>
      <c r="C217" s="21">
        <f t="shared" si="107"/>
        <v>0</v>
      </c>
      <c r="D217" s="21">
        <f t="shared" si="107"/>
        <v>0</v>
      </c>
      <c r="E217" s="21">
        <f t="shared" si="107"/>
        <v>0</v>
      </c>
      <c r="F217" s="51">
        <v>0</v>
      </c>
      <c r="G217" s="296" t="e">
        <f t="shared" si="101"/>
        <v>#DIV/0!</v>
      </c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143"/>
      <c r="AD217" s="143"/>
      <c r="AE217" s="143"/>
      <c r="AF217" s="143"/>
      <c r="AG217" s="143"/>
      <c r="AH217" s="143"/>
      <c r="AI217" s="143"/>
      <c r="AJ217" s="143"/>
      <c r="AK217" s="143"/>
      <c r="AL217" s="143"/>
      <c r="AM217" s="143"/>
      <c r="AN217" s="143"/>
      <c r="AO217" s="143"/>
      <c r="AP217" s="143"/>
      <c r="AQ217" s="143"/>
      <c r="AR217" s="143"/>
      <c r="AS217" s="143"/>
      <c r="AT217" s="143"/>
      <c r="AU217" s="143"/>
      <c r="AV217" s="143"/>
      <c r="AW217" s="143"/>
      <c r="AX217" s="143"/>
      <c r="AY217" s="143"/>
      <c r="AZ217" s="143"/>
      <c r="BA217" s="143"/>
      <c r="BB217" s="143"/>
      <c r="BC217" s="143"/>
      <c r="BD217" s="143"/>
      <c r="BE217" s="143"/>
      <c r="BF217" s="143"/>
      <c r="BG217" s="143"/>
      <c r="BH217" s="143"/>
      <c r="BI217" s="143"/>
      <c r="BJ217" s="143"/>
      <c r="BK217" s="143"/>
      <c r="BL217" s="143"/>
      <c r="BM217" s="143"/>
      <c r="BN217" s="143"/>
      <c r="BO217" s="143"/>
      <c r="BP217" s="143"/>
      <c r="BQ217" s="143"/>
      <c r="BR217" s="143"/>
      <c r="BS217" s="143"/>
      <c r="BT217" s="143"/>
      <c r="BU217" s="143"/>
      <c r="BV217" s="143"/>
      <c r="BW217" s="143"/>
      <c r="BX217" s="143"/>
      <c r="BY217" s="143"/>
      <c r="BZ217" s="143"/>
      <c r="CA217" s="143"/>
      <c r="CB217" s="143"/>
      <c r="CC217" s="143"/>
      <c r="CD217" s="143"/>
      <c r="CE217" s="143"/>
      <c r="CF217" s="143"/>
    </row>
    <row r="218" spans="1:84" s="143" customFormat="1" hidden="1" x14ac:dyDescent="0.3">
      <c r="A218" s="47">
        <v>411</v>
      </c>
      <c r="B218" s="48" t="s">
        <v>54</v>
      </c>
      <c r="C218" s="19">
        <v>0</v>
      </c>
      <c r="D218" s="19">
        <f>C537</f>
        <v>0</v>
      </c>
      <c r="E218" s="19">
        <f>D537</f>
        <v>0</v>
      </c>
      <c r="F218" s="51">
        <v>0</v>
      </c>
      <c r="G218" s="296" t="e">
        <f t="shared" si="101"/>
        <v>#DIV/0!</v>
      </c>
    </row>
    <row r="219" spans="1:84" s="143" customFormat="1" hidden="1" x14ac:dyDescent="0.3">
      <c r="A219" s="149">
        <v>4111</v>
      </c>
      <c r="B219" s="150" t="s">
        <v>462</v>
      </c>
      <c r="C219" s="1">
        <v>0</v>
      </c>
      <c r="D219" s="1">
        <f>C538</f>
        <v>0</v>
      </c>
      <c r="E219" s="1">
        <f>D538</f>
        <v>0</v>
      </c>
      <c r="F219" s="163">
        <v>0</v>
      </c>
      <c r="G219" s="330" t="e">
        <f t="shared" ref="G219" si="108">E219/D219*100</f>
        <v>#DIV/0!</v>
      </c>
    </row>
    <row r="220" spans="1:84" x14ac:dyDescent="0.3">
      <c r="A220" s="6"/>
      <c r="B220" s="18" t="s">
        <v>50</v>
      </c>
      <c r="C220" s="21">
        <v>399937.86</v>
      </c>
      <c r="D220" s="265">
        <f>C539+C574+C636+C649+C662+C702+C725+C738+C956+C969+C585+C620+C754+C767+C780+C603+C673+C686+C806+C940</f>
        <v>383780</v>
      </c>
      <c r="E220" s="265">
        <f>D539+D574+D636+D649+D662+D702+D725+D738+D956+D969+D585+D620+D754+D767+D780+D603+D673+D686+D806+D940</f>
        <v>367466.32</v>
      </c>
      <c r="F220" s="51">
        <f t="shared" si="100"/>
        <v>91.880853690620839</v>
      </c>
      <c r="G220" s="296">
        <f t="shared" si="101"/>
        <v>95.749210485173791</v>
      </c>
    </row>
    <row r="221" spans="1:84" x14ac:dyDescent="0.3">
      <c r="A221" s="6"/>
      <c r="B221" s="18" t="s">
        <v>51</v>
      </c>
      <c r="C221" s="21">
        <v>105306.42</v>
      </c>
      <c r="D221" s="265">
        <f>C705+C824</f>
        <v>49500</v>
      </c>
      <c r="E221" s="265">
        <f>D705+D824</f>
        <v>49459.34</v>
      </c>
      <c r="F221" s="51">
        <f t="shared" si="100"/>
        <v>46.967070003899096</v>
      </c>
      <c r="G221" s="296">
        <f t="shared" si="101"/>
        <v>99.917858585858582</v>
      </c>
    </row>
    <row r="222" spans="1:84" s="29" customFormat="1" x14ac:dyDescent="0.3">
      <c r="A222" s="134"/>
      <c r="B222" s="28" t="s">
        <v>49</v>
      </c>
      <c r="C222" s="21">
        <v>207487.55</v>
      </c>
      <c r="D222" s="204">
        <f>C579+C594+C610+C623+C641+C654+C667+C712+C730+C743+C961+C1239+C470+C772+C785+C763+C678+C691+C811+C829+C837+C945</f>
        <v>1633095</v>
      </c>
      <c r="E222" s="204">
        <f>D579+D594+D610+D623+D641+D654+D667+D712+D730+D743+D961+D1239+D470+D772+D785+D763+D678+D691+D811+D829+D837+D945</f>
        <v>1583963.35</v>
      </c>
      <c r="F222" s="51">
        <f t="shared" si="100"/>
        <v>763.40163542342668</v>
      </c>
      <c r="G222" s="296">
        <f t="shared" si="101"/>
        <v>96.991500800627037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3" customFormat="1" x14ac:dyDescent="0.3">
      <c r="A223" s="134"/>
      <c r="B223" s="15" t="s">
        <v>178</v>
      </c>
      <c r="C223" s="19">
        <v>14601</v>
      </c>
      <c r="D223" s="204">
        <f>C715</f>
        <v>2575</v>
      </c>
      <c r="E223" s="204">
        <f>D715</f>
        <v>2575</v>
      </c>
      <c r="F223" s="51">
        <v>0</v>
      </c>
      <c r="G223" s="296">
        <f t="shared" si="101"/>
        <v>100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3" customFormat="1" x14ac:dyDescent="0.3">
      <c r="A224" s="134"/>
      <c r="B224" s="28" t="s">
        <v>136</v>
      </c>
      <c r="C224" s="19">
        <v>0</v>
      </c>
      <c r="D224" s="204">
        <f>C595+C626+C746</f>
        <v>660000</v>
      </c>
      <c r="E224" s="204">
        <f>D595+D626+D746</f>
        <v>650472.11</v>
      </c>
      <c r="F224" s="51">
        <v>0</v>
      </c>
      <c r="G224" s="296">
        <f t="shared" ref="G224" si="109">E224/D224*100</f>
        <v>98.556380303030295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29" customFormat="1" x14ac:dyDescent="0.3">
      <c r="A225" s="22">
        <v>42</v>
      </c>
      <c r="B225" s="23" t="s">
        <v>36</v>
      </c>
      <c r="C225" s="21">
        <f>C226+C230+C233</f>
        <v>727334.83000000007</v>
      </c>
      <c r="D225" s="204">
        <f>D226+D230+D233</f>
        <v>2728950</v>
      </c>
      <c r="E225" s="204">
        <f>E226+E230+E233</f>
        <v>2653936.1199999996</v>
      </c>
      <c r="F225" s="51">
        <f t="shared" si="100"/>
        <v>364.88505850874753</v>
      </c>
      <c r="G225" s="296">
        <f t="shared" si="101"/>
        <v>97.251181589988818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29" customFormat="1" x14ac:dyDescent="0.3">
      <c r="A226" s="17">
        <v>421</v>
      </c>
      <c r="B226" s="18" t="s">
        <v>32</v>
      </c>
      <c r="C226" s="19">
        <f>C227+C228+C229</f>
        <v>682434.65</v>
      </c>
      <c r="D226" s="251">
        <f>SUM(D227:D229)</f>
        <v>2649200</v>
      </c>
      <c r="E226" s="251">
        <f>SUM(E227:E229)</f>
        <v>2590355.9299999997</v>
      </c>
      <c r="F226" s="51">
        <f t="shared" si="100"/>
        <v>379.57567512142003</v>
      </c>
      <c r="G226" s="296">
        <f t="shared" si="101"/>
        <v>97.77879850520911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29" customFormat="1" x14ac:dyDescent="0.3">
      <c r="A227" s="151">
        <v>4212</v>
      </c>
      <c r="B227" s="152" t="s">
        <v>486</v>
      </c>
      <c r="C227" s="1">
        <v>92774.5</v>
      </c>
      <c r="D227" s="205">
        <f>C589+C1239+C594+C595</f>
        <v>1170000</v>
      </c>
      <c r="E227" s="205">
        <f>D589+D1239+D594+D595</f>
        <v>1130370.5699999998</v>
      </c>
      <c r="F227" s="163">
        <f t="shared" si="100"/>
        <v>1218.4065341230616</v>
      </c>
      <c r="G227" s="330">
        <f t="shared" si="101"/>
        <v>96.612869230769221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29" customFormat="1" x14ac:dyDescent="0.3">
      <c r="A228" s="151">
        <v>4213</v>
      </c>
      <c r="B228" s="152" t="s">
        <v>406</v>
      </c>
      <c r="C228" s="1">
        <v>274758.88</v>
      </c>
      <c r="D228" s="205">
        <f>C704+C714+C709+C719+C771+C776+C784+C789+C810+C815+C820+C828+C833+C841+C846</f>
        <v>971000</v>
      </c>
      <c r="E228" s="205">
        <f>D704+D714+D709+D719+D771+D776+D784+D789+D810+D815+D820+D828+D833+D841+D846</f>
        <v>966434.57</v>
      </c>
      <c r="F228" s="163">
        <f t="shared" si="100"/>
        <v>351.73915762067452</v>
      </c>
      <c r="G228" s="330">
        <f t="shared" si="101"/>
        <v>99.529821833161677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29" customFormat="1" x14ac:dyDescent="0.3">
      <c r="A229" s="151">
        <v>4214</v>
      </c>
      <c r="B229" s="152" t="s">
        <v>397</v>
      </c>
      <c r="C229" s="1">
        <v>314901.27</v>
      </c>
      <c r="D229" s="205">
        <f>C541+C607+C612+C638+C643+C651+C656+C664+C669+C740+C727+C732+C620+C625+C958+C963+C745+C677+C682+C690+C695+C750+C630</f>
        <v>508200</v>
      </c>
      <c r="E229" s="205">
        <f>D541+D607+D612+D638+D643+D651+D656+D664+D669+D740+D727+D732+D620+D625+D958+D963+D745+D677+D682+D690+D695+D750+D630</f>
        <v>493550.79000000004</v>
      </c>
      <c r="F229" s="163">
        <f t="shared" si="100"/>
        <v>156.73191473632355</v>
      </c>
      <c r="G229" s="330">
        <f t="shared" si="101"/>
        <v>97.117432113341209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29" customFormat="1" x14ac:dyDescent="0.3">
      <c r="A230" s="17">
        <v>422</v>
      </c>
      <c r="B230" s="18" t="s">
        <v>82</v>
      </c>
      <c r="C230" s="19">
        <f>C231+C232</f>
        <v>29150.18</v>
      </c>
      <c r="D230" s="251">
        <f>SUM(D231:D232)</f>
        <v>24250</v>
      </c>
      <c r="E230" s="251">
        <f>SUM(E231:E232)</f>
        <v>23205.19</v>
      </c>
      <c r="F230" s="51">
        <f t="shared" si="100"/>
        <v>79.605649090331511</v>
      </c>
      <c r="G230" s="296">
        <f t="shared" si="101"/>
        <v>95.691505154639174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29" customFormat="1" x14ac:dyDescent="0.3">
      <c r="A231" s="151">
        <v>4221</v>
      </c>
      <c r="B231" s="152" t="s">
        <v>420</v>
      </c>
      <c r="C231" s="1">
        <v>9295.2900000000009</v>
      </c>
      <c r="D231" s="205">
        <f>C543</f>
        <v>1200</v>
      </c>
      <c r="E231" s="205">
        <f>D543</f>
        <v>1169.7</v>
      </c>
      <c r="F231" s="163">
        <f t="shared" si="100"/>
        <v>12.583792436814772</v>
      </c>
      <c r="G231" s="330">
        <f t="shared" si="101"/>
        <v>97.474999999999994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29" customFormat="1" x14ac:dyDescent="0.3">
      <c r="A232" s="151">
        <v>4227</v>
      </c>
      <c r="B232" s="152" t="s">
        <v>485</v>
      </c>
      <c r="C232" s="1">
        <v>19854.89</v>
      </c>
      <c r="D232" s="205">
        <f>C544+C758</f>
        <v>23050</v>
      </c>
      <c r="E232" s="205">
        <f>D544+D758</f>
        <v>22035.489999999998</v>
      </c>
      <c r="F232" s="163">
        <f t="shared" si="100"/>
        <v>110.98268487007481</v>
      </c>
      <c r="G232" s="330">
        <f t="shared" si="101"/>
        <v>95.598655097613872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29" customFormat="1" x14ac:dyDescent="0.3">
      <c r="A233" s="17">
        <v>426</v>
      </c>
      <c r="B233" s="18" t="s">
        <v>46</v>
      </c>
      <c r="C233" s="251">
        <f>SUM(C234:C236)</f>
        <v>15750</v>
      </c>
      <c r="D233" s="251">
        <f>SUM(D234:D236)</f>
        <v>55500</v>
      </c>
      <c r="E233" s="251">
        <f>SUM(E234:E236)</f>
        <v>40375</v>
      </c>
      <c r="F233" s="51">
        <f t="shared" ref="F233" si="110">E233/C233*100</f>
        <v>256.34920634920638</v>
      </c>
      <c r="G233" s="296">
        <f t="shared" ref="G233" si="111">E233/D233*100</f>
        <v>72.747747747747752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29" customFormat="1" x14ac:dyDescent="0.3">
      <c r="A234" s="151">
        <v>4262</v>
      </c>
      <c r="B234" s="151" t="s">
        <v>422</v>
      </c>
      <c r="C234" s="1">
        <v>0</v>
      </c>
      <c r="D234" s="205">
        <f>C546</f>
        <v>0</v>
      </c>
      <c r="E234" s="205">
        <f>D546</f>
        <v>0</v>
      </c>
      <c r="F234" s="163">
        <v>0</v>
      </c>
      <c r="G234" s="330">
        <v>0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29" customFormat="1" x14ac:dyDescent="0.3">
      <c r="A235" s="151">
        <v>4263</v>
      </c>
      <c r="B235" s="151" t="s">
        <v>502</v>
      </c>
      <c r="C235" s="1">
        <v>0</v>
      </c>
      <c r="D235" s="205">
        <f>C470</f>
        <v>30000</v>
      </c>
      <c r="E235" s="205">
        <f>D470</f>
        <v>15000</v>
      </c>
      <c r="F235" s="163">
        <v>0</v>
      </c>
      <c r="G235" s="330">
        <v>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29" customFormat="1" x14ac:dyDescent="0.3">
      <c r="A236" s="151">
        <v>4264</v>
      </c>
      <c r="B236" s="151" t="s">
        <v>565</v>
      </c>
      <c r="C236" s="1">
        <v>15750</v>
      </c>
      <c r="D236" s="205">
        <f>C576+C581</f>
        <v>25500</v>
      </c>
      <c r="E236" s="205">
        <f>D576+D581</f>
        <v>25375</v>
      </c>
      <c r="F236" s="163">
        <f t="shared" ref="F236" si="112">E236/C236*100</f>
        <v>161.11111111111111</v>
      </c>
      <c r="G236" s="330">
        <f t="shared" ref="G236" si="113">E236/D236*100</f>
        <v>99.509803921568633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29" customFormat="1" x14ac:dyDescent="0.3">
      <c r="A237"/>
      <c r="B237"/>
      <c r="C237"/>
      <c r="D237" s="142"/>
      <c r="E237" s="142"/>
      <c r="F237" s="142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284" customFormat="1" ht="17.25" customHeight="1" x14ac:dyDescent="0.3">
      <c r="A238" s="424" t="s">
        <v>348</v>
      </c>
      <c r="B238" s="424"/>
      <c r="C238" s="424"/>
      <c r="D238" s="424"/>
      <c r="E238" s="424"/>
      <c r="F238" s="424"/>
    </row>
    <row r="239" spans="1:84" x14ac:dyDescent="0.3">
      <c r="A239" s="138"/>
      <c r="B239" s="226"/>
      <c r="C239" s="141"/>
      <c r="D239" s="142"/>
      <c r="E239" s="141"/>
      <c r="F239" s="141"/>
    </row>
    <row r="240" spans="1:84" ht="14.4" customHeight="1" x14ac:dyDescent="0.3">
      <c r="A240" s="138"/>
      <c r="B240" s="421" t="s">
        <v>370</v>
      </c>
      <c r="C240" s="422"/>
      <c r="D240" s="422"/>
      <c r="E240" s="422"/>
      <c r="F240" s="422"/>
    </row>
    <row r="241" spans="1:7" ht="14.4" customHeight="1" x14ac:dyDescent="0.3">
      <c r="A241" s="138"/>
      <c r="B241" s="227"/>
      <c r="C241" s="227"/>
      <c r="D241" s="227"/>
      <c r="E241" s="227"/>
      <c r="F241" s="227"/>
    </row>
    <row r="242" spans="1:7" ht="44.25" customHeight="1" x14ac:dyDescent="0.3">
      <c r="A242" s="216" t="s">
        <v>258</v>
      </c>
      <c r="B242" s="11" t="s">
        <v>259</v>
      </c>
      <c r="C242" s="13" t="s">
        <v>518</v>
      </c>
      <c r="D242" s="13" t="s">
        <v>519</v>
      </c>
      <c r="E242" s="13" t="s">
        <v>520</v>
      </c>
      <c r="F242" s="13" t="s">
        <v>495</v>
      </c>
      <c r="G242" s="355" t="s">
        <v>367</v>
      </c>
    </row>
    <row r="243" spans="1:7" ht="15.6" customHeight="1" x14ac:dyDescent="0.3">
      <c r="A243" s="11">
        <v>1</v>
      </c>
      <c r="B243" s="11">
        <v>2</v>
      </c>
      <c r="C243" s="11">
        <v>3</v>
      </c>
      <c r="D243" s="11">
        <v>4</v>
      </c>
      <c r="E243" s="11">
        <v>5</v>
      </c>
      <c r="F243" s="11">
        <v>6</v>
      </c>
      <c r="G243" s="11">
        <v>7</v>
      </c>
    </row>
    <row r="244" spans="1:7" s="3" customFormat="1" ht="14.4" customHeight="1" x14ac:dyDescent="0.3">
      <c r="A244" s="62"/>
      <c r="B244" s="229" t="s">
        <v>264</v>
      </c>
      <c r="C244" s="232">
        <f>C245+C247+C249+C251+C253+C255</f>
        <v>1669962.5799999998</v>
      </c>
      <c r="D244" s="232">
        <f>D245+D247+D249+D251+D253+D255</f>
        <v>4118845</v>
      </c>
      <c r="E244" s="232">
        <f>E245+E247+E249+E251+E253+E255</f>
        <v>3388745.66</v>
      </c>
      <c r="F244" s="51">
        <f t="shared" ref="F244" si="114">E244/C244*100</f>
        <v>202.92344873979155</v>
      </c>
      <c r="G244" s="296">
        <f t="shared" ref="G244" si="115">E244/D244*100</f>
        <v>82.274172978104303</v>
      </c>
    </row>
    <row r="245" spans="1:7" s="3" customFormat="1" ht="14.4" customHeight="1" x14ac:dyDescent="0.3">
      <c r="A245" s="62" t="s">
        <v>195</v>
      </c>
      <c r="B245" s="229" t="s">
        <v>260</v>
      </c>
      <c r="C245" s="232">
        <f>C246</f>
        <v>1187242.75</v>
      </c>
      <c r="D245" s="232">
        <f t="shared" ref="D245" si="116">D246</f>
        <v>1362500</v>
      </c>
      <c r="E245" s="232">
        <f t="shared" ref="E245" si="117">E246</f>
        <v>1946052.67</v>
      </c>
      <c r="F245" s="51">
        <f t="shared" ref="F245:F264" si="118">E245/C245*100</f>
        <v>163.91362844708885</v>
      </c>
      <c r="G245" s="296">
        <f t="shared" ref="G245:G270" si="119">E245/D245*100</f>
        <v>142.82955376146788</v>
      </c>
    </row>
    <row r="246" spans="1:7" s="3" customFormat="1" ht="14.4" customHeight="1" x14ac:dyDescent="0.3">
      <c r="A246" s="62"/>
      <c r="B246" s="250" t="s">
        <v>289</v>
      </c>
      <c r="C246" s="230">
        <v>1187242.75</v>
      </c>
      <c r="D246" s="230">
        <f>D56+D70+D84+D97+D109+D112</f>
        <v>1362500</v>
      </c>
      <c r="E246" s="230">
        <f>E56+E70+E84+E97+E109+E112+E326</f>
        <v>1946052.67</v>
      </c>
      <c r="F246" s="163">
        <f t="shared" si="118"/>
        <v>163.91362844708885</v>
      </c>
      <c r="G246" s="330">
        <f t="shared" si="119"/>
        <v>142.82955376146788</v>
      </c>
    </row>
    <row r="247" spans="1:7" s="3" customFormat="1" ht="14.4" customHeight="1" x14ac:dyDescent="0.3">
      <c r="A247" s="62" t="s">
        <v>205</v>
      </c>
      <c r="B247" s="229" t="s">
        <v>261</v>
      </c>
      <c r="C247" s="232">
        <f>C248</f>
        <v>215856.15</v>
      </c>
      <c r="D247" s="232">
        <f>D248</f>
        <v>288870</v>
      </c>
      <c r="E247" s="232">
        <f t="shared" ref="E247" si="120">E248</f>
        <v>283727.73</v>
      </c>
      <c r="F247" s="51">
        <f t="shared" si="118"/>
        <v>131.44296792099738</v>
      </c>
      <c r="G247" s="296">
        <f t="shared" si="119"/>
        <v>98.21986706823138</v>
      </c>
    </row>
    <row r="248" spans="1:7" s="3" customFormat="1" ht="14.4" customHeight="1" x14ac:dyDescent="0.3">
      <c r="A248" s="62"/>
      <c r="B248" s="250" t="s">
        <v>290</v>
      </c>
      <c r="C248" s="230">
        <v>215856.15</v>
      </c>
      <c r="D248" s="230">
        <f>D89+D100</f>
        <v>288870</v>
      </c>
      <c r="E248" s="230">
        <f>E89+E100</f>
        <v>283727.73</v>
      </c>
      <c r="F248" s="163">
        <f t="shared" si="118"/>
        <v>131.44296792099738</v>
      </c>
      <c r="G248" s="330">
        <f t="shared" si="119"/>
        <v>98.21986706823138</v>
      </c>
    </row>
    <row r="249" spans="1:7" s="3" customFormat="1" ht="14.4" customHeight="1" x14ac:dyDescent="0.3">
      <c r="A249" s="62" t="s">
        <v>208</v>
      </c>
      <c r="B249" s="229" t="s">
        <v>262</v>
      </c>
      <c r="C249" s="232">
        <f>C250</f>
        <v>249776.03</v>
      </c>
      <c r="D249" s="232">
        <f t="shared" ref="D249" si="121">D250</f>
        <v>1662900</v>
      </c>
      <c r="E249" s="232">
        <f t="shared" ref="E249" si="122">E250</f>
        <v>1155962.3899999999</v>
      </c>
      <c r="F249" s="51">
        <f t="shared" si="118"/>
        <v>462.79956887776621</v>
      </c>
      <c r="G249" s="296">
        <f t="shared" si="119"/>
        <v>69.514846954116294</v>
      </c>
    </row>
    <row r="250" spans="1:7" s="3" customFormat="1" ht="14.4" customHeight="1" x14ac:dyDescent="0.3">
      <c r="A250" s="62"/>
      <c r="B250" s="250" t="s">
        <v>291</v>
      </c>
      <c r="C250" s="230">
        <v>249776.03</v>
      </c>
      <c r="D250" s="230">
        <f>D71</f>
        <v>1662900</v>
      </c>
      <c r="E250" s="230">
        <f>E71</f>
        <v>1155962.3899999999</v>
      </c>
      <c r="F250" s="163">
        <f t="shared" si="118"/>
        <v>462.79956887776621</v>
      </c>
      <c r="G250" s="330">
        <f t="shared" si="119"/>
        <v>69.514846954116294</v>
      </c>
    </row>
    <row r="251" spans="1:7" s="3" customFormat="1" ht="14.4" customHeight="1" x14ac:dyDescent="0.3">
      <c r="A251" s="62" t="s">
        <v>214</v>
      </c>
      <c r="B251" s="229" t="s">
        <v>263</v>
      </c>
      <c r="C251" s="233">
        <f>C252</f>
        <v>0</v>
      </c>
      <c r="D251" s="233">
        <f t="shared" ref="D251" si="123">D252</f>
        <v>0</v>
      </c>
      <c r="E251" s="233">
        <f t="shared" ref="E251" si="124">E252</f>
        <v>0</v>
      </c>
      <c r="F251" s="51">
        <v>0</v>
      </c>
      <c r="G251" s="296">
        <v>0</v>
      </c>
    </row>
    <row r="252" spans="1:7" s="3" customFormat="1" ht="14.4" customHeight="1" x14ac:dyDescent="0.3">
      <c r="A252" s="62"/>
      <c r="B252" s="250" t="s">
        <v>292</v>
      </c>
      <c r="C252" s="231">
        <v>0</v>
      </c>
      <c r="D252" s="231">
        <v>0</v>
      </c>
      <c r="E252" s="231">
        <v>0</v>
      </c>
      <c r="F252" s="163">
        <v>0</v>
      </c>
      <c r="G252" s="330">
        <v>0</v>
      </c>
    </row>
    <row r="253" spans="1:7" s="3" customFormat="1" ht="14.4" customHeight="1" x14ac:dyDescent="0.3">
      <c r="A253" s="62" t="s">
        <v>225</v>
      </c>
      <c r="B253" s="229" t="s">
        <v>266</v>
      </c>
      <c r="C253" s="233">
        <f>C254</f>
        <v>14601</v>
      </c>
      <c r="D253" s="232">
        <f t="shared" ref="D253" si="125">D254</f>
        <v>2575</v>
      </c>
      <c r="E253" s="354">
        <f t="shared" ref="E253" si="126">E254</f>
        <v>2575</v>
      </c>
      <c r="F253" s="51">
        <v>0</v>
      </c>
      <c r="G253" s="296">
        <f t="shared" si="119"/>
        <v>100</v>
      </c>
    </row>
    <row r="254" spans="1:7" s="3" customFormat="1" ht="14.4" customHeight="1" x14ac:dyDescent="0.3">
      <c r="A254" s="62"/>
      <c r="B254" s="250" t="s">
        <v>293</v>
      </c>
      <c r="C254" s="231">
        <v>14601</v>
      </c>
      <c r="D254" s="230">
        <f>D116</f>
        <v>2575</v>
      </c>
      <c r="E254" s="353">
        <f>E116</f>
        <v>2575</v>
      </c>
      <c r="F254" s="163">
        <v>0</v>
      </c>
      <c r="G254" s="330">
        <f t="shared" si="119"/>
        <v>100</v>
      </c>
    </row>
    <row r="255" spans="1:7" s="3" customFormat="1" ht="14.4" customHeight="1" x14ac:dyDescent="0.3">
      <c r="A255" s="62" t="s">
        <v>229</v>
      </c>
      <c r="B255" s="229" t="s">
        <v>267</v>
      </c>
      <c r="C255" s="389">
        <f>C256</f>
        <v>2486.65</v>
      </c>
      <c r="D255" s="232">
        <f>D256</f>
        <v>802000</v>
      </c>
      <c r="E255" s="232">
        <f t="shared" ref="E255" si="127">E256</f>
        <v>427.87</v>
      </c>
      <c r="F255" s="51">
        <f t="shared" si="118"/>
        <v>17.206683690909454</v>
      </c>
      <c r="G255" s="296">
        <f t="shared" si="119"/>
        <v>5.3350374064837905E-2</v>
      </c>
    </row>
    <row r="256" spans="1:7" s="3" customFormat="1" ht="14.4" customHeight="1" x14ac:dyDescent="0.3">
      <c r="A256" s="62"/>
      <c r="B256" s="250" t="s">
        <v>294</v>
      </c>
      <c r="C256" s="390">
        <v>2486.65</v>
      </c>
      <c r="D256" s="230">
        <f>D323</f>
        <v>802000</v>
      </c>
      <c r="E256" s="230">
        <f>E325</f>
        <v>427.87</v>
      </c>
      <c r="F256" s="163">
        <f t="shared" si="118"/>
        <v>17.206683690909454</v>
      </c>
      <c r="G256" s="330">
        <f t="shared" si="119"/>
        <v>5.3350374064837905E-2</v>
      </c>
    </row>
    <row r="257" spans="1:7" s="3" customFormat="1" ht="14.4" customHeight="1" x14ac:dyDescent="0.3">
      <c r="A257" s="62"/>
      <c r="B257" s="229"/>
      <c r="C257" s="230"/>
      <c r="D257" s="235"/>
      <c r="E257" s="235"/>
      <c r="F257" s="163"/>
      <c r="G257" s="330"/>
    </row>
    <row r="258" spans="1:7" s="118" customFormat="1" ht="14.4" customHeight="1" x14ac:dyDescent="0.3">
      <c r="A258" s="281"/>
      <c r="B258" s="282" t="s">
        <v>265</v>
      </c>
      <c r="C258" s="283">
        <f>C259+C261+C263+C265+C267+C269</f>
        <v>2069227.9000000001</v>
      </c>
      <c r="D258" s="283">
        <f>D259+D261+D263+D265+D267+D269</f>
        <v>4118845</v>
      </c>
      <c r="E258" s="283">
        <f>E259+E261+E263+E265+E267+E269</f>
        <v>4083869.8000000003</v>
      </c>
      <c r="F258" s="51">
        <f t="shared" si="118"/>
        <v>197.36201121200813</v>
      </c>
      <c r="G258" s="296">
        <f t="shared" si="119"/>
        <v>99.150849327906258</v>
      </c>
    </row>
    <row r="259" spans="1:7" s="3" customFormat="1" ht="14.4" customHeight="1" x14ac:dyDescent="0.3">
      <c r="A259" s="62" t="s">
        <v>195</v>
      </c>
      <c r="B259" s="229" t="s">
        <v>260</v>
      </c>
      <c r="C259" s="232">
        <f>C260</f>
        <v>1409202.61</v>
      </c>
      <c r="D259" s="232">
        <f t="shared" ref="D259:E259" si="128">D260</f>
        <v>1469466</v>
      </c>
      <c r="E259" s="232">
        <f t="shared" si="128"/>
        <v>1500544.87</v>
      </c>
      <c r="F259" s="51">
        <f t="shared" si="118"/>
        <v>106.48184010956381</v>
      </c>
      <c r="G259" s="296">
        <f t="shared" si="119"/>
        <v>102.11497714135611</v>
      </c>
    </row>
    <row r="260" spans="1:7" ht="14.4" customHeight="1" x14ac:dyDescent="0.3">
      <c r="A260" s="228"/>
      <c r="B260" s="250" t="s">
        <v>289</v>
      </c>
      <c r="C260" s="230">
        <v>1409202.61</v>
      </c>
      <c r="D260" s="230">
        <f>D132+D141+D173+D181+D185+D192+D202+D216+D220+D329</f>
        <v>1469466</v>
      </c>
      <c r="E260" s="230">
        <f>E132+E141+E173+E181+E185+E192+E202+E216+E220+E329</f>
        <v>1500544.87</v>
      </c>
      <c r="F260" s="163">
        <f t="shared" si="118"/>
        <v>106.48184010956381</v>
      </c>
      <c r="G260" s="330">
        <f t="shared" si="119"/>
        <v>102.11497714135611</v>
      </c>
    </row>
    <row r="261" spans="1:7" s="3" customFormat="1" ht="14.4" customHeight="1" x14ac:dyDescent="0.3">
      <c r="A261" s="62" t="s">
        <v>205</v>
      </c>
      <c r="B261" s="229" t="s">
        <v>261</v>
      </c>
      <c r="C261" s="232">
        <f>C262</f>
        <v>287298.75</v>
      </c>
      <c r="D261" s="232">
        <f t="shared" ref="D261:E261" si="129">D262</f>
        <v>199200</v>
      </c>
      <c r="E261" s="232">
        <f t="shared" si="129"/>
        <v>201257.9</v>
      </c>
      <c r="F261" s="163">
        <f t="shared" si="118"/>
        <v>70.05178407493942</v>
      </c>
      <c r="G261" s="330">
        <f t="shared" si="119"/>
        <v>101.03308232931727</v>
      </c>
    </row>
    <row r="262" spans="1:7" ht="14.4" customHeight="1" x14ac:dyDescent="0.3">
      <c r="A262" s="62"/>
      <c r="B262" s="250" t="s">
        <v>290</v>
      </c>
      <c r="C262" s="230">
        <f>C142+C193+C203+C221</f>
        <v>287298.75</v>
      </c>
      <c r="D262" s="230">
        <f>D142+D193+D203+D221</f>
        <v>199200</v>
      </c>
      <c r="E262" s="230">
        <f>E142+E193+E203+E221</f>
        <v>201257.9</v>
      </c>
      <c r="F262" s="163">
        <f t="shared" si="118"/>
        <v>70.05178407493942</v>
      </c>
      <c r="G262" s="330">
        <f t="shared" si="119"/>
        <v>101.03308232931727</v>
      </c>
    </row>
    <row r="263" spans="1:7" s="3" customFormat="1" ht="14.4" customHeight="1" x14ac:dyDescent="0.3">
      <c r="A263" s="62" t="s">
        <v>208</v>
      </c>
      <c r="B263" s="229" t="s">
        <v>262</v>
      </c>
      <c r="C263" s="232">
        <f>C264</f>
        <v>355725.54</v>
      </c>
      <c r="D263" s="232">
        <f t="shared" ref="D263:E263" si="130">D264</f>
        <v>1785604</v>
      </c>
      <c r="E263" s="232">
        <f t="shared" si="130"/>
        <v>1728592.05</v>
      </c>
      <c r="F263" s="51">
        <f t="shared" si="118"/>
        <v>485.93419803368636</v>
      </c>
      <c r="G263" s="296">
        <f t="shared" si="119"/>
        <v>96.807133608571675</v>
      </c>
    </row>
    <row r="264" spans="1:7" ht="14.4" customHeight="1" x14ac:dyDescent="0.3">
      <c r="A264" s="62"/>
      <c r="B264" s="250" t="s">
        <v>291</v>
      </c>
      <c r="C264" s="230">
        <v>355725.54</v>
      </c>
      <c r="D264" s="230">
        <f>D133+D143+D194+D204+D222</f>
        <v>1785604</v>
      </c>
      <c r="E264" s="230">
        <f>E133+E143+E194+E204+E222</f>
        <v>1728592.05</v>
      </c>
      <c r="F264" s="163">
        <f t="shared" si="118"/>
        <v>485.93419803368636</v>
      </c>
      <c r="G264" s="330">
        <f t="shared" si="119"/>
        <v>96.807133608571675</v>
      </c>
    </row>
    <row r="265" spans="1:7" s="3" customFormat="1" ht="14.4" customHeight="1" x14ac:dyDescent="0.3">
      <c r="A265" s="62" t="s">
        <v>214</v>
      </c>
      <c r="B265" s="229" t="s">
        <v>263</v>
      </c>
      <c r="C265" s="354">
        <f>C266</f>
        <v>0</v>
      </c>
      <c r="D265" s="233">
        <f t="shared" ref="D265:E265" si="131">D266</f>
        <v>0</v>
      </c>
      <c r="E265" s="233">
        <f t="shared" si="131"/>
        <v>0</v>
      </c>
      <c r="F265" s="51">
        <v>0</v>
      </c>
      <c r="G265" s="296">
        <v>0</v>
      </c>
    </row>
    <row r="266" spans="1:7" ht="14.4" customHeight="1" x14ac:dyDescent="0.3">
      <c r="A266" s="62"/>
      <c r="B266" s="250" t="s">
        <v>292</v>
      </c>
      <c r="C266" s="353">
        <v>0</v>
      </c>
      <c r="D266" s="231">
        <v>0</v>
      </c>
      <c r="E266" s="231">
        <v>0</v>
      </c>
      <c r="F266" s="163">
        <v>0</v>
      </c>
      <c r="G266" s="330">
        <v>0</v>
      </c>
    </row>
    <row r="267" spans="1:7" s="3" customFormat="1" ht="14.4" customHeight="1" x14ac:dyDescent="0.3">
      <c r="A267" s="62" t="s">
        <v>225</v>
      </c>
      <c r="B267" s="229" t="s">
        <v>266</v>
      </c>
      <c r="C267" s="354">
        <f>C268</f>
        <v>14601</v>
      </c>
      <c r="D267" s="232">
        <f t="shared" ref="D267:E267" si="132">D268</f>
        <v>2575</v>
      </c>
      <c r="E267" s="232">
        <f t="shared" si="132"/>
        <v>2575</v>
      </c>
      <c r="F267" s="51">
        <v>0</v>
      </c>
      <c r="G267" s="296">
        <f t="shared" si="119"/>
        <v>100</v>
      </c>
    </row>
    <row r="268" spans="1:7" ht="14.4" customHeight="1" x14ac:dyDescent="0.3">
      <c r="A268" s="62"/>
      <c r="B268" s="250" t="s">
        <v>293</v>
      </c>
      <c r="C268" s="353">
        <f>C223</f>
        <v>14601</v>
      </c>
      <c r="D268" s="230">
        <f>D223</f>
        <v>2575</v>
      </c>
      <c r="E268" s="230">
        <f>E223</f>
        <v>2575</v>
      </c>
      <c r="F268" s="163">
        <v>0</v>
      </c>
      <c r="G268" s="330">
        <f t="shared" si="119"/>
        <v>100</v>
      </c>
    </row>
    <row r="269" spans="1:7" s="3" customFormat="1" ht="14.4" customHeight="1" x14ac:dyDescent="0.3">
      <c r="A269" s="62" t="s">
        <v>229</v>
      </c>
      <c r="B269" s="229" t="s">
        <v>267</v>
      </c>
      <c r="C269" s="354">
        <f>C270</f>
        <v>2400</v>
      </c>
      <c r="D269" s="232">
        <f t="shared" ref="D269:E269" si="133">D270</f>
        <v>662000</v>
      </c>
      <c r="E269" s="232">
        <f t="shared" si="133"/>
        <v>650899.98</v>
      </c>
      <c r="F269" s="51">
        <v>0</v>
      </c>
      <c r="G269" s="296">
        <f t="shared" si="119"/>
        <v>98.323259818731117</v>
      </c>
    </row>
    <row r="270" spans="1:7" ht="14.4" customHeight="1" x14ac:dyDescent="0.3">
      <c r="A270" s="62"/>
      <c r="B270" s="250" t="s">
        <v>294</v>
      </c>
      <c r="C270" s="353">
        <f>C224+C195</f>
        <v>2400</v>
      </c>
      <c r="D270" s="230">
        <f>D195+D224</f>
        <v>662000</v>
      </c>
      <c r="E270" s="230">
        <f>E195+E224</f>
        <v>650899.98</v>
      </c>
      <c r="F270" s="163">
        <v>0</v>
      </c>
      <c r="G270" s="330">
        <f t="shared" si="119"/>
        <v>98.323259818731117</v>
      </c>
    </row>
    <row r="271" spans="1:7" ht="14.4" customHeight="1" x14ac:dyDescent="0.3">
      <c r="A271" s="34"/>
      <c r="B271" s="260"/>
      <c r="C271" s="261"/>
      <c r="D271" s="262"/>
      <c r="E271" s="262"/>
      <c r="F271" s="262"/>
    </row>
    <row r="272" spans="1:7" ht="14.4" customHeight="1" x14ac:dyDescent="0.3">
      <c r="A272" s="34"/>
      <c r="B272" s="260"/>
      <c r="C272" s="261"/>
      <c r="D272" s="262"/>
      <c r="E272" s="262"/>
      <c r="F272" s="262"/>
    </row>
    <row r="273" spans="1:7" ht="14.4" customHeight="1" x14ac:dyDescent="0.3">
      <c r="A273" s="423" t="s">
        <v>349</v>
      </c>
      <c r="B273" s="423"/>
      <c r="C273" s="423"/>
      <c r="D273" s="423"/>
      <c r="E273" s="423"/>
      <c r="F273" s="423"/>
    </row>
    <row r="274" spans="1:7" x14ac:dyDescent="0.3">
      <c r="A274" s="34"/>
      <c r="B274" s="234"/>
      <c r="C274" s="141"/>
      <c r="D274" s="142"/>
      <c r="E274" s="141"/>
      <c r="F274" s="141"/>
    </row>
    <row r="275" spans="1:7" ht="15" customHeight="1" x14ac:dyDescent="0.3">
      <c r="A275" s="138"/>
      <c r="B275" s="419" t="s">
        <v>371</v>
      </c>
      <c r="C275" s="420"/>
      <c r="D275" s="420"/>
      <c r="E275" s="420"/>
      <c r="F275" s="420"/>
    </row>
    <row r="276" spans="1:7" ht="14.4" customHeight="1" x14ac:dyDescent="0.3">
      <c r="A276" s="138"/>
      <c r="B276" s="211"/>
      <c r="C276" s="211"/>
      <c r="D276" s="211"/>
      <c r="E276" s="211"/>
      <c r="F276" s="211"/>
    </row>
    <row r="277" spans="1:7" ht="72.599999999999994" customHeight="1" x14ac:dyDescent="0.3">
      <c r="A277" s="20" t="s">
        <v>295</v>
      </c>
      <c r="B277" s="11" t="s">
        <v>296</v>
      </c>
      <c r="C277" s="13" t="s">
        <v>518</v>
      </c>
      <c r="D277" s="13" t="s">
        <v>519</v>
      </c>
      <c r="E277" s="13" t="s">
        <v>520</v>
      </c>
      <c r="F277" s="13" t="s">
        <v>495</v>
      </c>
      <c r="G277" s="355" t="s">
        <v>367</v>
      </c>
    </row>
    <row r="278" spans="1:7" ht="15.6" customHeight="1" x14ac:dyDescent="0.3">
      <c r="A278" s="11">
        <v>1</v>
      </c>
      <c r="B278" s="11">
        <v>2</v>
      </c>
      <c r="C278" s="11">
        <v>3</v>
      </c>
      <c r="D278" s="11">
        <v>4</v>
      </c>
      <c r="E278" s="11">
        <v>5</v>
      </c>
      <c r="F278" s="11">
        <v>6</v>
      </c>
      <c r="G278" s="11">
        <v>7</v>
      </c>
    </row>
    <row r="279" spans="1:7" s="3" customFormat="1" x14ac:dyDescent="0.3">
      <c r="A279" s="219"/>
      <c r="B279" s="215" t="s">
        <v>16</v>
      </c>
      <c r="C279" s="19">
        <f>C280+C282+C284+C286+C288+C291+C297+C299+C304+C308</f>
        <v>2069227.9</v>
      </c>
      <c r="D279" s="19">
        <f>D280+D282+D284+D286+D288+D291+D297+D299+D304+D308</f>
        <v>4118845</v>
      </c>
      <c r="E279" s="19">
        <f>E280+E282+E284+E286+E288+E291+E297+E299+E304+E308</f>
        <v>4083869.8000000003</v>
      </c>
      <c r="F279" s="51">
        <f t="shared" ref="F279:F293" si="134">E279/C279*100</f>
        <v>197.36201121200813</v>
      </c>
      <c r="G279" s="296">
        <f t="shared" ref="G279:G312" si="135">E279/D279*100</f>
        <v>99.150849327906258</v>
      </c>
    </row>
    <row r="280" spans="1:7" s="3" customFormat="1" x14ac:dyDescent="0.3">
      <c r="A280" s="217" t="s">
        <v>195</v>
      </c>
      <c r="B280" s="216" t="s">
        <v>193</v>
      </c>
      <c r="C280" s="19">
        <f>C281</f>
        <v>381701.44</v>
      </c>
      <c r="D280" s="19">
        <f>D281</f>
        <v>543945</v>
      </c>
      <c r="E280" s="19">
        <f>E281</f>
        <v>577694.1100000001</v>
      </c>
      <c r="F280" s="51">
        <f t="shared" si="134"/>
        <v>151.34711307350585</v>
      </c>
      <c r="G280" s="296">
        <f t="shared" si="135"/>
        <v>106.2045078086939</v>
      </c>
    </row>
    <row r="281" spans="1:7" x14ac:dyDescent="0.3">
      <c r="A281" s="213" t="s">
        <v>196</v>
      </c>
      <c r="B281" s="212" t="s">
        <v>194</v>
      </c>
      <c r="C281" s="357">
        <v>381701.44</v>
      </c>
      <c r="D281" s="1">
        <f>C374+C416+C424+C436+C444+C452+C501+C549+C465+C473+C486</f>
        <v>543945</v>
      </c>
      <c r="E281" s="1">
        <f>D374+D416+D424+D436+D444+D452+D501+D549+D465+D473+D486</f>
        <v>577694.1100000001</v>
      </c>
      <c r="F281" s="163">
        <f t="shared" si="134"/>
        <v>151.34711307350585</v>
      </c>
      <c r="G281" s="330">
        <f t="shared" si="135"/>
        <v>106.2045078086939</v>
      </c>
    </row>
    <row r="282" spans="1:7" s="3" customFormat="1" x14ac:dyDescent="0.3">
      <c r="A282" s="62" t="s">
        <v>197</v>
      </c>
      <c r="B282" s="216" t="s">
        <v>198</v>
      </c>
      <c r="C282" s="19">
        <f>C283</f>
        <v>1000</v>
      </c>
      <c r="D282" s="19">
        <f>D283</f>
        <v>1000</v>
      </c>
      <c r="E282" s="19">
        <f>E283</f>
        <v>1000</v>
      </c>
      <c r="F282" s="51">
        <f t="shared" si="134"/>
        <v>100</v>
      </c>
      <c r="G282" s="296">
        <f t="shared" si="135"/>
        <v>100</v>
      </c>
    </row>
    <row r="283" spans="1:7" x14ac:dyDescent="0.3">
      <c r="A283" s="213" t="s">
        <v>199</v>
      </c>
      <c r="B283" s="214" t="s">
        <v>200</v>
      </c>
      <c r="C283" s="140">
        <v>1000</v>
      </c>
      <c r="D283" s="1">
        <f>C991+C1002</f>
        <v>1000</v>
      </c>
      <c r="E283" s="1">
        <f>D991+D1002</f>
        <v>1000</v>
      </c>
      <c r="F283" s="163">
        <f t="shared" si="134"/>
        <v>100</v>
      </c>
      <c r="G283" s="330">
        <f t="shared" si="135"/>
        <v>100</v>
      </c>
    </row>
    <row r="284" spans="1:7" s="3" customFormat="1" x14ac:dyDescent="0.3">
      <c r="A284" s="62" t="s">
        <v>201</v>
      </c>
      <c r="B284" s="216" t="s">
        <v>202</v>
      </c>
      <c r="C284" s="19">
        <f>C285</f>
        <v>39850</v>
      </c>
      <c r="D284" s="19">
        <f>D285</f>
        <v>85000</v>
      </c>
      <c r="E284" s="19">
        <f>E285</f>
        <v>85000</v>
      </c>
      <c r="F284" s="51">
        <f t="shared" si="134"/>
        <v>213.29987452948558</v>
      </c>
      <c r="G284" s="296">
        <f t="shared" si="135"/>
        <v>100</v>
      </c>
    </row>
    <row r="285" spans="1:7" x14ac:dyDescent="0.3">
      <c r="A285" s="213" t="s">
        <v>204</v>
      </c>
      <c r="B285" s="214" t="s">
        <v>203</v>
      </c>
      <c r="C285" s="140">
        <v>39850</v>
      </c>
      <c r="D285" s="1">
        <f>C975+C983</f>
        <v>85000</v>
      </c>
      <c r="E285" s="1">
        <f>D975+D983</f>
        <v>85000</v>
      </c>
      <c r="F285" s="163">
        <f t="shared" si="134"/>
        <v>213.29987452948558</v>
      </c>
      <c r="G285" s="330">
        <f t="shared" si="135"/>
        <v>100</v>
      </c>
    </row>
    <row r="286" spans="1:7" s="3" customFormat="1" x14ac:dyDescent="0.3">
      <c r="A286" s="62" t="s">
        <v>205</v>
      </c>
      <c r="B286" s="216" t="s">
        <v>207</v>
      </c>
      <c r="C286" s="19">
        <f>C287</f>
        <v>3262.95</v>
      </c>
      <c r="D286" s="19">
        <f>D287</f>
        <v>3000</v>
      </c>
      <c r="E286" s="19">
        <f>E287</f>
        <v>2972.61</v>
      </c>
      <c r="F286" s="163">
        <f t="shared" si="134"/>
        <v>91.101916976968695</v>
      </c>
      <c r="G286" s="330">
        <f t="shared" si="135"/>
        <v>99.087000000000003</v>
      </c>
    </row>
    <row r="287" spans="1:7" x14ac:dyDescent="0.3">
      <c r="A287" s="213" t="s">
        <v>206</v>
      </c>
      <c r="B287" s="214" t="s">
        <v>207</v>
      </c>
      <c r="C287" s="140">
        <v>3262.95</v>
      </c>
      <c r="D287" s="220">
        <f>C1252</f>
        <v>3000</v>
      </c>
      <c r="E287" s="220">
        <f>D1252</f>
        <v>2972.61</v>
      </c>
      <c r="F287" s="163">
        <f t="shared" si="134"/>
        <v>91.101916976968695</v>
      </c>
      <c r="G287" s="330">
        <f t="shared" si="135"/>
        <v>99.087000000000003</v>
      </c>
    </row>
    <row r="288" spans="1:7" s="3" customFormat="1" x14ac:dyDescent="0.3">
      <c r="A288" s="62" t="s">
        <v>208</v>
      </c>
      <c r="B288" s="216" t="s">
        <v>209</v>
      </c>
      <c r="C288" s="19">
        <f>C289+C290</f>
        <v>105613.15</v>
      </c>
      <c r="D288" s="19">
        <f>D289+D290</f>
        <v>7500</v>
      </c>
      <c r="E288" s="19">
        <f>E289+E290</f>
        <v>6983.77</v>
      </c>
      <c r="F288" s="51">
        <f t="shared" si="134"/>
        <v>6.6125951171800104</v>
      </c>
      <c r="G288" s="296">
        <f t="shared" si="135"/>
        <v>93.116933333333336</v>
      </c>
    </row>
    <row r="289" spans="1:7" x14ac:dyDescent="0.3">
      <c r="A289" s="213" t="s">
        <v>210</v>
      </c>
      <c r="B289" s="214" t="s">
        <v>211</v>
      </c>
      <c r="C289" s="140">
        <v>4191.5</v>
      </c>
      <c r="D289" s="1">
        <f>C899+C953+C966</f>
        <v>5000</v>
      </c>
      <c r="E289" s="1">
        <f>D899+D953+D966</f>
        <v>4554.1000000000004</v>
      </c>
      <c r="F289" s="163">
        <f t="shared" si="134"/>
        <v>108.65084098771325</v>
      </c>
      <c r="G289" s="330">
        <f t="shared" si="135"/>
        <v>91.082000000000008</v>
      </c>
    </row>
    <row r="290" spans="1:7" x14ac:dyDescent="0.3">
      <c r="A290" s="213" t="s">
        <v>212</v>
      </c>
      <c r="B290" s="214" t="s">
        <v>213</v>
      </c>
      <c r="C290" s="140">
        <v>101421.65</v>
      </c>
      <c r="D290" s="1">
        <f>C908</f>
        <v>2500</v>
      </c>
      <c r="E290" s="1">
        <f>D908</f>
        <v>2429.67</v>
      </c>
      <c r="F290" s="163">
        <f t="shared" si="134"/>
        <v>2.3956127710405029</v>
      </c>
      <c r="G290" s="330">
        <f t="shared" si="135"/>
        <v>97.186800000000005</v>
      </c>
    </row>
    <row r="291" spans="1:7" s="3" customFormat="1" x14ac:dyDescent="0.3">
      <c r="A291" s="62" t="s">
        <v>214</v>
      </c>
      <c r="B291" s="216" t="s">
        <v>215</v>
      </c>
      <c r="C291" s="19">
        <f>C292+C293+C294+C295+C296</f>
        <v>805498.86</v>
      </c>
      <c r="D291" s="19">
        <f t="shared" ref="D291" si="136">D292+D293+D294+D295+D296</f>
        <v>2812750</v>
      </c>
      <c r="E291" s="19">
        <f t="shared" ref="E291" si="137">E292+E293+E294+E295+E296</f>
        <v>2756665.8</v>
      </c>
      <c r="F291" s="51">
        <f t="shared" si="134"/>
        <v>342.23087541054991</v>
      </c>
      <c r="G291" s="296">
        <f t="shared" si="135"/>
        <v>98.006072349124523</v>
      </c>
    </row>
    <row r="292" spans="1:7" x14ac:dyDescent="0.3">
      <c r="A292" s="213" t="s">
        <v>216</v>
      </c>
      <c r="B292" s="214" t="s">
        <v>217</v>
      </c>
      <c r="C292" s="140">
        <v>387818.55</v>
      </c>
      <c r="D292" s="205">
        <f>C699+C722+C766+C779+C860+C870+C878+C887+C734+C823+C836</f>
        <v>1299300</v>
      </c>
      <c r="E292" s="205">
        <f>D699+D722+D766+D779+D860+D870+D878+D887+D734+D823+D836</f>
        <v>1295104.49</v>
      </c>
      <c r="F292" s="163">
        <f t="shared" si="134"/>
        <v>333.94598840101895</v>
      </c>
      <c r="G292" s="330">
        <f t="shared" si="135"/>
        <v>99.677094589394287</v>
      </c>
    </row>
    <row r="293" spans="1:7" x14ac:dyDescent="0.3">
      <c r="A293" s="213" t="s">
        <v>218</v>
      </c>
      <c r="B293" s="214" t="s">
        <v>219</v>
      </c>
      <c r="C293" s="140">
        <v>393689.47</v>
      </c>
      <c r="D293" s="205">
        <f>C571+C584+C602+C615+C633+C646+C659+C753+C792+C1243+C672+C685</f>
        <v>1485450</v>
      </c>
      <c r="E293" s="205">
        <f>D571+D584+D602+D615+D633+D646+D659+D753+D792+D1243+D672+D685</f>
        <v>1431610.8199999996</v>
      </c>
      <c r="F293" s="163">
        <f t="shared" si="134"/>
        <v>363.6396015367136</v>
      </c>
      <c r="G293" s="330">
        <f t="shared" si="135"/>
        <v>96.375564307112299</v>
      </c>
    </row>
    <row r="294" spans="1:7" x14ac:dyDescent="0.3">
      <c r="A294" s="213" t="s">
        <v>220</v>
      </c>
      <c r="B294" s="214" t="s">
        <v>69</v>
      </c>
      <c r="C294" s="140">
        <v>0</v>
      </c>
      <c r="D294" s="1">
        <f>C926</f>
        <v>0</v>
      </c>
      <c r="E294" s="1">
        <f>D926</f>
        <v>0</v>
      </c>
      <c r="F294" s="163">
        <v>0</v>
      </c>
      <c r="G294" s="330">
        <v>0</v>
      </c>
    </row>
    <row r="295" spans="1:7" x14ac:dyDescent="0.3">
      <c r="A295" s="213" t="s">
        <v>222</v>
      </c>
      <c r="B295" s="214" t="s">
        <v>221</v>
      </c>
      <c r="C295" s="140">
        <v>17804.84</v>
      </c>
      <c r="D295" s="1">
        <f>C850</f>
        <v>28000</v>
      </c>
      <c r="E295" s="1">
        <f>D850</f>
        <v>29950.489999999998</v>
      </c>
      <c r="F295" s="163">
        <f t="shared" ref="F295:F305" si="138">E295/C295*100</f>
        <v>168.21544029600938</v>
      </c>
      <c r="G295" s="330">
        <f t="shared" si="135"/>
        <v>106.96603571428571</v>
      </c>
    </row>
    <row r="296" spans="1:7" ht="28.8" x14ac:dyDescent="0.3">
      <c r="A296" s="213" t="s">
        <v>224</v>
      </c>
      <c r="B296" s="214" t="s">
        <v>223</v>
      </c>
      <c r="C296" s="140">
        <v>6186</v>
      </c>
      <c r="D296" s="1">
        <v>0</v>
      </c>
      <c r="E296" s="1">
        <v>0</v>
      </c>
      <c r="F296" s="163">
        <f t="shared" si="138"/>
        <v>0</v>
      </c>
      <c r="G296" s="330">
        <v>0</v>
      </c>
    </row>
    <row r="297" spans="1:7" s="3" customFormat="1" x14ac:dyDescent="0.3">
      <c r="A297" s="62" t="s">
        <v>225</v>
      </c>
      <c r="B297" s="216" t="s">
        <v>226</v>
      </c>
      <c r="C297" s="19">
        <f>C298</f>
        <v>27494.29</v>
      </c>
      <c r="D297" s="19">
        <f>D298</f>
        <v>28700</v>
      </c>
      <c r="E297" s="19">
        <f>E298</f>
        <v>27985.72</v>
      </c>
      <c r="F297" s="51">
        <f t="shared" si="138"/>
        <v>101.78738930883466</v>
      </c>
      <c r="G297" s="296">
        <f t="shared" si="135"/>
        <v>97.511219512195126</v>
      </c>
    </row>
    <row r="298" spans="1:7" x14ac:dyDescent="0.3">
      <c r="A298" s="213" t="s">
        <v>228</v>
      </c>
      <c r="B298" s="214" t="s">
        <v>227</v>
      </c>
      <c r="C298" s="140">
        <v>27494.29</v>
      </c>
      <c r="D298" s="1">
        <f>C1270+C1283</f>
        <v>28700</v>
      </c>
      <c r="E298" s="1">
        <f>D1270+D1283</f>
        <v>27985.72</v>
      </c>
      <c r="F298" s="163">
        <f t="shared" si="138"/>
        <v>101.78738930883466</v>
      </c>
      <c r="G298" s="330">
        <f t="shared" si="135"/>
        <v>97.511219512195126</v>
      </c>
    </row>
    <row r="299" spans="1:7" s="3" customFormat="1" x14ac:dyDescent="0.3">
      <c r="A299" s="62" t="s">
        <v>229</v>
      </c>
      <c r="B299" s="216" t="s">
        <v>230</v>
      </c>
      <c r="C299" s="19">
        <f>C300+C301+C302+C303</f>
        <v>309175.27</v>
      </c>
      <c r="D299" s="19">
        <f>D300+D301+D302+D303</f>
        <v>131800</v>
      </c>
      <c r="E299" s="19">
        <f>E300+E301+E302+E303</f>
        <v>131337.20000000001</v>
      </c>
      <c r="F299" s="51">
        <f t="shared" si="138"/>
        <v>42.479852932610044</v>
      </c>
      <c r="G299" s="296">
        <f t="shared" si="135"/>
        <v>99.648861911987879</v>
      </c>
    </row>
    <row r="300" spans="1:7" x14ac:dyDescent="0.3">
      <c r="A300" s="213" t="s">
        <v>231</v>
      </c>
      <c r="B300" s="214" t="s">
        <v>232</v>
      </c>
      <c r="C300" s="140">
        <v>269784.94</v>
      </c>
      <c r="D300" s="1">
        <f>C1011+C1019</f>
        <v>55200</v>
      </c>
      <c r="E300" s="1">
        <f>D1011+D1019</f>
        <v>55138.75</v>
      </c>
      <c r="F300" s="163">
        <f t="shared" si="138"/>
        <v>20.438038535434927</v>
      </c>
      <c r="G300" s="330">
        <f t="shared" si="135"/>
        <v>99.889039855072454</v>
      </c>
    </row>
    <row r="301" spans="1:7" x14ac:dyDescent="0.3">
      <c r="A301" s="213" t="s">
        <v>234</v>
      </c>
      <c r="B301" s="214" t="s">
        <v>233</v>
      </c>
      <c r="C301" s="140">
        <v>11945</v>
      </c>
      <c r="D301" s="1">
        <f>C1028</f>
        <v>15100</v>
      </c>
      <c r="E301" s="1">
        <f>D1028</f>
        <v>15100</v>
      </c>
      <c r="F301" s="163">
        <f t="shared" si="138"/>
        <v>126.41272498953538</v>
      </c>
      <c r="G301" s="330">
        <f t="shared" si="135"/>
        <v>100</v>
      </c>
    </row>
    <row r="302" spans="1:7" x14ac:dyDescent="0.3">
      <c r="A302" s="213" t="s">
        <v>235</v>
      </c>
      <c r="B302" s="214" t="s">
        <v>236</v>
      </c>
      <c r="C302" s="140">
        <v>22695.33</v>
      </c>
      <c r="D302" s="1">
        <f>C1045</f>
        <v>54000</v>
      </c>
      <c r="E302" s="1">
        <f>D1045</f>
        <v>53598.45</v>
      </c>
      <c r="F302" s="163">
        <f t="shared" si="138"/>
        <v>236.16510533224232</v>
      </c>
      <c r="G302" s="330">
        <f t="shared" si="135"/>
        <v>99.256388888888878</v>
      </c>
    </row>
    <row r="303" spans="1:7" x14ac:dyDescent="0.3">
      <c r="A303" s="213" t="s">
        <v>237</v>
      </c>
      <c r="B303" s="214" t="s">
        <v>238</v>
      </c>
      <c r="C303" s="140">
        <v>4750</v>
      </c>
      <c r="D303" s="1">
        <f>C1036+C1259</f>
        <v>7500</v>
      </c>
      <c r="E303" s="1">
        <f>D1036+D1259</f>
        <v>7500</v>
      </c>
      <c r="F303" s="163">
        <f t="shared" si="138"/>
        <v>157.89473684210526</v>
      </c>
      <c r="G303" s="330">
        <f t="shared" si="135"/>
        <v>100</v>
      </c>
    </row>
    <row r="304" spans="1:7" s="3" customFormat="1" x14ac:dyDescent="0.3">
      <c r="A304" s="62" t="s">
        <v>239</v>
      </c>
      <c r="B304" s="216" t="s">
        <v>559</v>
      </c>
      <c r="C304" s="19">
        <f>C305+C306+C307</f>
        <v>209942.71</v>
      </c>
      <c r="D304" s="19">
        <f>D305+D306+D307</f>
        <v>283000</v>
      </c>
      <c r="E304" s="19">
        <f>E305+E306+E307</f>
        <v>281818.36</v>
      </c>
      <c r="F304" s="51">
        <f t="shared" si="138"/>
        <v>134.2358398631703</v>
      </c>
      <c r="G304" s="296">
        <f t="shared" si="135"/>
        <v>99.582459363957582</v>
      </c>
    </row>
    <row r="305" spans="1:7" x14ac:dyDescent="0.3">
      <c r="A305" s="213" t="s">
        <v>240</v>
      </c>
      <c r="B305" s="214" t="s">
        <v>241</v>
      </c>
      <c r="C305" s="140">
        <v>209942.71</v>
      </c>
      <c r="D305" s="1">
        <f>C1213+C1226+C1234</f>
        <v>283000</v>
      </c>
      <c r="E305" s="1">
        <f>D1213+D1226+D1234</f>
        <v>281818.36</v>
      </c>
      <c r="F305" s="163">
        <f t="shared" si="138"/>
        <v>134.2358398631703</v>
      </c>
      <c r="G305" s="330">
        <f t="shared" si="135"/>
        <v>99.582459363957582</v>
      </c>
    </row>
    <row r="306" spans="1:7" x14ac:dyDescent="0.3">
      <c r="A306" s="213" t="s">
        <v>242</v>
      </c>
      <c r="B306" s="214" t="s">
        <v>243</v>
      </c>
      <c r="C306" s="140">
        <v>0</v>
      </c>
      <c r="D306" s="1">
        <v>0</v>
      </c>
      <c r="E306" s="1">
        <v>0</v>
      </c>
      <c r="F306" s="163">
        <v>0</v>
      </c>
      <c r="G306" s="330">
        <v>0</v>
      </c>
    </row>
    <row r="307" spans="1:7" x14ac:dyDescent="0.3">
      <c r="A307" s="213" t="s">
        <v>244</v>
      </c>
      <c r="B307" s="214" t="s">
        <v>245</v>
      </c>
      <c r="C307" s="140">
        <v>0</v>
      </c>
      <c r="D307" s="1">
        <v>0</v>
      </c>
      <c r="E307" s="1">
        <v>0</v>
      </c>
      <c r="F307" s="163">
        <v>0</v>
      </c>
      <c r="G307" s="330">
        <v>0</v>
      </c>
    </row>
    <row r="308" spans="1:7" s="3" customFormat="1" x14ac:dyDescent="0.3">
      <c r="A308" s="62" t="s">
        <v>246</v>
      </c>
      <c r="B308" s="216" t="s">
        <v>247</v>
      </c>
      <c r="C308" s="19">
        <f>C309+C310+C311+C312+C313</f>
        <v>185689.22999999998</v>
      </c>
      <c r="D308" s="19">
        <f>D309+D310+D311+D312+D313</f>
        <v>222150</v>
      </c>
      <c r="E308" s="19">
        <f>E309+E310+E311+E312+E313</f>
        <v>212412.22999999998</v>
      </c>
      <c r="F308" s="51">
        <f t="shared" ref="F308:F313" si="139">E308/C308*100</f>
        <v>114.39124929324119</v>
      </c>
      <c r="G308" s="296">
        <f t="shared" si="135"/>
        <v>95.616578888138633</v>
      </c>
    </row>
    <row r="309" spans="1:7" x14ac:dyDescent="0.3">
      <c r="A309" s="213" t="s">
        <v>249</v>
      </c>
      <c r="B309" s="214" t="s">
        <v>248</v>
      </c>
      <c r="C309" s="140">
        <v>1710</v>
      </c>
      <c r="D309" s="1">
        <f>C1078+C1086</f>
        <v>9700</v>
      </c>
      <c r="E309" s="1">
        <f>D1078+D1086</f>
        <v>9588.6</v>
      </c>
      <c r="F309" s="163">
        <f t="shared" si="139"/>
        <v>560.73684210526324</v>
      </c>
      <c r="G309" s="330">
        <f t="shared" si="135"/>
        <v>98.851546391752578</v>
      </c>
    </row>
    <row r="310" spans="1:7" x14ac:dyDescent="0.3">
      <c r="A310" s="213" t="s">
        <v>250</v>
      </c>
      <c r="B310" s="214" t="s">
        <v>251</v>
      </c>
      <c r="C310" s="140">
        <v>8070.12</v>
      </c>
      <c r="D310" s="1">
        <f>C1062+C1110</f>
        <v>9750</v>
      </c>
      <c r="E310" s="1">
        <f>D1062+D1110</f>
        <v>9746.880000000001</v>
      </c>
      <c r="F310" s="163">
        <f t="shared" si="139"/>
        <v>120.77738620987051</v>
      </c>
      <c r="G310" s="330">
        <f t="shared" si="135"/>
        <v>99.968000000000018</v>
      </c>
    </row>
    <row r="311" spans="1:7" x14ac:dyDescent="0.3">
      <c r="A311" s="213" t="s">
        <v>252</v>
      </c>
      <c r="B311" s="214" t="s">
        <v>253</v>
      </c>
      <c r="C311" s="140">
        <v>38020.03</v>
      </c>
      <c r="D311" s="1">
        <f>C1119+C1127+C1135+C1143+C1151+C1159</f>
        <v>42100</v>
      </c>
      <c r="E311" s="1">
        <f>D1119+D1127+D1135+D1143+D1151+D1159</f>
        <v>37783.5</v>
      </c>
      <c r="F311" s="163">
        <f t="shared" si="139"/>
        <v>99.377880554013245</v>
      </c>
      <c r="G311" s="330">
        <f t="shared" si="135"/>
        <v>89.74703087885986</v>
      </c>
    </row>
    <row r="312" spans="1:7" x14ac:dyDescent="0.3">
      <c r="A312" s="213" t="s">
        <v>254</v>
      </c>
      <c r="B312" s="214" t="s">
        <v>255</v>
      </c>
      <c r="C312" s="140">
        <v>78644.27</v>
      </c>
      <c r="D312" s="1">
        <f>C1070+C1102+C1180+C1188</f>
        <v>90600</v>
      </c>
      <c r="E312" s="1">
        <f>D1070+D1102+D1180+D1188</f>
        <v>86821.83</v>
      </c>
      <c r="F312" s="163">
        <f t="shared" si="139"/>
        <v>110.39816378230734</v>
      </c>
      <c r="G312" s="330">
        <f t="shared" si="135"/>
        <v>95.829834437086092</v>
      </c>
    </row>
    <row r="313" spans="1:7" x14ac:dyDescent="0.3">
      <c r="A313" s="213" t="s">
        <v>256</v>
      </c>
      <c r="B313" s="214" t="s">
        <v>257</v>
      </c>
      <c r="C313" s="140">
        <v>59244.81</v>
      </c>
      <c r="D313" s="1">
        <f>C1054+C1094+C1172+C1196+C1204</f>
        <v>70000</v>
      </c>
      <c r="E313" s="1">
        <f>D1054+D1094+D1172+D1196+D1204</f>
        <v>68471.42</v>
      </c>
      <c r="F313" s="163">
        <f t="shared" si="139"/>
        <v>115.57370173016</v>
      </c>
      <c r="G313" s="330">
        <f>E313/D313*100</f>
        <v>97.816314285714284</v>
      </c>
    </row>
    <row r="314" spans="1:7" x14ac:dyDescent="0.3">
      <c r="A314" s="255"/>
      <c r="B314" s="256"/>
      <c r="C314" s="141"/>
      <c r="D314" s="142"/>
      <c r="E314" s="142"/>
      <c r="F314" s="142"/>
    </row>
    <row r="315" spans="1:7" x14ac:dyDescent="0.3">
      <c r="A315" s="30" t="s">
        <v>15</v>
      </c>
      <c r="B315" s="31" t="s">
        <v>40</v>
      </c>
      <c r="C315" s="141"/>
      <c r="D315" s="142"/>
      <c r="E315" s="142"/>
      <c r="F315" s="142"/>
    </row>
    <row r="316" spans="1:7" s="263" customFormat="1" x14ac:dyDescent="0.3">
      <c r="A316" s="417" t="s">
        <v>350</v>
      </c>
      <c r="B316" s="417"/>
      <c r="C316" s="417"/>
      <c r="D316" s="417"/>
      <c r="E316" s="417"/>
      <c r="F316" s="417"/>
    </row>
    <row r="317" spans="1:7" x14ac:dyDescent="0.3">
      <c r="A317" s="255"/>
      <c r="B317" s="256"/>
      <c r="C317" s="141"/>
      <c r="D317" s="142"/>
      <c r="E317" s="142"/>
      <c r="F317" s="142"/>
    </row>
    <row r="318" spans="1:7" ht="15" customHeight="1" x14ac:dyDescent="0.3">
      <c r="A318" s="255"/>
      <c r="B318" s="419" t="s">
        <v>372</v>
      </c>
      <c r="C318" s="453"/>
      <c r="D318" s="453"/>
      <c r="E318" s="453"/>
      <c r="F318" s="453"/>
    </row>
    <row r="319" spans="1:7" x14ac:dyDescent="0.3">
      <c r="A319" s="257"/>
      <c r="B319" s="258"/>
      <c r="C319" s="141"/>
      <c r="D319" s="142"/>
      <c r="E319" s="141"/>
      <c r="F319" s="141"/>
    </row>
    <row r="320" spans="1:7" ht="47.4" customHeight="1" x14ac:dyDescent="0.3">
      <c r="A320" s="391" t="s">
        <v>287</v>
      </c>
      <c r="B320" s="392" t="s">
        <v>288</v>
      </c>
      <c r="C320" s="13" t="s">
        <v>518</v>
      </c>
      <c r="D320" s="13" t="s">
        <v>519</v>
      </c>
      <c r="E320" s="13" t="s">
        <v>520</v>
      </c>
      <c r="F320" s="13" t="s">
        <v>495</v>
      </c>
      <c r="G320" s="355" t="s">
        <v>367</v>
      </c>
    </row>
    <row r="321" spans="1:7" ht="16.2" customHeight="1" x14ac:dyDescent="0.3">
      <c r="A321" s="11">
        <v>1</v>
      </c>
      <c r="B321" s="11">
        <v>2</v>
      </c>
      <c r="C321" s="11">
        <v>3</v>
      </c>
      <c r="D321" s="11">
        <v>4</v>
      </c>
      <c r="E321" s="11">
        <v>5</v>
      </c>
      <c r="F321" s="11">
        <v>6</v>
      </c>
      <c r="G321" s="11">
        <v>7</v>
      </c>
    </row>
    <row r="322" spans="1:7" ht="16.2" customHeight="1" x14ac:dyDescent="0.3">
      <c r="A322" s="20"/>
      <c r="B322" s="69" t="s">
        <v>136</v>
      </c>
      <c r="C322" s="20"/>
      <c r="D322" s="20"/>
      <c r="E322" s="20"/>
      <c r="F322" s="358"/>
      <c r="G322" s="20"/>
    </row>
    <row r="323" spans="1:7" x14ac:dyDescent="0.3">
      <c r="A323" s="22">
        <v>8</v>
      </c>
      <c r="B323" s="32" t="s">
        <v>4</v>
      </c>
      <c r="C323" s="21">
        <f t="shared" ref="C323:D323" si="140">C326+C324</f>
        <v>14901.69</v>
      </c>
      <c r="D323" s="21">
        <f t="shared" si="140"/>
        <v>802000</v>
      </c>
      <c r="E323" s="21">
        <f>E326+E324</f>
        <v>744706.76</v>
      </c>
      <c r="F323" s="51">
        <v>0</v>
      </c>
      <c r="G323" s="296">
        <f t="shared" ref="G323:G325" si="141">E323/D323*100</f>
        <v>92.856204488778062</v>
      </c>
    </row>
    <row r="324" spans="1:7" x14ac:dyDescent="0.3">
      <c r="A324" s="22">
        <v>81</v>
      </c>
      <c r="B324" s="32" t="s">
        <v>42</v>
      </c>
      <c r="C324" s="21">
        <f t="shared" ref="C324:D324" si="142">C325</f>
        <v>2486.65</v>
      </c>
      <c r="D324" s="21">
        <f t="shared" si="142"/>
        <v>2000</v>
      </c>
      <c r="E324" s="21">
        <f>E325</f>
        <v>427.87</v>
      </c>
      <c r="F324" s="51">
        <v>0</v>
      </c>
      <c r="G324" s="296">
        <f t="shared" si="141"/>
        <v>21.393500000000003</v>
      </c>
    </row>
    <row r="325" spans="1:7" x14ac:dyDescent="0.3">
      <c r="A325" s="151">
        <v>812</v>
      </c>
      <c r="B325" s="153" t="s">
        <v>43</v>
      </c>
      <c r="C325" s="1">
        <v>2486.65</v>
      </c>
      <c r="D325" s="1">
        <v>2000</v>
      </c>
      <c r="E325" s="1">
        <v>427.87</v>
      </c>
      <c r="F325" s="163">
        <v>0</v>
      </c>
      <c r="G325" s="294">
        <f t="shared" si="141"/>
        <v>21.393500000000003</v>
      </c>
    </row>
    <row r="326" spans="1:7" x14ac:dyDescent="0.3">
      <c r="A326" s="22">
        <v>84</v>
      </c>
      <c r="B326" s="32" t="s">
        <v>154</v>
      </c>
      <c r="C326" s="21">
        <f>C327+C328</f>
        <v>12415.04</v>
      </c>
      <c r="D326" s="21">
        <f t="shared" ref="D326" si="143">D327+D328</f>
        <v>800000</v>
      </c>
      <c r="E326" s="21">
        <f>E327+E328</f>
        <v>744278.89</v>
      </c>
      <c r="F326" s="51">
        <v>0</v>
      </c>
      <c r="G326" s="296">
        <v>0</v>
      </c>
    </row>
    <row r="327" spans="1:7" x14ac:dyDescent="0.3">
      <c r="A327" s="151">
        <v>844</v>
      </c>
      <c r="B327" t="s">
        <v>156</v>
      </c>
      <c r="C327" s="1">
        <v>0</v>
      </c>
      <c r="D327" s="1">
        <v>800000</v>
      </c>
      <c r="E327" s="1">
        <v>744278.89</v>
      </c>
      <c r="F327" s="163">
        <v>0</v>
      </c>
      <c r="G327" s="294">
        <v>0</v>
      </c>
    </row>
    <row r="328" spans="1:7" x14ac:dyDescent="0.3">
      <c r="A328" s="135">
        <v>847</v>
      </c>
      <c r="B328" s="154" t="s">
        <v>155</v>
      </c>
      <c r="C328" s="140">
        <v>12415.04</v>
      </c>
      <c r="D328" s="140">
        <v>0</v>
      </c>
      <c r="E328" s="140">
        <v>0</v>
      </c>
      <c r="F328" s="163">
        <v>0</v>
      </c>
      <c r="G328" s="294">
        <v>0</v>
      </c>
    </row>
    <row r="329" spans="1:7" s="270" customFormat="1" x14ac:dyDescent="0.3">
      <c r="A329" s="268"/>
      <c r="B329" s="269" t="s">
        <v>50</v>
      </c>
      <c r="C329" s="204">
        <f t="shared" ref="C329:E331" si="144">C330</f>
        <v>18632.52</v>
      </c>
      <c r="D329" s="204">
        <f t="shared" si="144"/>
        <v>0</v>
      </c>
      <c r="E329" s="204">
        <f t="shared" si="144"/>
        <v>60000</v>
      </c>
      <c r="F329" s="51">
        <f t="shared" ref="F329:F333" si="145">E329/C329*100</f>
        <v>322.01763368562058</v>
      </c>
      <c r="G329" s="296">
        <v>0</v>
      </c>
    </row>
    <row r="330" spans="1:7" s="270" customFormat="1" x14ac:dyDescent="0.3">
      <c r="A330" s="268">
        <v>5</v>
      </c>
      <c r="B330" s="271" t="s">
        <v>55</v>
      </c>
      <c r="C330" s="204">
        <f t="shared" ref="C330:D330" si="146">C331+C333</f>
        <v>18632.52</v>
      </c>
      <c r="D330" s="204">
        <f t="shared" si="146"/>
        <v>0</v>
      </c>
      <c r="E330" s="204">
        <f>E331+E333</f>
        <v>60000</v>
      </c>
      <c r="F330" s="51">
        <f t="shared" si="145"/>
        <v>322.01763368562058</v>
      </c>
      <c r="G330" s="296">
        <v>0</v>
      </c>
    </row>
    <row r="331" spans="1:7" s="270" customFormat="1" x14ac:dyDescent="0.3">
      <c r="A331" s="268">
        <v>53</v>
      </c>
      <c r="B331" s="271" t="s">
        <v>56</v>
      </c>
      <c r="C331" s="204">
        <f t="shared" si="144"/>
        <v>5000</v>
      </c>
      <c r="D331" s="204">
        <f t="shared" si="144"/>
        <v>0</v>
      </c>
      <c r="E331" s="204">
        <f t="shared" si="144"/>
        <v>0</v>
      </c>
      <c r="F331" s="51">
        <f t="shared" si="145"/>
        <v>0</v>
      </c>
      <c r="G331" s="296">
        <v>0</v>
      </c>
    </row>
    <row r="332" spans="1:7" s="270" customFormat="1" x14ac:dyDescent="0.3">
      <c r="A332" s="272">
        <v>532</v>
      </c>
      <c r="B332" s="273" t="s">
        <v>57</v>
      </c>
      <c r="C332" s="205">
        <v>5000</v>
      </c>
      <c r="D332" s="205">
        <v>0</v>
      </c>
      <c r="E332" s="205">
        <v>0</v>
      </c>
      <c r="F332" s="163">
        <f t="shared" si="145"/>
        <v>0</v>
      </c>
      <c r="G332" s="294">
        <v>0</v>
      </c>
    </row>
    <row r="333" spans="1:7" s="270" customFormat="1" x14ac:dyDescent="0.3">
      <c r="A333" s="287">
        <v>54</v>
      </c>
      <c r="B333" s="331" t="s">
        <v>190</v>
      </c>
      <c r="C333" s="251">
        <f>C334</f>
        <v>13632.52</v>
      </c>
      <c r="D333" s="251">
        <f>D334</f>
        <v>0</v>
      </c>
      <c r="E333" s="251">
        <f>E334</f>
        <v>60000</v>
      </c>
      <c r="F333" s="51">
        <f t="shared" si="145"/>
        <v>440.12405630066922</v>
      </c>
      <c r="G333" s="296">
        <v>0</v>
      </c>
    </row>
    <row r="334" spans="1:7" s="270" customFormat="1" x14ac:dyDescent="0.3">
      <c r="A334" s="288">
        <v>547</v>
      </c>
      <c r="B334" s="332" t="s">
        <v>430</v>
      </c>
      <c r="C334" s="275">
        <v>13632.52</v>
      </c>
      <c r="D334" s="275">
        <v>0</v>
      </c>
      <c r="E334" s="275">
        <v>60000</v>
      </c>
      <c r="F334" s="163">
        <f t="shared" ref="F334" si="147">E334/C334*100</f>
        <v>440.12405630066922</v>
      </c>
      <c r="G334" s="352">
        <v>0</v>
      </c>
    </row>
    <row r="335" spans="1:7" x14ac:dyDescent="0.3">
      <c r="A335" s="138"/>
      <c r="B335" s="226"/>
      <c r="C335" s="141"/>
      <c r="D335" s="142"/>
      <c r="E335" s="141"/>
      <c r="F335" s="141"/>
    </row>
    <row r="336" spans="1:7" s="144" customFormat="1" x14ac:dyDescent="0.3">
      <c r="A336" s="267"/>
      <c r="B336" s="419" t="s">
        <v>373</v>
      </c>
      <c r="C336" s="443"/>
      <c r="D336" s="443"/>
      <c r="E336" s="443"/>
      <c r="F336" s="443"/>
    </row>
    <row r="337" spans="1:7" x14ac:dyDescent="0.3">
      <c r="A337" s="138"/>
      <c r="B337" s="226"/>
      <c r="C337" s="141"/>
      <c r="D337" s="142"/>
      <c r="E337" s="141"/>
      <c r="F337" s="141"/>
    </row>
    <row r="338" spans="1:7" ht="51.6" customHeight="1" x14ac:dyDescent="0.3">
      <c r="A338" s="444" t="s">
        <v>359</v>
      </c>
      <c r="B338" s="445"/>
      <c r="C338" s="13" t="s">
        <v>518</v>
      </c>
      <c r="D338" s="13" t="s">
        <v>519</v>
      </c>
      <c r="E338" s="13" t="s">
        <v>520</v>
      </c>
      <c r="F338" s="13" t="s">
        <v>493</v>
      </c>
      <c r="G338" s="355" t="s">
        <v>467</v>
      </c>
    </row>
    <row r="339" spans="1:7" ht="13.8" customHeight="1" x14ac:dyDescent="0.3">
      <c r="A339" s="442">
        <v>1</v>
      </c>
      <c r="B339" s="442"/>
      <c r="C339" s="35">
        <v>2</v>
      </c>
      <c r="D339" s="35">
        <v>3</v>
      </c>
      <c r="E339" s="35">
        <v>4</v>
      </c>
      <c r="F339" s="35">
        <v>5</v>
      </c>
      <c r="G339" s="35">
        <v>6</v>
      </c>
    </row>
    <row r="340" spans="1:7" s="3" customFormat="1" x14ac:dyDescent="0.3">
      <c r="A340" s="446" t="s">
        <v>360</v>
      </c>
      <c r="B340" s="447"/>
      <c r="C340" s="19">
        <f>C341</f>
        <v>2486.65</v>
      </c>
      <c r="D340" s="19">
        <f>D341</f>
        <v>2000</v>
      </c>
      <c r="E340" s="19">
        <f>E341+E343</f>
        <v>744706.76</v>
      </c>
      <c r="F340" s="51">
        <v>0</v>
      </c>
      <c r="G340" s="296">
        <f t="shared" ref="G340:G342" si="148">E340/D340*100</f>
        <v>37235.338000000003</v>
      </c>
    </row>
    <row r="341" spans="1:7" s="3" customFormat="1" x14ac:dyDescent="0.3">
      <c r="A341" s="446" t="s">
        <v>362</v>
      </c>
      <c r="B341" s="447"/>
      <c r="C341" s="19">
        <f>C342</f>
        <v>2486.65</v>
      </c>
      <c r="D341" s="19">
        <f t="shared" ref="D341:E341" si="149">D342</f>
        <v>2000</v>
      </c>
      <c r="E341" s="19">
        <f t="shared" si="149"/>
        <v>427.87</v>
      </c>
      <c r="F341" s="51">
        <v>0</v>
      </c>
      <c r="G341" s="296">
        <f t="shared" si="148"/>
        <v>21.393500000000003</v>
      </c>
    </row>
    <row r="342" spans="1:7" x14ac:dyDescent="0.3">
      <c r="A342" s="436" t="s">
        <v>363</v>
      </c>
      <c r="B342" s="437"/>
      <c r="C342" s="140">
        <v>2486.65</v>
      </c>
      <c r="D342" s="140">
        <v>2000</v>
      </c>
      <c r="E342" s="140">
        <f>E325</f>
        <v>427.87</v>
      </c>
      <c r="F342" s="163">
        <v>0</v>
      </c>
      <c r="G342" s="294">
        <f t="shared" si="148"/>
        <v>21.393500000000003</v>
      </c>
    </row>
    <row r="343" spans="1:7" x14ac:dyDescent="0.3">
      <c r="A343" s="438" t="s">
        <v>361</v>
      </c>
      <c r="B343" s="439"/>
      <c r="C343" s="19">
        <v>0</v>
      </c>
      <c r="D343" s="19">
        <v>800000</v>
      </c>
      <c r="E343" s="19">
        <f>E344</f>
        <v>744278.89</v>
      </c>
      <c r="F343" s="51">
        <v>0</v>
      </c>
      <c r="G343" s="296">
        <f t="shared" ref="G343:G344" si="150">E343/D343*100</f>
        <v>93.034861250000006</v>
      </c>
    </row>
    <row r="344" spans="1:7" x14ac:dyDescent="0.3">
      <c r="A344" s="440" t="s">
        <v>289</v>
      </c>
      <c r="B344" s="441"/>
      <c r="C344" s="140">
        <v>0</v>
      </c>
      <c r="D344" s="140">
        <v>800000</v>
      </c>
      <c r="E344" s="140">
        <v>744278.89</v>
      </c>
      <c r="F344" s="163">
        <v>0</v>
      </c>
      <c r="G344" s="294">
        <f t="shared" si="150"/>
        <v>93.034861250000006</v>
      </c>
    </row>
    <row r="345" spans="1:7" s="274" customFormat="1" x14ac:dyDescent="0.3">
      <c r="A345" s="438" t="s">
        <v>364</v>
      </c>
      <c r="B345" s="439"/>
      <c r="C345" s="251">
        <f>C346</f>
        <v>18632.52</v>
      </c>
      <c r="D345" s="251">
        <f t="shared" ref="D345:E346" si="151">D346</f>
        <v>0</v>
      </c>
      <c r="E345" s="251">
        <f>E346</f>
        <v>60000</v>
      </c>
      <c r="F345" s="51">
        <f t="shared" ref="F345:F347" si="152">E345/C345*100</f>
        <v>322.01763368562058</v>
      </c>
      <c r="G345" s="296">
        <v>0</v>
      </c>
    </row>
    <row r="346" spans="1:7" s="274" customFormat="1" x14ac:dyDescent="0.3">
      <c r="A346" s="438" t="s">
        <v>361</v>
      </c>
      <c r="B346" s="439"/>
      <c r="C346" s="251">
        <f>C347</f>
        <v>18632.52</v>
      </c>
      <c r="D346" s="251">
        <f t="shared" si="151"/>
        <v>0</v>
      </c>
      <c r="E346" s="251">
        <f t="shared" si="151"/>
        <v>60000</v>
      </c>
      <c r="F346" s="51">
        <f t="shared" si="152"/>
        <v>322.01763368562058</v>
      </c>
      <c r="G346" s="296">
        <v>0</v>
      </c>
    </row>
    <row r="347" spans="1:7" s="276" customFormat="1" x14ac:dyDescent="0.3">
      <c r="A347" s="440" t="s">
        <v>289</v>
      </c>
      <c r="B347" s="441"/>
      <c r="C347" s="275">
        <v>18632.52</v>
      </c>
      <c r="D347" s="275">
        <v>0</v>
      </c>
      <c r="E347" s="275">
        <f>E329</f>
        <v>60000</v>
      </c>
      <c r="F347" s="163">
        <f t="shared" si="152"/>
        <v>322.01763368562058</v>
      </c>
      <c r="G347" s="294">
        <v>0</v>
      </c>
    </row>
    <row r="348" spans="1:7" ht="17.25" customHeight="1" x14ac:dyDescent="0.3"/>
    <row r="349" spans="1:7" x14ac:dyDescent="0.3">
      <c r="A349" s="3" t="s">
        <v>48</v>
      </c>
      <c r="B349" s="31"/>
      <c r="C349" s="31"/>
      <c r="D349" s="33"/>
      <c r="E349" s="33"/>
      <c r="F349" s="33"/>
    </row>
    <row r="350" spans="1:7" x14ac:dyDescent="0.3">
      <c r="A350" s="3"/>
      <c r="B350" s="31"/>
      <c r="C350" s="31"/>
      <c r="D350" s="33"/>
      <c r="E350" s="33"/>
      <c r="F350" s="33"/>
    </row>
    <row r="351" spans="1:7" x14ac:dyDescent="0.3">
      <c r="A351" s="450" t="s">
        <v>351</v>
      </c>
      <c r="B351" s="450"/>
      <c r="C351" s="450"/>
      <c r="D351" s="450"/>
      <c r="E351" s="450"/>
      <c r="F351" s="450"/>
    </row>
    <row r="352" spans="1:7" s="34" customFormat="1" x14ac:dyDescent="0.3">
      <c r="A352" s="34" t="s">
        <v>298</v>
      </c>
      <c r="D352" s="155"/>
    </row>
    <row r="353" spans="1:84" s="138" customFormat="1" x14ac:dyDescent="0.3">
      <c r="A353"/>
      <c r="B353" t="s">
        <v>374</v>
      </c>
      <c r="C353"/>
      <c r="D353" s="131"/>
      <c r="E353" s="131"/>
      <c r="F353" s="131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138" customFormat="1" x14ac:dyDescent="0.3">
      <c r="A354"/>
      <c r="B354"/>
      <c r="C354"/>
      <c r="D354" s="131"/>
      <c r="E354" s="131"/>
      <c r="F354" s="131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x14ac:dyDescent="0.3">
      <c r="B355" t="s">
        <v>375</v>
      </c>
    </row>
    <row r="357" spans="1:84" s="134" customFormat="1" ht="50.4" customHeight="1" x14ac:dyDescent="0.3">
      <c r="A357" s="35" t="s">
        <v>172</v>
      </c>
      <c r="B357" s="35"/>
      <c r="C357" s="13" t="s">
        <v>519</v>
      </c>
      <c r="D357" s="13" t="s">
        <v>520</v>
      </c>
      <c r="E357" s="285" t="s">
        <v>466</v>
      </c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340"/>
    </row>
    <row r="358" spans="1:84" s="147" customFormat="1" ht="15" customHeight="1" x14ac:dyDescent="0.3">
      <c r="A358" s="448">
        <v>1</v>
      </c>
      <c r="B358" s="449"/>
      <c r="C358" s="290">
        <v>2</v>
      </c>
      <c r="D358" s="290">
        <v>3</v>
      </c>
      <c r="E358" s="134">
        <v>4</v>
      </c>
    </row>
    <row r="359" spans="1:84" s="118" customFormat="1" x14ac:dyDescent="0.3">
      <c r="A359" s="277" t="s">
        <v>33</v>
      </c>
      <c r="B359" s="278"/>
      <c r="C359" s="280">
        <f>C360+C362</f>
        <v>4118845</v>
      </c>
      <c r="D359" s="279">
        <f>D360+D362</f>
        <v>4083869.8</v>
      </c>
      <c r="E359" s="296">
        <f t="shared" ref="E359:E362" si="153">D359/C359*100</f>
        <v>99.150849327906244</v>
      </c>
    </row>
    <row r="360" spans="1:84" s="3" customFormat="1" x14ac:dyDescent="0.3">
      <c r="A360" s="18" t="s">
        <v>75</v>
      </c>
      <c r="B360" s="36"/>
      <c r="C360" s="21">
        <f>C370</f>
        <v>287855</v>
      </c>
      <c r="D360" s="19">
        <f>D370</f>
        <v>332247.80000000005</v>
      </c>
      <c r="E360" s="296">
        <f t="shared" si="153"/>
        <v>115.42193118062916</v>
      </c>
    </row>
    <row r="361" spans="1:84" x14ac:dyDescent="0.3">
      <c r="A361" s="152" t="s">
        <v>116</v>
      </c>
      <c r="B361" s="156"/>
      <c r="C361" s="1">
        <f>C371</f>
        <v>287855</v>
      </c>
      <c r="D361" s="1">
        <f>D371</f>
        <v>332247.80000000005</v>
      </c>
      <c r="E361" s="330">
        <f>D361/C361*100</f>
        <v>115.42193118062916</v>
      </c>
      <c r="F361"/>
    </row>
    <row r="362" spans="1:84" s="3" customFormat="1" x14ac:dyDescent="0.3">
      <c r="A362" s="18" t="s">
        <v>34</v>
      </c>
      <c r="B362" s="36"/>
      <c r="C362" s="21">
        <f t="shared" ref="C362:D362" si="154">C497</f>
        <v>3830990</v>
      </c>
      <c r="D362" s="19">
        <f t="shared" si="154"/>
        <v>3751621.9999999995</v>
      </c>
      <c r="E362" s="296">
        <f t="shared" si="153"/>
        <v>97.928263973542073</v>
      </c>
    </row>
    <row r="363" spans="1:84" x14ac:dyDescent="0.3">
      <c r="A363" s="152" t="s">
        <v>35</v>
      </c>
      <c r="B363" s="156"/>
      <c r="C363" s="1">
        <f>C498</f>
        <v>3830990</v>
      </c>
      <c r="D363" s="1">
        <f>D498</f>
        <v>3751621.9999999995</v>
      </c>
      <c r="E363" s="330">
        <f>D363/C363*100</f>
        <v>97.928263973542073</v>
      </c>
      <c r="F363"/>
    </row>
    <row r="365" spans="1:84" x14ac:dyDescent="0.3">
      <c r="B365" t="s">
        <v>376</v>
      </c>
    </row>
    <row r="367" spans="1:84" s="5" customFormat="1" ht="46.8" customHeight="1" x14ac:dyDescent="0.3">
      <c r="A367" s="20" t="s">
        <v>299</v>
      </c>
      <c r="B367" s="12" t="s">
        <v>300</v>
      </c>
      <c r="C367" s="13" t="s">
        <v>519</v>
      </c>
      <c r="D367" s="13" t="s">
        <v>520</v>
      </c>
      <c r="E367" s="285" t="s">
        <v>467</v>
      </c>
    </row>
    <row r="368" spans="1:84" s="5" customFormat="1" ht="15" customHeight="1" x14ac:dyDescent="0.3">
      <c r="A368" s="20">
        <v>1</v>
      </c>
      <c r="B368" s="20">
        <v>2</v>
      </c>
      <c r="C368" s="20">
        <v>3</v>
      </c>
      <c r="D368" s="20">
        <v>4</v>
      </c>
      <c r="E368" s="20">
        <v>5</v>
      </c>
      <c r="F368" s="359"/>
      <c r="G368" s="359"/>
      <c r="H368" s="341"/>
      <c r="I368" s="341"/>
      <c r="J368" s="341"/>
      <c r="K368" s="341"/>
      <c r="L368" s="341"/>
      <c r="M368" s="341"/>
    </row>
    <row r="369" spans="1:81" s="39" customFormat="1" ht="15.75" customHeight="1" x14ac:dyDescent="0.3">
      <c r="A369" s="37"/>
      <c r="B369" s="38" t="s">
        <v>33</v>
      </c>
      <c r="C369" s="157">
        <f t="shared" ref="C369:D371" si="155">C370</f>
        <v>287855</v>
      </c>
      <c r="D369" s="157">
        <f t="shared" si="155"/>
        <v>332247.80000000005</v>
      </c>
      <c r="E369" s="328">
        <f t="shared" ref="E369:E375" si="156">D369/C369*100</f>
        <v>115.42193118062916</v>
      </c>
      <c r="F369" s="360"/>
      <c r="G369" s="360"/>
      <c r="H369" s="342"/>
      <c r="I369" s="342"/>
      <c r="J369" s="342"/>
      <c r="K369" s="342"/>
      <c r="L369" s="342"/>
      <c r="M369" s="342"/>
    </row>
    <row r="370" spans="1:81" s="44" customFormat="1" ht="15" customHeight="1" x14ac:dyDescent="0.3">
      <c r="A370" s="40"/>
      <c r="B370" s="41" t="s">
        <v>75</v>
      </c>
      <c r="C370" s="158">
        <f t="shared" si="155"/>
        <v>287855</v>
      </c>
      <c r="D370" s="158">
        <f t="shared" si="155"/>
        <v>332247.80000000005</v>
      </c>
      <c r="E370" s="324">
        <f t="shared" si="156"/>
        <v>115.42193118062916</v>
      </c>
      <c r="F370" s="360"/>
      <c r="G370" s="360"/>
      <c r="H370" s="342"/>
      <c r="I370" s="342"/>
      <c r="J370" s="342"/>
      <c r="K370" s="342"/>
      <c r="L370" s="342"/>
      <c r="M370" s="342"/>
    </row>
    <row r="371" spans="1:81" s="44" customFormat="1" ht="17.25" customHeight="1" x14ac:dyDescent="0.3">
      <c r="A371" s="40"/>
      <c r="B371" s="41" t="s">
        <v>116</v>
      </c>
      <c r="C371" s="158">
        <f t="shared" si="155"/>
        <v>287855</v>
      </c>
      <c r="D371" s="158">
        <f t="shared" si="155"/>
        <v>332247.80000000005</v>
      </c>
      <c r="E371" s="324">
        <f t="shared" si="156"/>
        <v>115.42193118062916</v>
      </c>
      <c r="F371" s="360"/>
      <c r="G371" s="360"/>
      <c r="H371" s="342"/>
      <c r="I371" s="342"/>
      <c r="J371" s="342"/>
      <c r="K371" s="342"/>
      <c r="L371" s="342"/>
      <c r="M371" s="342"/>
    </row>
    <row r="372" spans="1:81" s="44" customFormat="1" x14ac:dyDescent="0.3">
      <c r="A372" s="40"/>
      <c r="B372" s="40" t="s">
        <v>74</v>
      </c>
      <c r="C372" s="42">
        <f>C373+C415+C423+C435+C443+C451+C464+C472+C485</f>
        <v>287855</v>
      </c>
      <c r="D372" s="43">
        <f>D373+D415+D423+D435+D443+D451+D464+D472+D485</f>
        <v>332247.80000000005</v>
      </c>
      <c r="E372" s="324">
        <f t="shared" si="156"/>
        <v>115.42193118062916</v>
      </c>
      <c r="F372" s="360"/>
      <c r="G372" s="360"/>
      <c r="H372" s="342"/>
      <c r="I372" s="342"/>
      <c r="J372" s="342"/>
      <c r="K372" s="342"/>
      <c r="L372" s="342"/>
      <c r="M372" s="342"/>
    </row>
    <row r="373" spans="1:81" s="45" customFormat="1" x14ac:dyDescent="0.3">
      <c r="A373" s="40"/>
      <c r="B373" s="41" t="s">
        <v>301</v>
      </c>
      <c r="C373" s="158">
        <f>C374</f>
        <v>196450</v>
      </c>
      <c r="D373" s="158">
        <f t="shared" ref="D373" si="157">D374</f>
        <v>198208.75</v>
      </c>
      <c r="E373" s="324">
        <f t="shared" si="156"/>
        <v>100.89526597098499</v>
      </c>
      <c r="F373" s="360"/>
      <c r="G373" s="360"/>
      <c r="H373" s="342"/>
      <c r="I373" s="342"/>
      <c r="J373" s="342"/>
      <c r="K373" s="342"/>
      <c r="L373" s="342"/>
      <c r="M373" s="342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</row>
    <row r="374" spans="1:81" s="46" customFormat="1" x14ac:dyDescent="0.3">
      <c r="A374" s="17"/>
      <c r="B374" s="17" t="s">
        <v>85</v>
      </c>
      <c r="C374" s="21">
        <f>C375</f>
        <v>196450</v>
      </c>
      <c r="D374" s="24">
        <f>D375+D376</f>
        <v>198208.75</v>
      </c>
      <c r="E374" s="296">
        <f t="shared" si="156"/>
        <v>100.89526597098499</v>
      </c>
      <c r="F374" s="360"/>
      <c r="G374" s="360"/>
      <c r="H374" s="342"/>
      <c r="I374" s="342"/>
      <c r="J374" s="342"/>
      <c r="K374" s="342"/>
      <c r="L374" s="342"/>
      <c r="M374" s="34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s="46" customFormat="1" x14ac:dyDescent="0.3">
      <c r="A375" s="17"/>
      <c r="B375" s="17" t="s">
        <v>50</v>
      </c>
      <c r="C375" s="21">
        <f>C377+C406</f>
        <v>196450</v>
      </c>
      <c r="D375" s="24">
        <f>D377+D406</f>
        <v>198208.75</v>
      </c>
      <c r="E375" s="296">
        <f t="shared" si="156"/>
        <v>100.89526597098499</v>
      </c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s="46" customFormat="1" x14ac:dyDescent="0.3">
      <c r="A376" s="17"/>
      <c r="B376" s="18" t="s">
        <v>49</v>
      </c>
      <c r="C376" s="19">
        <f t="shared" ref="C376:D376" si="158">C410</f>
        <v>0</v>
      </c>
      <c r="D376" s="19">
        <f t="shared" si="158"/>
        <v>0</v>
      </c>
      <c r="E376" s="296">
        <v>0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s="46" customFormat="1" x14ac:dyDescent="0.3">
      <c r="A377" s="17">
        <v>3</v>
      </c>
      <c r="B377" s="18" t="s">
        <v>2</v>
      </c>
      <c r="C377" s="19">
        <f>C378+C385+C401+C398+C403</f>
        <v>196450</v>
      </c>
      <c r="D377" s="19">
        <f>D378+D385+D401+D398+D403</f>
        <v>198208.75</v>
      </c>
      <c r="E377" s="296">
        <f t="shared" ref="E377:E409" si="159">D377/C377*100</f>
        <v>100.89526597098499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s="46" customFormat="1" x14ac:dyDescent="0.3">
      <c r="A378" s="47">
        <v>31</v>
      </c>
      <c r="B378" s="48" t="s">
        <v>17</v>
      </c>
      <c r="C378" s="21">
        <f>C379+C381+C383</f>
        <v>56850</v>
      </c>
      <c r="D378" s="21">
        <f t="shared" ref="D378" si="160">D379+D381+D383</f>
        <v>56783.02</v>
      </c>
      <c r="E378" s="296">
        <f t="shared" si="159"/>
        <v>99.882181178540009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s="49" customFormat="1" x14ac:dyDescent="0.3">
      <c r="A379" s="159">
        <v>311</v>
      </c>
      <c r="B379" s="160" t="s">
        <v>84</v>
      </c>
      <c r="C379" s="1">
        <f>C380</f>
        <v>48800</v>
      </c>
      <c r="D379" s="1">
        <f>D380</f>
        <v>48740.78</v>
      </c>
      <c r="E379" s="294">
        <f t="shared" si="159"/>
        <v>99.878647540983607</v>
      </c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</row>
    <row r="380" spans="1:81" s="49" customFormat="1" x14ac:dyDescent="0.3">
      <c r="A380" s="159">
        <v>3111</v>
      </c>
      <c r="B380" s="326" t="s">
        <v>391</v>
      </c>
      <c r="C380" s="1">
        <v>48800</v>
      </c>
      <c r="D380" s="1">
        <v>48740.78</v>
      </c>
      <c r="E380" s="294">
        <f t="shared" si="159"/>
        <v>99.878647540983607</v>
      </c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</row>
    <row r="381" spans="1:81" s="49" customFormat="1" x14ac:dyDescent="0.3">
      <c r="A381" s="159">
        <v>312</v>
      </c>
      <c r="B381" s="161" t="s">
        <v>19</v>
      </c>
      <c r="C381" s="1">
        <f>C382</f>
        <v>0</v>
      </c>
      <c r="D381" s="1">
        <f t="shared" ref="D381" si="161">D382</f>
        <v>0</v>
      </c>
      <c r="E381" s="294">
        <v>0</v>
      </c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</row>
    <row r="382" spans="1:81" s="49" customFormat="1" x14ac:dyDescent="0.3">
      <c r="A382" s="159">
        <v>3121</v>
      </c>
      <c r="B382" s="325" t="s">
        <v>19</v>
      </c>
      <c r="C382" s="1">
        <v>0</v>
      </c>
      <c r="D382" s="1">
        <v>0</v>
      </c>
      <c r="E382" s="294">
        <v>0</v>
      </c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</row>
    <row r="383" spans="1:81" s="49" customFormat="1" x14ac:dyDescent="0.3">
      <c r="A383" s="50">
        <v>313</v>
      </c>
      <c r="B383" s="160" t="s">
        <v>20</v>
      </c>
      <c r="C383" s="1">
        <f t="shared" ref="C383" si="162">C384</f>
        <v>8050</v>
      </c>
      <c r="D383" s="1">
        <f>D384</f>
        <v>8042.24</v>
      </c>
      <c r="E383" s="294">
        <f t="shared" si="159"/>
        <v>99.903602484472046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</row>
    <row r="384" spans="1:81" s="49" customFormat="1" x14ac:dyDescent="0.3">
      <c r="A384" s="135">
        <v>3132</v>
      </c>
      <c r="B384" s="146" t="s">
        <v>174</v>
      </c>
      <c r="C384" s="1">
        <v>8050</v>
      </c>
      <c r="D384" s="140">
        <v>8042.24</v>
      </c>
      <c r="E384" s="294">
        <f t="shared" si="159"/>
        <v>99.903602484472046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</row>
    <row r="385" spans="1:7" s="27" customFormat="1" x14ac:dyDescent="0.3">
      <c r="A385" s="25">
        <v>32</v>
      </c>
      <c r="B385" s="26" t="s">
        <v>21</v>
      </c>
      <c r="C385" s="21">
        <f>C393+C389+C386</f>
        <v>138600</v>
      </c>
      <c r="D385" s="21">
        <f>D393+D389+D386</f>
        <v>141321.82</v>
      </c>
      <c r="E385" s="296">
        <f t="shared" si="159"/>
        <v>101.9637950937951</v>
      </c>
      <c r="F385" s="29"/>
      <c r="G385" s="29"/>
    </row>
    <row r="386" spans="1:7" s="27" customFormat="1" x14ac:dyDescent="0.3">
      <c r="A386" s="386">
        <v>321</v>
      </c>
      <c r="B386" s="387" t="s">
        <v>22</v>
      </c>
      <c r="C386" s="383">
        <f>C387+C388</f>
        <v>3700</v>
      </c>
      <c r="D386" s="383">
        <f>D387+D388</f>
        <v>3291.25</v>
      </c>
      <c r="E386" s="294">
        <f t="shared" si="159"/>
        <v>88.952702702702709</v>
      </c>
      <c r="F386" s="29"/>
      <c r="G386" s="29"/>
    </row>
    <row r="387" spans="1:7" s="27" customFormat="1" x14ac:dyDescent="0.3">
      <c r="A387" s="386">
        <v>3211</v>
      </c>
      <c r="B387" s="387" t="s">
        <v>409</v>
      </c>
      <c r="C387" s="383">
        <v>1000</v>
      </c>
      <c r="D387" s="383">
        <v>805</v>
      </c>
      <c r="E387" s="294">
        <f t="shared" si="159"/>
        <v>80.5</v>
      </c>
      <c r="F387" s="29"/>
      <c r="G387" s="29"/>
    </row>
    <row r="388" spans="1:7" s="27" customFormat="1" x14ac:dyDescent="0.3">
      <c r="A388" s="386">
        <v>3214</v>
      </c>
      <c r="B388" s="403" t="s">
        <v>556</v>
      </c>
      <c r="C388" s="383">
        <v>2700</v>
      </c>
      <c r="D388" s="383">
        <v>2486.25</v>
      </c>
      <c r="E388" s="294">
        <f t="shared" si="159"/>
        <v>92.083333333333329</v>
      </c>
      <c r="F388" s="29"/>
      <c r="G388" s="29"/>
    </row>
    <row r="389" spans="1:7" s="143" customFormat="1" x14ac:dyDescent="0.3">
      <c r="A389" s="149">
        <v>323</v>
      </c>
      <c r="B389" s="150" t="s">
        <v>24</v>
      </c>
      <c r="C389" s="1">
        <f>C390+C391+C392</f>
        <v>108300</v>
      </c>
      <c r="D389" s="1">
        <f>D390+D391+D392</f>
        <v>112962.92000000001</v>
      </c>
      <c r="E389" s="294">
        <f t="shared" si="159"/>
        <v>104.30555863342568</v>
      </c>
      <c r="F389"/>
      <c r="G389"/>
    </row>
    <row r="390" spans="1:7" s="143" customFormat="1" x14ac:dyDescent="0.3">
      <c r="A390" s="149">
        <v>3233</v>
      </c>
      <c r="B390" s="150" t="s">
        <v>427</v>
      </c>
      <c r="C390" s="1">
        <v>12300</v>
      </c>
      <c r="D390" s="1">
        <v>15834.96</v>
      </c>
      <c r="E390" s="294">
        <f t="shared" si="159"/>
        <v>128.73951219512193</v>
      </c>
      <c r="F390"/>
      <c r="G390"/>
    </row>
    <row r="391" spans="1:7" x14ac:dyDescent="0.3">
      <c r="A391" s="151">
        <v>3237</v>
      </c>
      <c r="B391" s="152" t="s">
        <v>148</v>
      </c>
      <c r="C391" s="1">
        <v>78500</v>
      </c>
      <c r="D391" s="1">
        <v>76899.67</v>
      </c>
      <c r="E391" s="294">
        <f t="shared" si="159"/>
        <v>97.961363057324832</v>
      </c>
      <c r="F391"/>
    </row>
    <row r="392" spans="1:7" x14ac:dyDescent="0.3">
      <c r="A392" s="151">
        <v>3239</v>
      </c>
      <c r="B392" s="152" t="s">
        <v>129</v>
      </c>
      <c r="C392" s="1">
        <v>17500</v>
      </c>
      <c r="D392" s="1">
        <v>20228.29</v>
      </c>
      <c r="E392" s="294">
        <f t="shared" si="159"/>
        <v>115.59022857142858</v>
      </c>
      <c r="F392"/>
    </row>
    <row r="393" spans="1:7" s="143" customFormat="1" x14ac:dyDescent="0.3">
      <c r="A393" s="149">
        <v>329</v>
      </c>
      <c r="B393" s="150" t="s">
        <v>25</v>
      </c>
      <c r="C393" s="1">
        <f>C394+C395+C396+C397</f>
        <v>26600</v>
      </c>
      <c r="D393" s="1">
        <f>SUM(D394:D397)</f>
        <v>25067.65</v>
      </c>
      <c r="E393" s="294">
        <f t="shared" si="159"/>
        <v>94.239285714285714</v>
      </c>
      <c r="F393"/>
      <c r="G393"/>
    </row>
    <row r="394" spans="1:7" s="143" customFormat="1" x14ac:dyDescent="0.3">
      <c r="A394" s="149">
        <v>3291</v>
      </c>
      <c r="B394" s="150" t="s">
        <v>424</v>
      </c>
      <c r="C394" s="1">
        <v>7300</v>
      </c>
      <c r="D394" s="1">
        <v>6160.45</v>
      </c>
      <c r="E394" s="294">
        <f t="shared" si="159"/>
        <v>84.389726027397259</v>
      </c>
      <c r="F394"/>
      <c r="G394"/>
    </row>
    <row r="395" spans="1:7" x14ac:dyDescent="0.3">
      <c r="A395" s="151">
        <v>3293</v>
      </c>
      <c r="B395" s="152" t="s">
        <v>59</v>
      </c>
      <c r="C395" s="1">
        <v>3000</v>
      </c>
      <c r="D395" s="1">
        <v>4538.93</v>
      </c>
      <c r="E395" s="294">
        <f t="shared" si="159"/>
        <v>151.29766666666669</v>
      </c>
      <c r="F395"/>
    </row>
    <row r="396" spans="1:7" x14ac:dyDescent="0.3">
      <c r="A396" s="151">
        <v>3294</v>
      </c>
      <c r="B396" s="152" t="s">
        <v>428</v>
      </c>
      <c r="C396" s="1">
        <v>6500</v>
      </c>
      <c r="D396" s="1">
        <v>6395.42</v>
      </c>
      <c r="E396" s="294">
        <f t="shared" si="159"/>
        <v>98.391076923076923</v>
      </c>
      <c r="F396"/>
    </row>
    <row r="397" spans="1:7" x14ac:dyDescent="0.3">
      <c r="A397" s="151">
        <v>3299</v>
      </c>
      <c r="B397" s="152" t="s">
        <v>25</v>
      </c>
      <c r="C397" s="1">
        <v>9800</v>
      </c>
      <c r="D397" s="1">
        <v>7972.85</v>
      </c>
      <c r="E397" s="294">
        <f t="shared" si="159"/>
        <v>81.355612244897969</v>
      </c>
      <c r="F397"/>
    </row>
    <row r="398" spans="1:7" x14ac:dyDescent="0.3">
      <c r="A398" s="17">
        <v>34</v>
      </c>
      <c r="B398" s="18" t="s">
        <v>26</v>
      </c>
      <c r="C398" s="51">
        <f>C399</f>
        <v>1000</v>
      </c>
      <c r="D398" s="51">
        <f>D399</f>
        <v>103.91</v>
      </c>
      <c r="E398" s="296">
        <f t="shared" si="159"/>
        <v>10.391</v>
      </c>
      <c r="F398"/>
    </row>
    <row r="399" spans="1:7" x14ac:dyDescent="0.3">
      <c r="A399" s="151">
        <v>343</v>
      </c>
      <c r="B399" s="152" t="s">
        <v>27</v>
      </c>
      <c r="C399" s="163">
        <f>C400</f>
        <v>1000</v>
      </c>
      <c r="D399" s="163">
        <f>D400</f>
        <v>103.91</v>
      </c>
      <c r="E399" s="294">
        <f t="shared" si="159"/>
        <v>10.391</v>
      </c>
      <c r="F399"/>
    </row>
    <row r="400" spans="1:7" x14ac:dyDescent="0.3">
      <c r="A400" s="151">
        <v>3434</v>
      </c>
      <c r="B400" s="152" t="s">
        <v>515</v>
      </c>
      <c r="C400" s="163">
        <v>1000</v>
      </c>
      <c r="D400" s="163">
        <v>103.91</v>
      </c>
      <c r="E400" s="294">
        <f t="shared" si="159"/>
        <v>10.391</v>
      </c>
      <c r="F400"/>
    </row>
    <row r="401" spans="1:7" s="128" customFormat="1" hidden="1" x14ac:dyDescent="0.3">
      <c r="A401" s="22">
        <v>36</v>
      </c>
      <c r="B401" s="127" t="s">
        <v>127</v>
      </c>
      <c r="C401" s="32">
        <f t="shared" ref="C401:D401" si="163">C402</f>
        <v>0</v>
      </c>
      <c r="D401" s="32">
        <f t="shared" si="163"/>
        <v>0</v>
      </c>
      <c r="E401" s="294">
        <v>0</v>
      </c>
    </row>
    <row r="402" spans="1:7" s="2" customFormat="1" hidden="1" x14ac:dyDescent="0.3">
      <c r="A402" s="151">
        <v>363</v>
      </c>
      <c r="B402" s="164" t="s">
        <v>128</v>
      </c>
      <c r="C402" s="163">
        <v>0</v>
      </c>
      <c r="D402" s="163">
        <v>0</v>
      </c>
      <c r="E402" s="294">
        <v>0</v>
      </c>
    </row>
    <row r="403" spans="1:7" s="2" customFormat="1" hidden="1" x14ac:dyDescent="0.3">
      <c r="A403" s="17">
        <v>38</v>
      </c>
      <c r="B403" s="329" t="s">
        <v>30</v>
      </c>
      <c r="C403" s="51">
        <f>C404</f>
        <v>0</v>
      </c>
      <c r="D403" s="51">
        <f>D404</f>
        <v>0</v>
      </c>
      <c r="E403" s="296" t="e">
        <f t="shared" si="159"/>
        <v>#DIV/0!</v>
      </c>
    </row>
    <row r="404" spans="1:7" s="2" customFormat="1" hidden="1" x14ac:dyDescent="0.3">
      <c r="A404" s="151">
        <v>383</v>
      </c>
      <c r="B404" s="164" t="s">
        <v>158</v>
      </c>
      <c r="C404" s="163">
        <f>C405</f>
        <v>0</v>
      </c>
      <c r="D404" s="163">
        <f>D405</f>
        <v>0</v>
      </c>
      <c r="E404" s="294" t="e">
        <f t="shared" si="159"/>
        <v>#DIV/0!</v>
      </c>
    </row>
    <row r="405" spans="1:7" s="2" customFormat="1" hidden="1" x14ac:dyDescent="0.3">
      <c r="A405" s="151">
        <v>3831</v>
      </c>
      <c r="B405" s="164" t="s">
        <v>483</v>
      </c>
      <c r="C405" s="163">
        <v>0</v>
      </c>
      <c r="D405" s="163">
        <v>0</v>
      </c>
      <c r="E405" s="294" t="e">
        <f t="shared" si="159"/>
        <v>#DIV/0!</v>
      </c>
    </row>
    <row r="406" spans="1:7" hidden="1" x14ac:dyDescent="0.3">
      <c r="A406" s="129">
        <v>5</v>
      </c>
      <c r="B406" s="130" t="s">
        <v>5</v>
      </c>
      <c r="C406" s="385">
        <f t="shared" ref="C406:D407" si="164">C407</f>
        <v>0</v>
      </c>
      <c r="D406" s="385">
        <f t="shared" si="164"/>
        <v>0</v>
      </c>
      <c r="E406" s="296" t="e">
        <f t="shared" si="159"/>
        <v>#DIV/0!</v>
      </c>
      <c r="F406"/>
    </row>
    <row r="407" spans="1:7" hidden="1" x14ac:dyDescent="0.3">
      <c r="A407" s="129">
        <v>54</v>
      </c>
      <c r="B407" s="130" t="s">
        <v>190</v>
      </c>
      <c r="C407" s="385">
        <f t="shared" si="164"/>
        <v>0</v>
      </c>
      <c r="D407" s="385">
        <f t="shared" si="164"/>
        <v>0</v>
      </c>
      <c r="E407" s="296" t="e">
        <f t="shared" si="159"/>
        <v>#DIV/0!</v>
      </c>
      <c r="F407"/>
    </row>
    <row r="408" spans="1:7" hidden="1" x14ac:dyDescent="0.3">
      <c r="A408" s="165">
        <v>547</v>
      </c>
      <c r="B408" s="166" t="s">
        <v>191</v>
      </c>
      <c r="C408" s="153">
        <f>C409</f>
        <v>0</v>
      </c>
      <c r="D408" s="154">
        <f>D409</f>
        <v>0</v>
      </c>
      <c r="E408" s="294" t="e">
        <f t="shared" si="159"/>
        <v>#DIV/0!</v>
      </c>
      <c r="F408"/>
    </row>
    <row r="409" spans="1:7" hidden="1" x14ac:dyDescent="0.3">
      <c r="A409" s="165">
        <v>5471</v>
      </c>
      <c r="B409" s="327" t="s">
        <v>429</v>
      </c>
      <c r="C409" s="153">
        <v>0</v>
      </c>
      <c r="D409" s="154">
        <v>0</v>
      </c>
      <c r="E409" s="294" t="e">
        <f t="shared" si="159"/>
        <v>#DIV/0!</v>
      </c>
      <c r="F409"/>
    </row>
    <row r="410" spans="1:7" s="3" customFormat="1" hidden="1" x14ac:dyDescent="0.3">
      <c r="A410" s="17"/>
      <c r="B410" s="18" t="s">
        <v>49</v>
      </c>
      <c r="C410" s="51">
        <f t="shared" ref="C410:D410" si="165">C411</f>
        <v>0</v>
      </c>
      <c r="D410" s="51">
        <f t="shared" si="165"/>
        <v>0</v>
      </c>
      <c r="E410" s="296">
        <v>0</v>
      </c>
    </row>
    <row r="411" spans="1:7" s="3" customFormat="1" hidden="1" x14ac:dyDescent="0.3">
      <c r="A411" s="17">
        <v>38</v>
      </c>
      <c r="B411" s="18" t="s">
        <v>30</v>
      </c>
      <c r="C411" s="55">
        <f t="shared" ref="C411:D412" si="166">C412</f>
        <v>0</v>
      </c>
      <c r="D411" s="51">
        <f t="shared" si="166"/>
        <v>0</v>
      </c>
      <c r="E411" s="296">
        <v>0</v>
      </c>
    </row>
    <row r="412" spans="1:7" hidden="1" x14ac:dyDescent="0.3">
      <c r="A412" s="135">
        <v>383</v>
      </c>
      <c r="B412" s="146" t="s">
        <v>158</v>
      </c>
      <c r="C412" s="154">
        <v>0</v>
      </c>
      <c r="D412" s="163">
        <f t="shared" si="166"/>
        <v>0</v>
      </c>
      <c r="E412" s="294">
        <v>0</v>
      </c>
      <c r="F412"/>
    </row>
    <row r="413" spans="1:7" hidden="1" x14ac:dyDescent="0.3">
      <c r="A413" s="135">
        <v>3831</v>
      </c>
      <c r="B413" s="146" t="s">
        <v>159</v>
      </c>
      <c r="C413" s="154">
        <v>0</v>
      </c>
      <c r="D413" s="163">
        <v>0</v>
      </c>
      <c r="E413" s="294">
        <v>0</v>
      </c>
      <c r="F413"/>
    </row>
    <row r="414" spans="1:7" x14ac:dyDescent="0.3">
      <c r="A414" s="135"/>
      <c r="B414" s="146"/>
      <c r="C414" s="163"/>
      <c r="D414" s="167"/>
      <c r="E414" s="294"/>
      <c r="F414"/>
    </row>
    <row r="415" spans="1:7" s="44" customFormat="1" x14ac:dyDescent="0.3">
      <c r="A415" s="40"/>
      <c r="B415" s="41" t="s">
        <v>302</v>
      </c>
      <c r="C415" s="158">
        <f t="shared" ref="C415:D415" si="167">C416</f>
        <v>1302</v>
      </c>
      <c r="D415" s="42">
        <f t="shared" si="167"/>
        <v>1002.82</v>
      </c>
      <c r="E415" s="324">
        <f t="shared" ref="E415:E420" si="168">D415/C415*100</f>
        <v>77.021505376344095</v>
      </c>
      <c r="F415" s="3"/>
      <c r="G415" s="3"/>
    </row>
    <row r="416" spans="1:7" s="3" customFormat="1" x14ac:dyDescent="0.3">
      <c r="A416" s="17"/>
      <c r="B416" s="18" t="s">
        <v>85</v>
      </c>
      <c r="C416" s="21">
        <f t="shared" ref="C416:D419" si="169">C417</f>
        <v>1302</v>
      </c>
      <c r="D416" s="19">
        <f t="shared" si="169"/>
        <v>1002.82</v>
      </c>
      <c r="E416" s="296">
        <f t="shared" si="168"/>
        <v>77.021505376344095</v>
      </c>
    </row>
    <row r="417" spans="1:7" s="3" customFormat="1" x14ac:dyDescent="0.3">
      <c r="A417" s="17"/>
      <c r="B417" s="18" t="s">
        <v>50</v>
      </c>
      <c r="C417" s="21">
        <f t="shared" si="169"/>
        <v>1302</v>
      </c>
      <c r="D417" s="19">
        <f t="shared" si="169"/>
        <v>1002.82</v>
      </c>
      <c r="E417" s="296">
        <f t="shared" si="168"/>
        <v>77.021505376344095</v>
      </c>
    </row>
    <row r="418" spans="1:7" s="3" customFormat="1" x14ac:dyDescent="0.3">
      <c r="A418" s="17">
        <v>3</v>
      </c>
      <c r="B418" s="18" t="s">
        <v>2</v>
      </c>
      <c r="C418" s="21">
        <f t="shared" si="169"/>
        <v>1302</v>
      </c>
      <c r="D418" s="19">
        <f t="shared" si="169"/>
        <v>1002.82</v>
      </c>
      <c r="E418" s="296">
        <f t="shared" si="168"/>
        <v>77.021505376344095</v>
      </c>
    </row>
    <row r="419" spans="1:7" s="3" customFormat="1" x14ac:dyDescent="0.3">
      <c r="A419" s="17">
        <v>38</v>
      </c>
      <c r="B419" s="18" t="s">
        <v>30</v>
      </c>
      <c r="C419" s="21">
        <f t="shared" si="169"/>
        <v>1302</v>
      </c>
      <c r="D419" s="19">
        <f t="shared" si="169"/>
        <v>1002.82</v>
      </c>
      <c r="E419" s="296">
        <f t="shared" si="168"/>
        <v>77.021505376344095</v>
      </c>
    </row>
    <row r="420" spans="1:7" x14ac:dyDescent="0.3">
      <c r="A420" s="135">
        <v>381</v>
      </c>
      <c r="B420" s="146" t="s">
        <v>60</v>
      </c>
      <c r="C420" s="1">
        <f>C421</f>
        <v>1302</v>
      </c>
      <c r="D420" s="1">
        <f>D421</f>
        <v>1002.82</v>
      </c>
      <c r="E420" s="294">
        <f t="shared" si="168"/>
        <v>77.021505376344095</v>
      </c>
      <c r="F420"/>
    </row>
    <row r="421" spans="1:7" x14ac:dyDescent="0.3">
      <c r="A421" s="135">
        <v>3811</v>
      </c>
      <c r="B421" s="350" t="s">
        <v>130</v>
      </c>
      <c r="C421" s="1">
        <v>1302</v>
      </c>
      <c r="D421" s="1">
        <v>1002.82</v>
      </c>
      <c r="E421" s="294">
        <f t="shared" ref="E421" si="170">D421/C421*100</f>
        <v>77.021505376344095</v>
      </c>
      <c r="F421"/>
    </row>
    <row r="422" spans="1:7" x14ac:dyDescent="0.3">
      <c r="A422" s="135"/>
      <c r="B422" s="146"/>
      <c r="C422" s="163"/>
      <c r="D422" s="167"/>
      <c r="E422" s="294"/>
      <c r="F422"/>
    </row>
    <row r="423" spans="1:7" s="44" customFormat="1" x14ac:dyDescent="0.3">
      <c r="A423" s="40"/>
      <c r="B423" s="41" t="s">
        <v>303</v>
      </c>
      <c r="C423" s="158">
        <f t="shared" ref="C423:D424" si="171">C424</f>
        <v>17700</v>
      </c>
      <c r="D423" s="158">
        <f t="shared" si="171"/>
        <v>16090.57</v>
      </c>
      <c r="E423" s="324">
        <f t="shared" ref="E423:E433" si="172">D423/C423*100</f>
        <v>90.907175141242931</v>
      </c>
      <c r="F423" s="3"/>
      <c r="G423" s="3"/>
    </row>
    <row r="424" spans="1:7" s="3" customFormat="1" x14ac:dyDescent="0.3">
      <c r="A424" s="17"/>
      <c r="B424" s="18" t="s">
        <v>85</v>
      </c>
      <c r="C424" s="19">
        <f t="shared" si="171"/>
        <v>17700</v>
      </c>
      <c r="D424" s="19">
        <f t="shared" si="171"/>
        <v>16090.57</v>
      </c>
      <c r="E424" s="296">
        <f t="shared" si="172"/>
        <v>90.907175141242931</v>
      </c>
    </row>
    <row r="425" spans="1:7" s="29" customFormat="1" x14ac:dyDescent="0.3">
      <c r="A425" s="22"/>
      <c r="B425" s="23" t="s">
        <v>50</v>
      </c>
      <c r="C425" s="21">
        <f>C426</f>
        <v>17700</v>
      </c>
      <c r="D425" s="21">
        <f t="shared" ref="D425" si="173">D426</f>
        <v>16090.57</v>
      </c>
      <c r="E425" s="296">
        <f t="shared" si="172"/>
        <v>90.907175141242931</v>
      </c>
    </row>
    <row r="426" spans="1:7" s="29" customFormat="1" x14ac:dyDescent="0.3">
      <c r="A426" s="22">
        <v>3</v>
      </c>
      <c r="B426" s="23" t="s">
        <v>2</v>
      </c>
      <c r="C426" s="21">
        <f t="shared" ref="C426:D426" si="174">C427</f>
        <v>17700</v>
      </c>
      <c r="D426" s="21">
        <f t="shared" si="174"/>
        <v>16090.57</v>
      </c>
      <c r="E426" s="296">
        <f t="shared" si="172"/>
        <v>90.907175141242931</v>
      </c>
    </row>
    <row r="427" spans="1:7" s="29" customFormat="1" x14ac:dyDescent="0.3">
      <c r="A427" s="22">
        <v>32</v>
      </c>
      <c r="B427" s="23" t="s">
        <v>21</v>
      </c>
      <c r="C427" s="21">
        <f>C428+C430+C432</f>
        <v>17700</v>
      </c>
      <c r="D427" s="21">
        <f t="shared" ref="D427" si="175">D428+D430+D432</f>
        <v>16090.57</v>
      </c>
      <c r="E427" s="296">
        <f t="shared" si="172"/>
        <v>90.907175141242931</v>
      </c>
    </row>
    <row r="428" spans="1:7" x14ac:dyDescent="0.3">
      <c r="A428" s="151">
        <v>322</v>
      </c>
      <c r="B428" s="152" t="s">
        <v>23</v>
      </c>
      <c r="C428" s="1">
        <f>C429</f>
        <v>6000</v>
      </c>
      <c r="D428" s="1">
        <f t="shared" ref="D428" si="176">D429</f>
        <v>4694.78</v>
      </c>
      <c r="E428" s="294">
        <f t="shared" si="172"/>
        <v>78.246333333333325</v>
      </c>
      <c r="F428"/>
    </row>
    <row r="429" spans="1:7" x14ac:dyDescent="0.3">
      <c r="A429" s="151">
        <v>3222</v>
      </c>
      <c r="B429" s="152" t="s">
        <v>425</v>
      </c>
      <c r="C429" s="1">
        <v>6000</v>
      </c>
      <c r="D429" s="1">
        <v>4694.78</v>
      </c>
      <c r="E429" s="294">
        <f t="shared" si="172"/>
        <v>78.246333333333325</v>
      </c>
      <c r="F429"/>
    </row>
    <row r="430" spans="1:7" x14ac:dyDescent="0.3">
      <c r="A430" s="151">
        <v>323</v>
      </c>
      <c r="B430" s="152" t="s">
        <v>24</v>
      </c>
      <c r="C430" s="1">
        <f>C431</f>
        <v>8200</v>
      </c>
      <c r="D430" s="1">
        <f t="shared" ref="D430" si="177">D431</f>
        <v>8111.86</v>
      </c>
      <c r="E430" s="294">
        <f t="shared" si="172"/>
        <v>98.925121951219509</v>
      </c>
      <c r="F430"/>
    </row>
    <row r="431" spans="1:7" x14ac:dyDescent="0.3">
      <c r="A431" s="151">
        <v>3239</v>
      </c>
      <c r="B431" s="152" t="s">
        <v>129</v>
      </c>
      <c r="C431" s="1">
        <v>8200</v>
      </c>
      <c r="D431" s="1">
        <v>8111.86</v>
      </c>
      <c r="E431" s="294">
        <f t="shared" si="172"/>
        <v>98.925121951219509</v>
      </c>
      <c r="F431"/>
    </row>
    <row r="432" spans="1:7" x14ac:dyDescent="0.3">
      <c r="A432" s="151">
        <v>329</v>
      </c>
      <c r="B432" s="152" t="s">
        <v>25</v>
      </c>
      <c r="C432" s="1">
        <f t="shared" ref="C432:D432" si="178">C433</f>
        <v>3500</v>
      </c>
      <c r="D432" s="1">
        <f t="shared" si="178"/>
        <v>3283.93</v>
      </c>
      <c r="E432" s="294">
        <f t="shared" si="172"/>
        <v>93.826571428571427</v>
      </c>
      <c r="F432"/>
    </row>
    <row r="433" spans="1:7" x14ac:dyDescent="0.3">
      <c r="A433" s="151">
        <v>3293</v>
      </c>
      <c r="B433" s="152" t="s">
        <v>59</v>
      </c>
      <c r="C433" s="1">
        <v>3500</v>
      </c>
      <c r="D433" s="1">
        <v>3283.93</v>
      </c>
      <c r="E433" s="294">
        <f t="shared" si="172"/>
        <v>93.826571428571427</v>
      </c>
      <c r="F433"/>
    </row>
    <row r="434" spans="1:7" x14ac:dyDescent="0.3">
      <c r="A434" s="52"/>
      <c r="B434" s="53"/>
      <c r="C434" s="163"/>
      <c r="D434" s="167"/>
      <c r="E434" s="294"/>
      <c r="F434"/>
    </row>
    <row r="435" spans="1:7" s="44" customFormat="1" x14ac:dyDescent="0.3">
      <c r="A435" s="40"/>
      <c r="B435" s="41" t="s">
        <v>304</v>
      </c>
      <c r="C435" s="158">
        <f t="shared" ref="C435:D439" si="179">C436</f>
        <v>3000</v>
      </c>
      <c r="D435" s="42">
        <f t="shared" si="179"/>
        <v>3000</v>
      </c>
      <c r="E435" s="324">
        <v>0</v>
      </c>
      <c r="F435" s="3"/>
      <c r="G435" s="3"/>
    </row>
    <row r="436" spans="1:7" s="3" customFormat="1" x14ac:dyDescent="0.3">
      <c r="A436" s="17"/>
      <c r="B436" s="18" t="s">
        <v>85</v>
      </c>
      <c r="C436" s="21">
        <f t="shared" si="179"/>
        <v>3000</v>
      </c>
      <c r="D436" s="19">
        <f t="shared" si="179"/>
        <v>3000</v>
      </c>
      <c r="E436" s="296">
        <v>0</v>
      </c>
    </row>
    <row r="437" spans="1:7" s="3" customFormat="1" x14ac:dyDescent="0.3">
      <c r="A437" s="17"/>
      <c r="B437" s="18" t="s">
        <v>50</v>
      </c>
      <c r="C437" s="21">
        <f t="shared" si="179"/>
        <v>3000</v>
      </c>
      <c r="D437" s="19">
        <f t="shared" si="179"/>
        <v>3000</v>
      </c>
      <c r="E437" s="296">
        <v>0</v>
      </c>
    </row>
    <row r="438" spans="1:7" s="3" customFormat="1" x14ac:dyDescent="0.3">
      <c r="A438" s="17">
        <v>3</v>
      </c>
      <c r="B438" s="18" t="s">
        <v>2</v>
      </c>
      <c r="C438" s="21">
        <f t="shared" si="179"/>
        <v>3000</v>
      </c>
      <c r="D438" s="19">
        <f t="shared" si="179"/>
        <v>3000</v>
      </c>
      <c r="E438" s="296">
        <v>0</v>
      </c>
    </row>
    <row r="439" spans="1:7" s="3" customFormat="1" x14ac:dyDescent="0.3">
      <c r="A439" s="17">
        <v>38</v>
      </c>
      <c r="B439" s="18" t="s">
        <v>30</v>
      </c>
      <c r="C439" s="21">
        <f t="shared" si="179"/>
        <v>3000</v>
      </c>
      <c r="D439" s="19">
        <f t="shared" si="179"/>
        <v>3000</v>
      </c>
      <c r="E439" s="296">
        <v>0</v>
      </c>
    </row>
    <row r="440" spans="1:7" x14ac:dyDescent="0.3">
      <c r="A440" s="135">
        <v>381</v>
      </c>
      <c r="B440" s="325" t="s">
        <v>426</v>
      </c>
      <c r="C440" s="140">
        <f>C441</f>
        <v>3000</v>
      </c>
      <c r="D440" s="140">
        <f>D441</f>
        <v>3000</v>
      </c>
      <c r="E440" s="294">
        <v>0</v>
      </c>
      <c r="F440"/>
    </row>
    <row r="441" spans="1:7" x14ac:dyDescent="0.3">
      <c r="A441" s="135">
        <v>3811</v>
      </c>
      <c r="B441" s="325" t="s">
        <v>130</v>
      </c>
      <c r="C441" s="140">
        <v>3000</v>
      </c>
      <c r="D441" s="140">
        <v>3000</v>
      </c>
      <c r="E441" s="294">
        <v>0</v>
      </c>
      <c r="F441"/>
    </row>
    <row r="442" spans="1:7" x14ac:dyDescent="0.3">
      <c r="A442" s="135"/>
      <c r="B442" s="146"/>
      <c r="C442" s="163"/>
      <c r="D442" s="167"/>
      <c r="E442" s="294"/>
      <c r="F442"/>
    </row>
    <row r="443" spans="1:7" s="44" customFormat="1" x14ac:dyDescent="0.3">
      <c r="A443" s="40"/>
      <c r="B443" s="41" t="s">
        <v>305</v>
      </c>
      <c r="C443" s="158">
        <f t="shared" ref="C443:D447" si="180">C444</f>
        <v>0</v>
      </c>
      <c r="D443" s="42">
        <f t="shared" si="180"/>
        <v>0</v>
      </c>
      <c r="E443" s="324">
        <v>0</v>
      </c>
      <c r="F443" s="3"/>
      <c r="G443" s="3"/>
    </row>
    <row r="444" spans="1:7" s="3" customFormat="1" x14ac:dyDescent="0.3">
      <c r="A444" s="17"/>
      <c r="B444" s="18" t="s">
        <v>85</v>
      </c>
      <c r="C444" s="21">
        <f t="shared" si="180"/>
        <v>0</v>
      </c>
      <c r="D444" s="19">
        <f t="shared" si="180"/>
        <v>0</v>
      </c>
      <c r="E444" s="296">
        <v>0</v>
      </c>
    </row>
    <row r="445" spans="1:7" s="3" customFormat="1" x14ac:dyDescent="0.3">
      <c r="A445" s="17"/>
      <c r="B445" s="18" t="s">
        <v>50</v>
      </c>
      <c r="C445" s="21">
        <f t="shared" si="180"/>
        <v>0</v>
      </c>
      <c r="D445" s="19">
        <f t="shared" si="180"/>
        <v>0</v>
      </c>
      <c r="E445" s="296">
        <v>0</v>
      </c>
    </row>
    <row r="446" spans="1:7" s="3" customFormat="1" x14ac:dyDescent="0.3">
      <c r="A446" s="17">
        <v>5</v>
      </c>
      <c r="B446" s="18" t="s">
        <v>5</v>
      </c>
      <c r="C446" s="21">
        <f t="shared" si="180"/>
        <v>0</v>
      </c>
      <c r="D446" s="19">
        <f t="shared" si="180"/>
        <v>0</v>
      </c>
      <c r="E446" s="296">
        <v>0</v>
      </c>
    </row>
    <row r="447" spans="1:7" s="3" customFormat="1" x14ac:dyDescent="0.3">
      <c r="A447" s="17">
        <v>53</v>
      </c>
      <c r="B447" s="18" t="s">
        <v>56</v>
      </c>
      <c r="C447" s="21">
        <f t="shared" si="180"/>
        <v>0</v>
      </c>
      <c r="D447" s="19">
        <f t="shared" si="180"/>
        <v>0</v>
      </c>
      <c r="E447" s="296">
        <v>0</v>
      </c>
    </row>
    <row r="448" spans="1:7" x14ac:dyDescent="0.3">
      <c r="A448" s="135">
        <v>532</v>
      </c>
      <c r="B448" s="146" t="s">
        <v>133</v>
      </c>
      <c r="C448" s="1">
        <f>C449</f>
        <v>0</v>
      </c>
      <c r="D448" s="140">
        <f>D449</f>
        <v>0</v>
      </c>
      <c r="E448" s="294">
        <v>0</v>
      </c>
      <c r="F448"/>
    </row>
    <row r="449" spans="1:6" ht="14.4" customHeight="1" x14ac:dyDescent="0.3">
      <c r="A449" s="135">
        <v>5321</v>
      </c>
      <c r="B449" s="146" t="s">
        <v>133</v>
      </c>
      <c r="C449" s="1">
        <v>0</v>
      </c>
      <c r="D449" s="140">
        <v>0</v>
      </c>
      <c r="E449" s="294">
        <v>0</v>
      </c>
      <c r="F449"/>
    </row>
    <row r="450" spans="1:6" ht="14.4" customHeight="1" x14ac:dyDescent="0.3">
      <c r="A450" s="135"/>
      <c r="B450" s="146"/>
      <c r="C450" s="163"/>
      <c r="D450" s="167"/>
      <c r="E450" s="294"/>
      <c r="F450"/>
    </row>
    <row r="451" spans="1:6" s="3" customFormat="1" ht="14.4" customHeight="1" x14ac:dyDescent="0.3">
      <c r="A451" s="40"/>
      <c r="B451" s="41" t="s">
        <v>499</v>
      </c>
      <c r="C451" s="168">
        <f>C452</f>
        <v>15909</v>
      </c>
      <c r="D451" s="54">
        <f>D452</f>
        <v>15845.41</v>
      </c>
      <c r="E451" s="324">
        <v>0</v>
      </c>
    </row>
    <row r="452" spans="1:6" s="3" customFormat="1" ht="14.4" customHeight="1" x14ac:dyDescent="0.3">
      <c r="A452" s="17"/>
      <c r="B452" s="18" t="s">
        <v>85</v>
      </c>
      <c r="C452" s="55">
        <f>C453+C458</f>
        <v>15909</v>
      </c>
      <c r="D452" s="51">
        <f>D453+D458</f>
        <v>15845.41</v>
      </c>
      <c r="E452" s="296">
        <v>0</v>
      </c>
    </row>
    <row r="453" spans="1:6" s="29" customFormat="1" ht="14.4" customHeight="1" x14ac:dyDescent="0.3">
      <c r="A453" s="22"/>
      <c r="B453" s="23" t="s">
        <v>50</v>
      </c>
      <c r="C453" s="55">
        <f t="shared" ref="C453:D455" si="181">C454</f>
        <v>8000</v>
      </c>
      <c r="D453" s="55">
        <f t="shared" si="181"/>
        <v>7936.41</v>
      </c>
      <c r="E453" s="296">
        <v>0</v>
      </c>
    </row>
    <row r="454" spans="1:6" s="29" customFormat="1" ht="14.4" customHeight="1" x14ac:dyDescent="0.3">
      <c r="A454" s="22">
        <v>3</v>
      </c>
      <c r="B454" s="23" t="s">
        <v>2</v>
      </c>
      <c r="C454" s="55">
        <f t="shared" si="181"/>
        <v>8000</v>
      </c>
      <c r="D454" s="55">
        <f t="shared" si="181"/>
        <v>7936.41</v>
      </c>
      <c r="E454" s="296">
        <v>0</v>
      </c>
    </row>
    <row r="455" spans="1:6" s="29" customFormat="1" ht="14.4" customHeight="1" x14ac:dyDescent="0.3">
      <c r="A455" s="22">
        <v>32</v>
      </c>
      <c r="B455" s="23" t="s">
        <v>21</v>
      </c>
      <c r="C455" s="55">
        <f t="shared" si="181"/>
        <v>8000</v>
      </c>
      <c r="D455" s="55">
        <f t="shared" si="181"/>
        <v>7936.41</v>
      </c>
      <c r="E455" s="296">
        <v>0</v>
      </c>
    </row>
    <row r="456" spans="1:6" ht="14.4" customHeight="1" x14ac:dyDescent="0.3">
      <c r="A456" s="151">
        <v>329</v>
      </c>
      <c r="B456" s="152" t="s">
        <v>25</v>
      </c>
      <c r="C456" s="163">
        <f>C457</f>
        <v>8000</v>
      </c>
      <c r="D456" s="163">
        <f>D457</f>
        <v>7936.41</v>
      </c>
      <c r="E456" s="294">
        <v>0</v>
      </c>
      <c r="F456"/>
    </row>
    <row r="457" spans="1:6" ht="14.4" customHeight="1" x14ac:dyDescent="0.3">
      <c r="A457" s="151">
        <v>3291</v>
      </c>
      <c r="B457" s="152" t="s">
        <v>424</v>
      </c>
      <c r="C457" s="163">
        <v>8000</v>
      </c>
      <c r="D457" s="163">
        <v>7936.41</v>
      </c>
      <c r="E457" s="294">
        <v>0</v>
      </c>
      <c r="F457"/>
    </row>
    <row r="458" spans="1:6" s="29" customFormat="1" ht="14.4" customHeight="1" x14ac:dyDescent="0.3">
      <c r="A458" s="22"/>
      <c r="B458" s="23" t="s">
        <v>169</v>
      </c>
      <c r="C458" s="55">
        <f t="shared" ref="C458:D460" si="182">C459</f>
        <v>7909</v>
      </c>
      <c r="D458" s="55">
        <f t="shared" si="182"/>
        <v>7909</v>
      </c>
      <c r="E458" s="296">
        <v>0</v>
      </c>
    </row>
    <row r="459" spans="1:6" s="29" customFormat="1" ht="14.4" customHeight="1" x14ac:dyDescent="0.3">
      <c r="A459" s="22">
        <v>3</v>
      </c>
      <c r="B459" s="23" t="s">
        <v>2</v>
      </c>
      <c r="C459" s="55">
        <f t="shared" si="182"/>
        <v>7909</v>
      </c>
      <c r="D459" s="55">
        <f t="shared" si="182"/>
        <v>7909</v>
      </c>
      <c r="E459" s="296">
        <v>0</v>
      </c>
    </row>
    <row r="460" spans="1:6" s="29" customFormat="1" ht="14.4" customHeight="1" x14ac:dyDescent="0.3">
      <c r="A460" s="22">
        <v>32</v>
      </c>
      <c r="B460" s="23" t="s">
        <v>21</v>
      </c>
      <c r="C460" s="55">
        <f t="shared" si="182"/>
        <v>7909</v>
      </c>
      <c r="D460" s="55">
        <f t="shared" si="182"/>
        <v>7909</v>
      </c>
      <c r="E460" s="296">
        <v>0</v>
      </c>
    </row>
    <row r="461" spans="1:6" ht="14.4" customHeight="1" x14ac:dyDescent="0.3">
      <c r="A461" s="151">
        <v>329</v>
      </c>
      <c r="B461" s="152" t="s">
        <v>25</v>
      </c>
      <c r="C461" s="163">
        <f>C462</f>
        <v>7909</v>
      </c>
      <c r="D461" s="163">
        <f>D462</f>
        <v>7909</v>
      </c>
      <c r="E461" s="294">
        <v>0</v>
      </c>
      <c r="F461"/>
    </row>
    <row r="462" spans="1:6" ht="14.4" customHeight="1" x14ac:dyDescent="0.3">
      <c r="A462" s="151">
        <v>3291</v>
      </c>
      <c r="B462" s="152" t="s">
        <v>424</v>
      </c>
      <c r="C462" s="163">
        <v>7909</v>
      </c>
      <c r="D462" s="163">
        <v>7909</v>
      </c>
      <c r="E462" s="294">
        <v>0</v>
      </c>
      <c r="F462"/>
    </row>
    <row r="463" spans="1:6" ht="14.4" customHeight="1" x14ac:dyDescent="0.3">
      <c r="A463" s="151"/>
      <c r="B463" s="152"/>
      <c r="C463" s="163"/>
      <c r="D463" s="163"/>
      <c r="E463" s="294"/>
      <c r="F463"/>
    </row>
    <row r="464" spans="1:6" ht="14.4" customHeight="1" x14ac:dyDescent="0.3">
      <c r="A464" s="368"/>
      <c r="B464" s="40" t="s">
        <v>500</v>
      </c>
      <c r="C464" s="42">
        <f t="shared" ref="C464:D467" si="183">C465</f>
        <v>30000</v>
      </c>
      <c r="D464" s="42">
        <f t="shared" si="183"/>
        <v>15000</v>
      </c>
      <c r="E464" s="369">
        <f t="shared" ref="E464:E470" si="184">D464/C464*100</f>
        <v>50</v>
      </c>
      <c r="F464"/>
    </row>
    <row r="465" spans="1:6" ht="14.4" customHeight="1" x14ac:dyDescent="0.3">
      <c r="A465" s="151"/>
      <c r="B465" s="17" t="s">
        <v>85</v>
      </c>
      <c r="C465" s="19">
        <f t="shared" si="183"/>
        <v>30000</v>
      </c>
      <c r="D465" s="19">
        <f t="shared" si="183"/>
        <v>15000</v>
      </c>
      <c r="E465" s="296">
        <f t="shared" si="184"/>
        <v>50</v>
      </c>
      <c r="F465"/>
    </row>
    <row r="466" spans="1:6" ht="14.4" customHeight="1" x14ac:dyDescent="0.3">
      <c r="A466" s="151"/>
      <c r="B466" s="22" t="s">
        <v>169</v>
      </c>
      <c r="C466" s="19">
        <f t="shared" si="183"/>
        <v>30000</v>
      </c>
      <c r="D466" s="19">
        <f t="shared" si="183"/>
        <v>15000</v>
      </c>
      <c r="E466" s="296">
        <f t="shared" si="184"/>
        <v>50</v>
      </c>
      <c r="F466"/>
    </row>
    <row r="467" spans="1:6" ht="14.4" customHeight="1" x14ac:dyDescent="0.3">
      <c r="A467" s="17">
        <v>4</v>
      </c>
      <c r="B467" s="17" t="s">
        <v>3</v>
      </c>
      <c r="C467" s="19">
        <f t="shared" si="183"/>
        <v>30000</v>
      </c>
      <c r="D467" s="19">
        <f t="shared" si="183"/>
        <v>15000</v>
      </c>
      <c r="E467" s="296">
        <f t="shared" si="184"/>
        <v>50</v>
      </c>
      <c r="F467"/>
    </row>
    <row r="468" spans="1:6" ht="14.4" customHeight="1" x14ac:dyDescent="0.3">
      <c r="A468" s="17">
        <v>42</v>
      </c>
      <c r="B468" s="17" t="s">
        <v>36</v>
      </c>
      <c r="C468" s="19">
        <f>C469</f>
        <v>30000</v>
      </c>
      <c r="D468" s="19">
        <f>D469</f>
        <v>15000</v>
      </c>
      <c r="E468" s="296">
        <f t="shared" si="184"/>
        <v>50</v>
      </c>
      <c r="F468"/>
    </row>
    <row r="469" spans="1:6" ht="14.4" customHeight="1" x14ac:dyDescent="0.3">
      <c r="A469" s="151">
        <v>426</v>
      </c>
      <c r="B469" s="151" t="s">
        <v>501</v>
      </c>
      <c r="C469" s="1">
        <f>C470</f>
        <v>30000</v>
      </c>
      <c r="D469" s="1">
        <f>D470</f>
        <v>15000</v>
      </c>
      <c r="E469" s="415">
        <f t="shared" si="184"/>
        <v>50</v>
      </c>
      <c r="F469"/>
    </row>
    <row r="470" spans="1:6" ht="14.4" customHeight="1" x14ac:dyDescent="0.3">
      <c r="A470" s="151">
        <v>4263</v>
      </c>
      <c r="B470" s="151" t="s">
        <v>502</v>
      </c>
      <c r="C470" s="1">
        <v>30000</v>
      </c>
      <c r="D470" s="1">
        <v>15000</v>
      </c>
      <c r="E470" s="415">
        <f t="shared" si="184"/>
        <v>50</v>
      </c>
      <c r="F470"/>
    </row>
    <row r="471" spans="1:6" ht="14.4" customHeight="1" x14ac:dyDescent="0.3">
      <c r="A471" s="151"/>
      <c r="B471" s="152"/>
      <c r="C471" s="163"/>
      <c r="D471" s="163"/>
      <c r="E471" s="294"/>
      <c r="F471"/>
    </row>
    <row r="472" spans="1:6" ht="14.4" customHeight="1" x14ac:dyDescent="0.3">
      <c r="A472" s="40"/>
      <c r="B472" s="41" t="s">
        <v>542</v>
      </c>
      <c r="C472" s="168">
        <f>C473</f>
        <v>7000</v>
      </c>
      <c r="D472" s="54">
        <f>D473</f>
        <v>66610.73</v>
      </c>
      <c r="E472" s="324">
        <f t="shared" ref="E472:E477" si="185">D472/C472*100</f>
        <v>951.58185714285719</v>
      </c>
      <c r="F472"/>
    </row>
    <row r="473" spans="1:6" ht="14.4" customHeight="1" x14ac:dyDescent="0.3">
      <c r="A473" s="17"/>
      <c r="B473" s="18" t="s">
        <v>85</v>
      </c>
      <c r="C473" s="55">
        <f>C474+C479</f>
        <v>7000</v>
      </c>
      <c r="D473" s="51">
        <f>D474+D479</f>
        <v>66610.73</v>
      </c>
      <c r="E473" s="296">
        <f t="shared" si="185"/>
        <v>951.58185714285719</v>
      </c>
      <c r="F473"/>
    </row>
    <row r="474" spans="1:6" ht="14.4" customHeight="1" x14ac:dyDescent="0.3">
      <c r="A474" s="22"/>
      <c r="B474" s="23" t="s">
        <v>543</v>
      </c>
      <c r="C474" s="55">
        <f t="shared" ref="C474:D476" si="186">C475</f>
        <v>7000</v>
      </c>
      <c r="D474" s="55">
        <f t="shared" si="186"/>
        <v>6610.73</v>
      </c>
      <c r="E474" s="296">
        <f t="shared" si="185"/>
        <v>94.438999999999993</v>
      </c>
      <c r="F474"/>
    </row>
    <row r="475" spans="1:6" ht="14.4" customHeight="1" x14ac:dyDescent="0.3">
      <c r="A475" s="22">
        <v>3</v>
      </c>
      <c r="B475" s="23" t="s">
        <v>2</v>
      </c>
      <c r="C475" s="55">
        <f t="shared" si="186"/>
        <v>7000</v>
      </c>
      <c r="D475" s="55">
        <f t="shared" si="186"/>
        <v>6610.73</v>
      </c>
      <c r="E475" s="296">
        <f t="shared" si="185"/>
        <v>94.438999999999993</v>
      </c>
      <c r="F475"/>
    </row>
    <row r="476" spans="1:6" ht="14.4" customHeight="1" x14ac:dyDescent="0.3">
      <c r="A476" s="22">
        <v>34</v>
      </c>
      <c r="B476" s="23" t="s">
        <v>26</v>
      </c>
      <c r="C476" s="55">
        <f t="shared" si="186"/>
        <v>7000</v>
      </c>
      <c r="D476" s="55">
        <f t="shared" si="186"/>
        <v>6610.73</v>
      </c>
      <c r="E476" s="296">
        <f t="shared" si="185"/>
        <v>94.438999999999993</v>
      </c>
      <c r="F476"/>
    </row>
    <row r="477" spans="1:6" ht="14.4" customHeight="1" x14ac:dyDescent="0.3">
      <c r="A477" s="151">
        <v>342</v>
      </c>
      <c r="B477" s="152" t="s">
        <v>544</v>
      </c>
      <c r="C477" s="163">
        <f>C478</f>
        <v>7000</v>
      </c>
      <c r="D477" s="163">
        <f>D478</f>
        <v>6610.73</v>
      </c>
      <c r="E477" s="415">
        <f t="shared" si="185"/>
        <v>94.438999999999993</v>
      </c>
      <c r="F477"/>
    </row>
    <row r="478" spans="1:6" ht="27.6" customHeight="1" x14ac:dyDescent="0.3">
      <c r="A478" s="151">
        <v>3423</v>
      </c>
      <c r="B478" s="402" t="s">
        <v>550</v>
      </c>
      <c r="C478" s="163">
        <v>7000</v>
      </c>
      <c r="D478" s="163">
        <v>6610.73</v>
      </c>
      <c r="E478" s="415">
        <f t="shared" ref="E478" si="187">D478/C478*100</f>
        <v>94.438999999999993</v>
      </c>
      <c r="F478"/>
    </row>
    <row r="479" spans="1:6" ht="14.4" customHeight="1" x14ac:dyDescent="0.3">
      <c r="A479" s="151"/>
      <c r="B479" s="222" t="s">
        <v>545</v>
      </c>
      <c r="C479" s="55">
        <f t="shared" ref="C479:D481" si="188">C480</f>
        <v>0</v>
      </c>
      <c r="D479" s="55">
        <f t="shared" si="188"/>
        <v>60000</v>
      </c>
      <c r="E479" s="296">
        <v>0</v>
      </c>
      <c r="F479"/>
    </row>
    <row r="480" spans="1:6" ht="14.4" customHeight="1" x14ac:dyDescent="0.3">
      <c r="A480" s="17">
        <v>5</v>
      </c>
      <c r="B480" s="18" t="s">
        <v>5</v>
      </c>
      <c r="C480" s="55">
        <f t="shared" si="188"/>
        <v>0</v>
      </c>
      <c r="D480" s="55">
        <f t="shared" si="188"/>
        <v>60000</v>
      </c>
      <c r="E480" s="296">
        <v>0</v>
      </c>
      <c r="F480"/>
    </row>
    <row r="481" spans="1:6" ht="14.4" customHeight="1" x14ac:dyDescent="0.3">
      <c r="A481" s="17">
        <v>54</v>
      </c>
      <c r="B481" s="18" t="s">
        <v>546</v>
      </c>
      <c r="C481" s="55">
        <f t="shared" si="188"/>
        <v>0</v>
      </c>
      <c r="D481" s="55">
        <f t="shared" si="188"/>
        <v>60000</v>
      </c>
      <c r="E481" s="296">
        <v>0</v>
      </c>
      <c r="F481"/>
    </row>
    <row r="482" spans="1:6" ht="14.4" customHeight="1" x14ac:dyDescent="0.3">
      <c r="A482" s="151">
        <v>544</v>
      </c>
      <c r="B482" s="152" t="s">
        <v>547</v>
      </c>
      <c r="C482" s="163">
        <f>C483</f>
        <v>0</v>
      </c>
      <c r="D482" s="163">
        <f>D483</f>
        <v>60000</v>
      </c>
      <c r="E482" s="294">
        <v>0</v>
      </c>
      <c r="F482"/>
    </row>
    <row r="483" spans="1:6" ht="28.2" customHeight="1" x14ac:dyDescent="0.3">
      <c r="A483" s="151">
        <v>5443</v>
      </c>
      <c r="B483" s="402" t="s">
        <v>551</v>
      </c>
      <c r="C483" s="163">
        <v>0</v>
      </c>
      <c r="D483" s="163">
        <v>60000</v>
      </c>
      <c r="E483" s="294">
        <v>0</v>
      </c>
      <c r="F483"/>
    </row>
    <row r="484" spans="1:6" ht="14.4" customHeight="1" x14ac:dyDescent="0.3">
      <c r="A484" s="151"/>
      <c r="B484" s="152"/>
      <c r="C484" s="163"/>
      <c r="D484" s="163"/>
      <c r="E484" s="294"/>
      <c r="F484"/>
    </row>
    <row r="485" spans="1:6" ht="14.4" customHeight="1" x14ac:dyDescent="0.3">
      <c r="A485" s="40"/>
      <c r="B485" s="41" t="s">
        <v>548</v>
      </c>
      <c r="C485" s="168">
        <f>C486</f>
        <v>16494</v>
      </c>
      <c r="D485" s="54">
        <f>D486</f>
        <v>16489.52</v>
      </c>
      <c r="E485" s="324">
        <f t="shared" ref="E485:E494" si="189">D485/C485*100</f>
        <v>99.972838607978659</v>
      </c>
      <c r="F485"/>
    </row>
    <row r="486" spans="1:6" ht="14.4" customHeight="1" x14ac:dyDescent="0.3">
      <c r="A486" s="17"/>
      <c r="B486" s="18" t="s">
        <v>85</v>
      </c>
      <c r="C486" s="55">
        <f>C487+C492</f>
        <v>16494</v>
      </c>
      <c r="D486" s="51">
        <f>D487+D492</f>
        <v>16489.52</v>
      </c>
      <c r="E486" s="296">
        <f t="shared" si="189"/>
        <v>99.972838607978659</v>
      </c>
      <c r="F486"/>
    </row>
    <row r="487" spans="1:6" ht="14.4" customHeight="1" x14ac:dyDescent="0.3">
      <c r="A487" s="22"/>
      <c r="B487" s="23" t="s">
        <v>543</v>
      </c>
      <c r="C487" s="55">
        <f t="shared" ref="C487:D489" si="190">C488</f>
        <v>2636</v>
      </c>
      <c r="D487" s="55">
        <f t="shared" si="190"/>
        <v>2635.15</v>
      </c>
      <c r="E487" s="296">
        <f t="shared" si="189"/>
        <v>99.967754172989373</v>
      </c>
      <c r="F487"/>
    </row>
    <row r="488" spans="1:6" ht="14.4" customHeight="1" x14ac:dyDescent="0.3">
      <c r="A488" s="22">
        <v>3</v>
      </c>
      <c r="B488" s="23" t="s">
        <v>2</v>
      </c>
      <c r="C488" s="55">
        <f t="shared" si="190"/>
        <v>2636</v>
      </c>
      <c r="D488" s="55">
        <f t="shared" si="190"/>
        <v>2635.15</v>
      </c>
      <c r="E488" s="296">
        <f t="shared" si="189"/>
        <v>99.967754172989373</v>
      </c>
      <c r="F488"/>
    </row>
    <row r="489" spans="1:6" ht="14.4" customHeight="1" x14ac:dyDescent="0.3">
      <c r="A489" s="22">
        <v>34</v>
      </c>
      <c r="B489" s="23" t="s">
        <v>549</v>
      </c>
      <c r="C489" s="55">
        <f t="shared" si="190"/>
        <v>2636</v>
      </c>
      <c r="D489" s="55">
        <f t="shared" si="190"/>
        <v>2635.15</v>
      </c>
      <c r="E489" s="296">
        <f>D489/C489*100</f>
        <v>99.967754172989373</v>
      </c>
      <c r="F489"/>
    </row>
    <row r="490" spans="1:6" ht="14.4" customHeight="1" x14ac:dyDescent="0.3">
      <c r="A490" s="151">
        <v>343</v>
      </c>
      <c r="B490" s="152" t="s">
        <v>553</v>
      </c>
      <c r="C490" s="163">
        <f>C491</f>
        <v>2636</v>
      </c>
      <c r="D490" s="163">
        <f>D491</f>
        <v>2635.15</v>
      </c>
      <c r="E490" s="415">
        <f>D490/C490*100</f>
        <v>99.967754172989373</v>
      </c>
      <c r="F490"/>
    </row>
    <row r="491" spans="1:6" ht="14.4" customHeight="1" x14ac:dyDescent="0.3">
      <c r="A491" s="151">
        <v>3433</v>
      </c>
      <c r="B491" s="152" t="s">
        <v>552</v>
      </c>
      <c r="C491" s="163">
        <v>2636</v>
      </c>
      <c r="D491" s="163">
        <v>2635.15</v>
      </c>
      <c r="E491" s="415">
        <f t="shared" si="189"/>
        <v>99.967754172989373</v>
      </c>
      <c r="F491"/>
    </row>
    <row r="492" spans="1:6" ht="14.4" customHeight="1" x14ac:dyDescent="0.3">
      <c r="A492" s="17">
        <v>3</v>
      </c>
      <c r="B492" s="23" t="s">
        <v>2</v>
      </c>
      <c r="C492" s="55">
        <f t="shared" ref="C492:D494" si="191">C493</f>
        <v>13858</v>
      </c>
      <c r="D492" s="55">
        <f t="shared" si="191"/>
        <v>13854.37</v>
      </c>
      <c r="E492" s="296">
        <f t="shared" si="189"/>
        <v>99.973805743974609</v>
      </c>
      <c r="F492"/>
    </row>
    <row r="493" spans="1:6" ht="14.4" customHeight="1" x14ac:dyDescent="0.3">
      <c r="A493" s="17">
        <v>32</v>
      </c>
      <c r="B493" s="23" t="s">
        <v>21</v>
      </c>
      <c r="C493" s="55">
        <f t="shared" si="191"/>
        <v>13858</v>
      </c>
      <c r="D493" s="55">
        <f t="shared" si="191"/>
        <v>13854.37</v>
      </c>
      <c r="E493" s="296">
        <f t="shared" si="189"/>
        <v>99.973805743974609</v>
      </c>
      <c r="F493"/>
    </row>
    <row r="494" spans="1:6" ht="14.4" customHeight="1" x14ac:dyDescent="0.3">
      <c r="A494" s="151">
        <v>329</v>
      </c>
      <c r="B494" s="152" t="s">
        <v>555</v>
      </c>
      <c r="C494" s="55">
        <f t="shared" si="191"/>
        <v>13858</v>
      </c>
      <c r="D494" s="55">
        <f t="shared" si="191"/>
        <v>13854.37</v>
      </c>
      <c r="E494" s="296">
        <f t="shared" si="189"/>
        <v>99.973805743974609</v>
      </c>
      <c r="F494"/>
    </row>
    <row r="495" spans="1:6" ht="14.4" customHeight="1" x14ac:dyDescent="0.3">
      <c r="A495" s="151">
        <v>3299</v>
      </c>
      <c r="B495" s="152" t="s">
        <v>554</v>
      </c>
      <c r="C495" s="163">
        <v>13858</v>
      </c>
      <c r="D495" s="163">
        <v>13854.37</v>
      </c>
      <c r="E495" s="415">
        <f t="shared" ref="E495" si="192">D495/C495*100</f>
        <v>99.973805743974609</v>
      </c>
      <c r="F495"/>
    </row>
    <row r="496" spans="1:6" ht="14.4" customHeight="1" x14ac:dyDescent="0.3">
      <c r="A496" s="151"/>
      <c r="B496" s="152"/>
      <c r="C496" s="163"/>
      <c r="D496" s="163"/>
      <c r="E496" s="294"/>
      <c r="F496"/>
    </row>
    <row r="497" spans="1:81" s="60" customFormat="1" x14ac:dyDescent="0.3">
      <c r="A497" s="56"/>
      <c r="B497" s="57" t="s">
        <v>34</v>
      </c>
      <c r="C497" s="169">
        <f>C498</f>
        <v>3830990</v>
      </c>
      <c r="D497" s="169">
        <f t="shared" ref="D497" si="193">D498</f>
        <v>3751621.9999999995</v>
      </c>
      <c r="E497" s="320">
        <f t="shared" ref="E497:E528" si="194">D497/C497*100</f>
        <v>97.928263973542073</v>
      </c>
      <c r="F497" s="3"/>
      <c r="G497" s="3"/>
    </row>
    <row r="498" spans="1:81" s="60" customFormat="1" x14ac:dyDescent="0.3">
      <c r="A498" s="56"/>
      <c r="B498" s="57" t="s">
        <v>76</v>
      </c>
      <c r="C498" s="169">
        <f>C499+C561+C697+C848+C906+C951+C973+C1009+C1026+C1043+C1052+C1117+C1211+C1241+C1250+C1259+C1268</f>
        <v>3830990</v>
      </c>
      <c r="D498" s="169">
        <f>D499+D561+D697+D848+D906+D951+D973+D1009+D1026+D1043+D1052+D1117+D1211+D1241+D1250+D1259+D1268</f>
        <v>3751621.9999999995</v>
      </c>
      <c r="E498" s="320">
        <f t="shared" si="194"/>
        <v>97.928263973542073</v>
      </c>
      <c r="F498" s="3"/>
      <c r="G498" s="3"/>
    </row>
    <row r="499" spans="1:81" s="60" customFormat="1" x14ac:dyDescent="0.3">
      <c r="A499" s="61"/>
      <c r="B499" s="57" t="s">
        <v>175</v>
      </c>
      <c r="C499" s="170">
        <f>C500+C548</f>
        <v>256090</v>
      </c>
      <c r="D499" s="59">
        <f>D500+D548</f>
        <v>245446.31000000003</v>
      </c>
      <c r="E499" s="320">
        <f t="shared" si="194"/>
        <v>95.843769768440794</v>
      </c>
      <c r="F499" s="3"/>
      <c r="G499" s="3"/>
    </row>
    <row r="500" spans="1:81" s="60" customFormat="1" x14ac:dyDescent="0.3">
      <c r="A500" s="61"/>
      <c r="B500" s="57" t="s">
        <v>306</v>
      </c>
      <c r="C500" s="169">
        <f>C501</f>
        <v>237090</v>
      </c>
      <c r="D500" s="58">
        <f>D501</f>
        <v>226672.28000000003</v>
      </c>
      <c r="E500" s="320">
        <f t="shared" si="194"/>
        <v>95.606006157999076</v>
      </c>
      <c r="F500" s="3"/>
      <c r="G500" s="3"/>
    </row>
    <row r="501" spans="1:81" s="3" customFormat="1" x14ac:dyDescent="0.3">
      <c r="A501" s="62"/>
      <c r="B501" s="18" t="s">
        <v>86</v>
      </c>
      <c r="C501" s="21">
        <f>C503+C535</f>
        <v>237090</v>
      </c>
      <c r="D501" s="19">
        <f>D503+D535</f>
        <v>226672.28000000003</v>
      </c>
      <c r="E501" s="296">
        <f t="shared" si="194"/>
        <v>95.606006157999076</v>
      </c>
    </row>
    <row r="502" spans="1:81" s="3" customFormat="1" x14ac:dyDescent="0.3">
      <c r="A502" s="62"/>
      <c r="B502" s="18" t="s">
        <v>50</v>
      </c>
      <c r="C502" s="21">
        <f>C503+C535</f>
        <v>237090</v>
      </c>
      <c r="D502" s="19">
        <f>D503+D535</f>
        <v>226672.28000000003</v>
      </c>
      <c r="E502" s="296">
        <f t="shared" si="194"/>
        <v>95.606006157999076</v>
      </c>
    </row>
    <row r="503" spans="1:81" s="29" customFormat="1" x14ac:dyDescent="0.3">
      <c r="A503" s="22">
        <v>3</v>
      </c>
      <c r="B503" s="23" t="s">
        <v>38</v>
      </c>
      <c r="C503" s="21">
        <f t="shared" ref="C503:D503" si="195">C504+C511+C532</f>
        <v>228890</v>
      </c>
      <c r="D503" s="21">
        <f t="shared" si="195"/>
        <v>219479.24000000002</v>
      </c>
      <c r="E503" s="296">
        <f t="shared" si="194"/>
        <v>95.888522871248199</v>
      </c>
    </row>
    <row r="504" spans="1:81" s="29" customFormat="1" x14ac:dyDescent="0.3">
      <c r="A504" s="22">
        <v>31</v>
      </c>
      <c r="B504" s="23" t="s">
        <v>17</v>
      </c>
      <c r="C504" s="21">
        <f t="shared" ref="C504:D504" si="196">C505+C507+C509</f>
        <v>120750</v>
      </c>
      <c r="D504" s="21">
        <f t="shared" si="196"/>
        <v>116792.54</v>
      </c>
      <c r="E504" s="296">
        <f t="shared" si="194"/>
        <v>96.72260041407867</v>
      </c>
    </row>
    <row r="505" spans="1:81" x14ac:dyDescent="0.3">
      <c r="A505" s="17">
        <v>311</v>
      </c>
      <c r="B505" s="18" t="s">
        <v>84</v>
      </c>
      <c r="C505" s="19">
        <f t="shared" ref="C505:D505" si="197">C506</f>
        <v>100000</v>
      </c>
      <c r="D505" s="19">
        <f t="shared" si="197"/>
        <v>99998.45</v>
      </c>
      <c r="E505" s="296">
        <f t="shared" si="194"/>
        <v>99.998449999999991</v>
      </c>
      <c r="F505"/>
    </row>
    <row r="506" spans="1:81" x14ac:dyDescent="0.3">
      <c r="A506" s="151">
        <v>3111</v>
      </c>
      <c r="B506" s="152" t="s">
        <v>173</v>
      </c>
      <c r="C506" s="1">
        <v>100000</v>
      </c>
      <c r="D506" s="1">
        <v>99998.45</v>
      </c>
      <c r="E506" s="294">
        <f t="shared" si="194"/>
        <v>99.998449999999991</v>
      </c>
      <c r="F506"/>
    </row>
    <row r="507" spans="1:81" x14ac:dyDescent="0.3">
      <c r="A507" s="17">
        <v>312</v>
      </c>
      <c r="B507" s="18" t="s">
        <v>19</v>
      </c>
      <c r="C507" s="19">
        <f t="shared" ref="C507:D507" si="198">C508</f>
        <v>8150</v>
      </c>
      <c r="D507" s="19">
        <f t="shared" si="198"/>
        <v>4230</v>
      </c>
      <c r="E507" s="296">
        <f t="shared" si="194"/>
        <v>51.901840490797547</v>
      </c>
      <c r="F507"/>
    </row>
    <row r="508" spans="1:81" x14ac:dyDescent="0.3">
      <c r="A508" s="151">
        <v>3121</v>
      </c>
      <c r="B508" s="152" t="s">
        <v>163</v>
      </c>
      <c r="C508" s="1">
        <v>8150</v>
      </c>
      <c r="D508" s="1">
        <v>4230</v>
      </c>
      <c r="E508" s="294">
        <f t="shared" si="194"/>
        <v>51.901840490797547</v>
      </c>
      <c r="F508"/>
    </row>
    <row r="509" spans="1:81" x14ac:dyDescent="0.3">
      <c r="A509" s="17">
        <v>313</v>
      </c>
      <c r="B509" s="18" t="s">
        <v>20</v>
      </c>
      <c r="C509" s="19">
        <f>C510</f>
        <v>12600</v>
      </c>
      <c r="D509" s="19">
        <f>D510</f>
        <v>12564.09</v>
      </c>
      <c r="E509" s="296">
        <f t="shared" si="194"/>
        <v>99.715000000000003</v>
      </c>
      <c r="F509"/>
    </row>
    <row r="510" spans="1:81" x14ac:dyDescent="0.3">
      <c r="A510" s="151">
        <v>3132</v>
      </c>
      <c r="B510" s="152" t="s">
        <v>174</v>
      </c>
      <c r="C510" s="1">
        <v>12600</v>
      </c>
      <c r="D510" s="1">
        <v>12564.09</v>
      </c>
      <c r="E510" s="294">
        <f t="shared" si="194"/>
        <v>99.715000000000003</v>
      </c>
      <c r="F510"/>
    </row>
    <row r="511" spans="1:81" s="29" customFormat="1" ht="15.6" customHeight="1" x14ac:dyDescent="0.3">
      <c r="A511" s="22">
        <v>32</v>
      </c>
      <c r="B511" s="23" t="s">
        <v>21</v>
      </c>
      <c r="C511" s="21">
        <f>C512+C517+C522+C528</f>
        <v>103640</v>
      </c>
      <c r="D511" s="21">
        <f>D512+D517+D522+D528</f>
        <v>99057.22</v>
      </c>
      <c r="E511" s="296">
        <f t="shared" si="194"/>
        <v>95.578174450019304</v>
      </c>
    </row>
    <row r="512" spans="1:81" s="63" customFormat="1" x14ac:dyDescent="0.3">
      <c r="A512" s="17">
        <v>321</v>
      </c>
      <c r="B512" s="18" t="s">
        <v>22</v>
      </c>
      <c r="C512" s="19">
        <f>C513+C514+C515+C516</f>
        <v>6080</v>
      </c>
      <c r="D512" s="19">
        <f t="shared" ref="D512" si="199">D513+D514+D515+D516</f>
        <v>5537.25</v>
      </c>
      <c r="E512" s="296">
        <f t="shared" si="194"/>
        <v>91.073190789473685</v>
      </c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</row>
    <row r="513" spans="1:81" s="63" customFormat="1" x14ac:dyDescent="0.3">
      <c r="A513" s="151">
        <v>3211</v>
      </c>
      <c r="B513" s="152" t="s">
        <v>409</v>
      </c>
      <c r="C513" s="1">
        <v>180</v>
      </c>
      <c r="D513" s="1">
        <v>167.44</v>
      </c>
      <c r="E513" s="294">
        <f t="shared" si="194"/>
        <v>93.022222222222211</v>
      </c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</row>
    <row r="514" spans="1:81" x14ac:dyDescent="0.3">
      <c r="A514" s="151">
        <v>3212</v>
      </c>
      <c r="B514" s="152" t="s">
        <v>68</v>
      </c>
      <c r="C514" s="1">
        <v>4400</v>
      </c>
      <c r="D514" s="1">
        <v>4167.8100000000004</v>
      </c>
      <c r="E514" s="294">
        <f t="shared" si="194"/>
        <v>94.722954545454556</v>
      </c>
      <c r="F514"/>
    </row>
    <row r="515" spans="1:81" x14ac:dyDescent="0.3">
      <c r="A515" s="151">
        <v>3213</v>
      </c>
      <c r="B515" s="152" t="s">
        <v>410</v>
      </c>
      <c r="C515" s="1">
        <v>500</v>
      </c>
      <c r="D515" s="1">
        <v>360</v>
      </c>
      <c r="E515" s="294">
        <f t="shared" si="194"/>
        <v>72</v>
      </c>
      <c r="F515"/>
    </row>
    <row r="516" spans="1:81" x14ac:dyDescent="0.3">
      <c r="A516" s="151">
        <v>3214</v>
      </c>
      <c r="B516" s="152" t="s">
        <v>411</v>
      </c>
      <c r="C516" s="1">
        <v>1000</v>
      </c>
      <c r="D516" s="1">
        <v>842</v>
      </c>
      <c r="E516" s="294">
        <f t="shared" si="194"/>
        <v>84.2</v>
      </c>
      <c r="F516"/>
    </row>
    <row r="517" spans="1:81" x14ac:dyDescent="0.3">
      <c r="A517" s="17">
        <v>322</v>
      </c>
      <c r="B517" s="18" t="s">
        <v>23</v>
      </c>
      <c r="C517" s="19">
        <f t="shared" ref="C517:D517" si="200">C518+C519+C520+C521</f>
        <v>21460</v>
      </c>
      <c r="D517" s="19">
        <f t="shared" si="200"/>
        <v>21194.6</v>
      </c>
      <c r="E517" s="296">
        <f t="shared" si="194"/>
        <v>98.763280521901208</v>
      </c>
      <c r="F517"/>
    </row>
    <row r="518" spans="1:81" x14ac:dyDescent="0.3">
      <c r="A518" s="151">
        <v>3221</v>
      </c>
      <c r="B518" s="152" t="s">
        <v>412</v>
      </c>
      <c r="C518" s="1">
        <v>3600</v>
      </c>
      <c r="D518" s="1">
        <v>3366.15</v>
      </c>
      <c r="E518" s="294">
        <f t="shared" si="194"/>
        <v>93.504166666666663</v>
      </c>
      <c r="F518"/>
    </row>
    <row r="519" spans="1:81" x14ac:dyDescent="0.3">
      <c r="A519" s="151">
        <v>3223</v>
      </c>
      <c r="B519" s="152" t="s">
        <v>413</v>
      </c>
      <c r="C519" s="1">
        <v>16000</v>
      </c>
      <c r="D519" s="1">
        <v>16031.65</v>
      </c>
      <c r="E519" s="294">
        <f t="shared" si="194"/>
        <v>100.1978125</v>
      </c>
      <c r="F519"/>
    </row>
    <row r="520" spans="1:81" x14ac:dyDescent="0.3">
      <c r="A520" s="151">
        <v>3225</v>
      </c>
      <c r="B520" s="152" t="s">
        <v>121</v>
      </c>
      <c r="C520" s="1">
        <v>1700</v>
      </c>
      <c r="D520" s="1">
        <v>1638.43</v>
      </c>
      <c r="E520" s="294">
        <f t="shared" si="194"/>
        <v>96.378235294117658</v>
      </c>
      <c r="F520"/>
    </row>
    <row r="521" spans="1:81" x14ac:dyDescent="0.3">
      <c r="A521" s="151">
        <v>3227</v>
      </c>
      <c r="B521" s="152" t="s">
        <v>118</v>
      </c>
      <c r="C521" s="1">
        <v>160</v>
      </c>
      <c r="D521" s="1">
        <v>158.37</v>
      </c>
      <c r="E521" s="294">
        <f t="shared" si="194"/>
        <v>98.981250000000003</v>
      </c>
      <c r="F521"/>
    </row>
    <row r="522" spans="1:81" x14ac:dyDescent="0.3">
      <c r="A522" s="17">
        <v>323</v>
      </c>
      <c r="B522" s="18" t="s">
        <v>24</v>
      </c>
      <c r="C522" s="19">
        <f t="shared" ref="C522:D522" si="201">C523+C524+C525+C526+C527</f>
        <v>75000</v>
      </c>
      <c r="D522" s="19">
        <f t="shared" si="201"/>
        <v>71343.960000000006</v>
      </c>
      <c r="E522" s="296">
        <f t="shared" si="194"/>
        <v>95.125280000000018</v>
      </c>
      <c r="F522"/>
    </row>
    <row r="523" spans="1:81" x14ac:dyDescent="0.3">
      <c r="A523" s="151">
        <v>3231</v>
      </c>
      <c r="B523" s="152" t="s">
        <v>414</v>
      </c>
      <c r="C523" s="1">
        <v>6280</v>
      </c>
      <c r="D523" s="1">
        <v>5626.9</v>
      </c>
      <c r="E523" s="294">
        <f t="shared" si="194"/>
        <v>89.600318471337573</v>
      </c>
      <c r="F523"/>
    </row>
    <row r="524" spans="1:81" x14ac:dyDescent="0.3">
      <c r="A524" s="151">
        <v>3232</v>
      </c>
      <c r="B524" s="152" t="s">
        <v>400</v>
      </c>
      <c r="C524" s="1">
        <v>38000</v>
      </c>
      <c r="D524" s="1">
        <v>33707.17</v>
      </c>
      <c r="E524" s="294">
        <f t="shared" si="194"/>
        <v>88.703078947368425</v>
      </c>
      <c r="F524"/>
    </row>
    <row r="525" spans="1:81" x14ac:dyDescent="0.3">
      <c r="A525" s="151">
        <v>3234</v>
      </c>
      <c r="B525" s="152" t="s">
        <v>399</v>
      </c>
      <c r="C525" s="1">
        <v>10020</v>
      </c>
      <c r="D525" s="1">
        <v>10033.86</v>
      </c>
      <c r="E525" s="294">
        <f t="shared" si="194"/>
        <v>100.13832335329343</v>
      </c>
      <c r="F525"/>
    </row>
    <row r="526" spans="1:81" x14ac:dyDescent="0.3">
      <c r="A526" s="151">
        <v>3238</v>
      </c>
      <c r="B526" s="152" t="s">
        <v>415</v>
      </c>
      <c r="C526" s="1">
        <v>12000</v>
      </c>
      <c r="D526" s="1">
        <v>13223.93</v>
      </c>
      <c r="E526" s="294">
        <f t="shared" si="194"/>
        <v>110.19941666666666</v>
      </c>
      <c r="F526"/>
    </row>
    <row r="527" spans="1:81" x14ac:dyDescent="0.3">
      <c r="A527" s="151">
        <v>3239</v>
      </c>
      <c r="B527" s="152" t="s">
        <v>129</v>
      </c>
      <c r="C527" s="1">
        <v>8700</v>
      </c>
      <c r="D527" s="1">
        <v>8752.1</v>
      </c>
      <c r="E527" s="294">
        <f t="shared" si="194"/>
        <v>100.59885057471266</v>
      </c>
      <c r="F527"/>
    </row>
    <row r="528" spans="1:81" x14ac:dyDescent="0.3">
      <c r="A528" s="17">
        <v>329</v>
      </c>
      <c r="B528" s="18" t="s">
        <v>25</v>
      </c>
      <c r="C528" s="19">
        <f>C529+C530+C531</f>
        <v>1100</v>
      </c>
      <c r="D528" s="19">
        <f t="shared" ref="D528" si="202">D529+D530+D531</f>
        <v>981.41</v>
      </c>
      <c r="E528" s="296">
        <f t="shared" si="194"/>
        <v>89.219090909090909</v>
      </c>
      <c r="F528"/>
    </row>
    <row r="529" spans="1:6" x14ac:dyDescent="0.3">
      <c r="A529" s="151">
        <v>3292</v>
      </c>
      <c r="B529" s="152" t="s">
        <v>416</v>
      </c>
      <c r="C529" s="1">
        <v>0</v>
      </c>
      <c r="D529" s="1">
        <v>0</v>
      </c>
      <c r="E529" s="294">
        <v>0</v>
      </c>
      <c r="F529"/>
    </row>
    <row r="530" spans="1:6" x14ac:dyDescent="0.3">
      <c r="A530" s="151">
        <v>3295</v>
      </c>
      <c r="B530" s="152" t="s">
        <v>417</v>
      </c>
      <c r="C530" s="1">
        <v>1100</v>
      </c>
      <c r="D530" s="1">
        <v>981.41</v>
      </c>
      <c r="E530" s="294">
        <f t="shared" ref="E530:E544" si="203">D530/C530*100</f>
        <v>89.219090909090909</v>
      </c>
      <c r="F530"/>
    </row>
    <row r="531" spans="1:6" x14ac:dyDescent="0.3">
      <c r="A531" s="151">
        <v>3299</v>
      </c>
      <c r="B531" s="152" t="s">
        <v>418</v>
      </c>
      <c r="C531" s="1">
        <v>0</v>
      </c>
      <c r="D531" s="1">
        <v>0</v>
      </c>
      <c r="E531" s="294">
        <v>0</v>
      </c>
      <c r="F531"/>
    </row>
    <row r="532" spans="1:6" s="3" customFormat="1" ht="15.6" customHeight="1" x14ac:dyDescent="0.3">
      <c r="A532" s="17">
        <v>34</v>
      </c>
      <c r="B532" s="18" t="s">
        <v>26</v>
      </c>
      <c r="C532" s="21">
        <f t="shared" ref="C532:D533" si="204">C533</f>
        <v>4500</v>
      </c>
      <c r="D532" s="21">
        <f t="shared" si="204"/>
        <v>3629.48</v>
      </c>
      <c r="E532" s="294">
        <f t="shared" si="203"/>
        <v>80.655111111111111</v>
      </c>
    </row>
    <row r="533" spans="1:6" x14ac:dyDescent="0.3">
      <c r="A533" s="135">
        <v>343</v>
      </c>
      <c r="B533" s="146" t="s">
        <v>27</v>
      </c>
      <c r="C533" s="140">
        <f t="shared" si="204"/>
        <v>4500</v>
      </c>
      <c r="D533" s="140">
        <f t="shared" si="204"/>
        <v>3629.48</v>
      </c>
      <c r="E533" s="294">
        <f t="shared" si="203"/>
        <v>80.655111111111111</v>
      </c>
      <c r="F533"/>
    </row>
    <row r="534" spans="1:6" x14ac:dyDescent="0.3">
      <c r="A534" s="135">
        <v>3431</v>
      </c>
      <c r="B534" s="321" t="s">
        <v>419</v>
      </c>
      <c r="C534" s="1">
        <v>4500</v>
      </c>
      <c r="D534" s="1">
        <v>3629.48</v>
      </c>
      <c r="E534" s="294">
        <f t="shared" si="203"/>
        <v>80.655111111111111</v>
      </c>
      <c r="F534"/>
    </row>
    <row r="535" spans="1:6" s="3" customFormat="1" ht="15.6" customHeight="1" x14ac:dyDescent="0.3">
      <c r="A535" s="17">
        <v>4</v>
      </c>
      <c r="B535" s="18" t="s">
        <v>3</v>
      </c>
      <c r="C535" s="24">
        <f>C536+C539</f>
        <v>8200</v>
      </c>
      <c r="D535" s="24">
        <f t="shared" ref="D535" si="205">D536+D539</f>
        <v>7193.04</v>
      </c>
      <c r="E535" s="294">
        <f t="shared" si="203"/>
        <v>87.72</v>
      </c>
    </row>
    <row r="536" spans="1:6" s="3" customFormat="1" x14ac:dyDescent="0.3">
      <c r="A536" s="17">
        <v>41</v>
      </c>
      <c r="B536" s="18" t="s">
        <v>53</v>
      </c>
      <c r="C536" s="21">
        <f>C537</f>
        <v>0</v>
      </c>
      <c r="D536" s="21">
        <f t="shared" ref="C536:D537" si="206">D537</f>
        <v>0</v>
      </c>
      <c r="E536" s="296">
        <v>0</v>
      </c>
    </row>
    <row r="537" spans="1:6" x14ac:dyDescent="0.3">
      <c r="A537" s="135">
        <v>411</v>
      </c>
      <c r="B537" s="146" t="s">
        <v>131</v>
      </c>
      <c r="C537" s="140">
        <f t="shared" si="206"/>
        <v>0</v>
      </c>
      <c r="D537" s="140">
        <f t="shared" si="206"/>
        <v>0</v>
      </c>
      <c r="E537" s="294">
        <v>0</v>
      </c>
      <c r="F537"/>
    </row>
    <row r="538" spans="1:6" x14ac:dyDescent="0.3">
      <c r="A538" s="135">
        <v>4111</v>
      </c>
      <c r="B538" s="146" t="s">
        <v>132</v>
      </c>
      <c r="C538" s="140">
        <v>0</v>
      </c>
      <c r="D538" s="1">
        <v>0</v>
      </c>
      <c r="E538" s="294">
        <v>0</v>
      </c>
      <c r="F538"/>
    </row>
    <row r="539" spans="1:6" s="3" customFormat="1" x14ac:dyDescent="0.3">
      <c r="A539" s="17">
        <v>42</v>
      </c>
      <c r="B539" s="18" t="s">
        <v>36</v>
      </c>
      <c r="C539" s="21">
        <f>C545+C542+C540</f>
        <v>8200</v>
      </c>
      <c r="D539" s="21">
        <f>D545+D542+D540</f>
        <v>7193.04</v>
      </c>
      <c r="E539" s="294">
        <f t="shared" si="203"/>
        <v>87.72</v>
      </c>
    </row>
    <row r="540" spans="1:6" s="138" customFormat="1" x14ac:dyDescent="0.3">
      <c r="A540" s="135">
        <v>421</v>
      </c>
      <c r="B540" s="321" t="s">
        <v>32</v>
      </c>
      <c r="C540" s="140">
        <v>0</v>
      </c>
      <c r="D540" s="1">
        <v>0</v>
      </c>
      <c r="E540" s="294">
        <v>0</v>
      </c>
    </row>
    <row r="541" spans="1:6" s="138" customFormat="1" x14ac:dyDescent="0.3">
      <c r="A541" s="135">
        <v>4214</v>
      </c>
      <c r="B541" s="321" t="s">
        <v>397</v>
      </c>
      <c r="C541" s="140">
        <v>0</v>
      </c>
      <c r="D541" s="1">
        <v>0</v>
      </c>
      <c r="E541" s="294">
        <v>0</v>
      </c>
    </row>
    <row r="542" spans="1:6" x14ac:dyDescent="0.3">
      <c r="A542" s="135">
        <v>422</v>
      </c>
      <c r="B542" s="146" t="s">
        <v>82</v>
      </c>
      <c r="C542" s="140">
        <f t="shared" ref="C542:D542" si="207">C543+C544</f>
        <v>8200</v>
      </c>
      <c r="D542" s="140">
        <f t="shared" si="207"/>
        <v>7193.04</v>
      </c>
      <c r="E542" s="294">
        <f t="shared" si="203"/>
        <v>87.72</v>
      </c>
      <c r="F542"/>
    </row>
    <row r="543" spans="1:6" x14ac:dyDescent="0.3">
      <c r="A543" s="135">
        <v>4221</v>
      </c>
      <c r="B543" s="321" t="s">
        <v>420</v>
      </c>
      <c r="C543" s="1">
        <v>1200</v>
      </c>
      <c r="D543" s="1">
        <v>1169.7</v>
      </c>
      <c r="E543" s="294">
        <f t="shared" si="203"/>
        <v>97.474999999999994</v>
      </c>
      <c r="F543"/>
    </row>
    <row r="544" spans="1:6" x14ac:dyDescent="0.3">
      <c r="A544" s="135">
        <v>4227</v>
      </c>
      <c r="B544" s="321" t="s">
        <v>421</v>
      </c>
      <c r="C544" s="1">
        <v>7000</v>
      </c>
      <c r="D544" s="1">
        <v>6023.34</v>
      </c>
      <c r="E544" s="294">
        <f t="shared" si="203"/>
        <v>86.047714285714278</v>
      </c>
      <c r="F544"/>
    </row>
    <row r="545" spans="1:81" x14ac:dyDescent="0.3">
      <c r="A545" s="135">
        <v>426</v>
      </c>
      <c r="B545" s="146" t="s">
        <v>46</v>
      </c>
      <c r="C545" s="1">
        <v>0</v>
      </c>
      <c r="D545" s="1">
        <v>0</v>
      </c>
      <c r="E545" s="294">
        <v>0</v>
      </c>
      <c r="F545"/>
    </row>
    <row r="546" spans="1:81" x14ac:dyDescent="0.3">
      <c r="A546" s="135">
        <v>4262</v>
      </c>
      <c r="B546" s="321" t="s">
        <v>422</v>
      </c>
      <c r="C546" s="1">
        <v>0</v>
      </c>
      <c r="D546" s="1">
        <v>0</v>
      </c>
      <c r="E546" s="294">
        <v>0</v>
      </c>
      <c r="F546"/>
    </row>
    <row r="547" spans="1:81" x14ac:dyDescent="0.3">
      <c r="A547" s="135"/>
      <c r="B547" s="146"/>
      <c r="C547" s="1"/>
      <c r="D547" s="1"/>
      <c r="E547" s="294"/>
      <c r="F547"/>
    </row>
    <row r="548" spans="1:81" s="60" customFormat="1" x14ac:dyDescent="0.3">
      <c r="A548" s="56"/>
      <c r="B548" s="57" t="s">
        <v>307</v>
      </c>
      <c r="C548" s="169">
        <f>C549</f>
        <v>19000</v>
      </c>
      <c r="D548" s="208">
        <f t="shared" ref="D548" si="208">D549</f>
        <v>18774.03</v>
      </c>
      <c r="E548" s="320">
        <f t="shared" ref="E548:E559" si="209">D548/C548*100</f>
        <v>98.810684210526318</v>
      </c>
      <c r="F548" s="3"/>
      <c r="G548" s="3"/>
    </row>
    <row r="549" spans="1:81" s="3" customFormat="1" x14ac:dyDescent="0.3">
      <c r="A549" s="17"/>
      <c r="B549" s="18" t="s">
        <v>86</v>
      </c>
      <c r="C549" s="21">
        <f t="shared" ref="C549:D550" si="210">C550</f>
        <v>19000</v>
      </c>
      <c r="D549" s="204">
        <f t="shared" si="210"/>
        <v>18774.03</v>
      </c>
      <c r="E549" s="296">
        <f t="shared" si="209"/>
        <v>98.810684210526318</v>
      </c>
    </row>
    <row r="550" spans="1:81" s="29" customFormat="1" x14ac:dyDescent="0.3">
      <c r="A550" s="22"/>
      <c r="B550" s="23" t="s">
        <v>73</v>
      </c>
      <c r="C550" s="21">
        <f t="shared" si="210"/>
        <v>19000</v>
      </c>
      <c r="D550" s="204">
        <f t="shared" si="210"/>
        <v>18774.03</v>
      </c>
      <c r="E550" s="296">
        <f t="shared" si="209"/>
        <v>98.810684210526318</v>
      </c>
    </row>
    <row r="551" spans="1:81" s="29" customFormat="1" x14ac:dyDescent="0.3">
      <c r="A551" s="22">
        <v>3</v>
      </c>
      <c r="B551" s="23" t="s">
        <v>38</v>
      </c>
      <c r="C551" s="21">
        <f>C552+C557</f>
        <v>19000</v>
      </c>
      <c r="D551" s="204">
        <f>D552+D557</f>
        <v>18774.03</v>
      </c>
      <c r="E551" s="296">
        <f t="shared" si="209"/>
        <v>98.810684210526318</v>
      </c>
    </row>
    <row r="552" spans="1:81" s="29" customFormat="1" x14ac:dyDescent="0.3">
      <c r="A552" s="22">
        <v>31</v>
      </c>
      <c r="B552" s="23" t="s">
        <v>17</v>
      </c>
      <c r="C552" s="21">
        <f>C555+C553</f>
        <v>18600</v>
      </c>
      <c r="D552" s="204">
        <f>D555+D553</f>
        <v>18435.84</v>
      </c>
      <c r="E552" s="296">
        <f t="shared" si="209"/>
        <v>99.117419354838717</v>
      </c>
    </row>
    <row r="553" spans="1:81" s="156" customFormat="1" ht="15" customHeight="1" x14ac:dyDescent="0.3">
      <c r="A553" s="151">
        <v>311</v>
      </c>
      <c r="B553" s="152" t="s">
        <v>18</v>
      </c>
      <c r="C553" s="1">
        <f>C554</f>
        <v>15800</v>
      </c>
      <c r="D553" s="205">
        <f>D554</f>
        <v>15728.95</v>
      </c>
      <c r="E553" s="294">
        <f t="shared" si="209"/>
        <v>99.550316455696205</v>
      </c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</row>
    <row r="554" spans="1:81" s="156" customFormat="1" ht="15" customHeight="1" x14ac:dyDescent="0.3">
      <c r="A554" s="151">
        <v>3111</v>
      </c>
      <c r="B554" s="152" t="s">
        <v>391</v>
      </c>
      <c r="C554" s="1">
        <v>15800</v>
      </c>
      <c r="D554" s="205">
        <v>15728.95</v>
      </c>
      <c r="E554" s="294">
        <f t="shared" si="209"/>
        <v>99.550316455696205</v>
      </c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</row>
    <row r="555" spans="1:81" s="156" customFormat="1" ht="15" customHeight="1" x14ac:dyDescent="0.3">
      <c r="A555" s="151">
        <v>313</v>
      </c>
      <c r="B555" s="152" t="s">
        <v>20</v>
      </c>
      <c r="C555" s="1">
        <f>C556</f>
        <v>2800</v>
      </c>
      <c r="D555" s="205">
        <f>D556</f>
        <v>2706.89</v>
      </c>
      <c r="E555" s="294">
        <f t="shared" si="209"/>
        <v>96.674642857142857</v>
      </c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</row>
    <row r="556" spans="1:81" ht="15" customHeight="1" x14ac:dyDescent="0.3">
      <c r="A556" s="151">
        <v>3132</v>
      </c>
      <c r="B556" s="152" t="s">
        <v>408</v>
      </c>
      <c r="C556" s="1">
        <v>2800</v>
      </c>
      <c r="D556" s="203">
        <v>2706.89</v>
      </c>
      <c r="E556" s="294">
        <f t="shared" si="209"/>
        <v>96.674642857142857</v>
      </c>
      <c r="F556"/>
    </row>
    <row r="557" spans="1:81" ht="15" customHeight="1" x14ac:dyDescent="0.3">
      <c r="A557" s="17">
        <v>32</v>
      </c>
      <c r="B557" s="18" t="s">
        <v>21</v>
      </c>
      <c r="C557" s="51">
        <f t="shared" ref="C557:D558" si="211">C558</f>
        <v>400</v>
      </c>
      <c r="D557" s="319">
        <f t="shared" si="211"/>
        <v>338.19</v>
      </c>
      <c r="E557" s="296">
        <f t="shared" si="209"/>
        <v>84.547499999999999</v>
      </c>
      <c r="F557"/>
    </row>
    <row r="558" spans="1:81" ht="15" customHeight="1" x14ac:dyDescent="0.3">
      <c r="A558" s="151">
        <v>321</v>
      </c>
      <c r="B558" s="146" t="s">
        <v>157</v>
      </c>
      <c r="C558" s="163">
        <f t="shared" si="211"/>
        <v>400</v>
      </c>
      <c r="D558" s="203">
        <f t="shared" si="211"/>
        <v>338.19</v>
      </c>
      <c r="E558" s="294">
        <f t="shared" si="209"/>
        <v>84.547499999999999</v>
      </c>
      <c r="F558"/>
    </row>
    <row r="559" spans="1:81" ht="15" customHeight="1" x14ac:dyDescent="0.3">
      <c r="A559" s="151">
        <v>3212</v>
      </c>
      <c r="B559" s="152" t="s">
        <v>149</v>
      </c>
      <c r="C559" s="163">
        <v>400</v>
      </c>
      <c r="D559" s="203">
        <v>338.19</v>
      </c>
      <c r="E559" s="294">
        <f t="shared" si="209"/>
        <v>84.547499999999999</v>
      </c>
      <c r="F559"/>
    </row>
    <row r="560" spans="1:81" x14ac:dyDescent="0.3">
      <c r="A560" s="135"/>
      <c r="B560" s="146"/>
      <c r="C560" s="163"/>
      <c r="D560" s="167"/>
      <c r="E560" s="294"/>
      <c r="F560"/>
    </row>
    <row r="561" spans="1:7" s="66" customFormat="1" x14ac:dyDescent="0.3">
      <c r="A561" s="64"/>
      <c r="B561" s="64" t="s">
        <v>77</v>
      </c>
      <c r="C561" s="171">
        <f>C570+C583+C632+C645+C658+C601+C614+C562</f>
        <v>1463400</v>
      </c>
      <c r="D561" s="171">
        <f>D562+D570+D583+D632+D645+D658+D601+D614</f>
        <v>1409934.6899999997</v>
      </c>
      <c r="E561" s="305">
        <f t="shared" ref="E561:E567" si="212">D561/C561*100</f>
        <v>96.346500615006121</v>
      </c>
      <c r="F561" s="3"/>
      <c r="G561" s="3"/>
    </row>
    <row r="562" spans="1:7" s="66" customFormat="1" ht="28.95" hidden="1" customHeight="1" x14ac:dyDescent="0.3">
      <c r="A562" s="64"/>
      <c r="B562" s="72" t="s">
        <v>340</v>
      </c>
      <c r="C562" s="94">
        <f t="shared" ref="C562:D566" si="213">C563</f>
        <v>0</v>
      </c>
      <c r="D562" s="68">
        <f t="shared" si="213"/>
        <v>0</v>
      </c>
      <c r="E562" s="305" t="e">
        <f t="shared" si="212"/>
        <v>#DIV/0!</v>
      </c>
      <c r="F562" s="3"/>
      <c r="G562" s="3"/>
    </row>
    <row r="563" spans="1:7" ht="14.4" hidden="1" customHeight="1" x14ac:dyDescent="0.3">
      <c r="A563" s="17"/>
      <c r="B563" s="69" t="s">
        <v>87</v>
      </c>
      <c r="C563" s="21">
        <f t="shared" si="213"/>
        <v>0</v>
      </c>
      <c r="D563" s="21">
        <f t="shared" si="213"/>
        <v>0</v>
      </c>
      <c r="E563" s="296" t="e">
        <f t="shared" si="212"/>
        <v>#DIV/0!</v>
      </c>
      <c r="F563"/>
    </row>
    <row r="564" spans="1:7" hidden="1" x14ac:dyDescent="0.3">
      <c r="A564" s="22"/>
      <c r="B564" s="23" t="s">
        <v>50</v>
      </c>
      <c r="C564" s="21">
        <f t="shared" si="213"/>
        <v>0</v>
      </c>
      <c r="D564" s="21">
        <f t="shared" si="213"/>
        <v>0</v>
      </c>
      <c r="E564" s="296" t="e">
        <f t="shared" si="212"/>
        <v>#DIV/0!</v>
      </c>
      <c r="F564"/>
    </row>
    <row r="565" spans="1:7" hidden="1" x14ac:dyDescent="0.3">
      <c r="A565" s="22">
        <v>3</v>
      </c>
      <c r="B565" s="23" t="s">
        <v>2</v>
      </c>
      <c r="C565" s="21">
        <f t="shared" si="213"/>
        <v>0</v>
      </c>
      <c r="D565" s="21">
        <f t="shared" si="213"/>
        <v>0</v>
      </c>
      <c r="E565" s="296" t="e">
        <f t="shared" si="212"/>
        <v>#DIV/0!</v>
      </c>
      <c r="F565"/>
    </row>
    <row r="566" spans="1:7" hidden="1" x14ac:dyDescent="0.3">
      <c r="A566" s="22">
        <v>32</v>
      </c>
      <c r="B566" s="23" t="s">
        <v>21</v>
      </c>
      <c r="C566" s="21">
        <f>C567</f>
        <v>0</v>
      </c>
      <c r="D566" s="21">
        <f t="shared" si="213"/>
        <v>0</v>
      </c>
      <c r="E566" s="296" t="e">
        <f t="shared" si="212"/>
        <v>#DIV/0!</v>
      </c>
      <c r="F566"/>
    </row>
    <row r="567" spans="1:7" hidden="1" x14ac:dyDescent="0.3">
      <c r="A567" s="151">
        <v>323</v>
      </c>
      <c r="B567" s="162" t="s">
        <v>24</v>
      </c>
      <c r="C567" s="1">
        <f>C568</f>
        <v>0</v>
      </c>
      <c r="D567" s="1">
        <f>D568</f>
        <v>0</v>
      </c>
      <c r="E567" s="294" t="e">
        <f t="shared" si="212"/>
        <v>#DIV/0!</v>
      </c>
      <c r="F567"/>
    </row>
    <row r="568" spans="1:7" hidden="1" x14ac:dyDescent="0.3">
      <c r="A568" s="151">
        <v>3232</v>
      </c>
      <c r="B568" s="162" t="s">
        <v>138</v>
      </c>
      <c r="C568" s="1">
        <v>0</v>
      </c>
      <c r="D568" s="1">
        <v>0</v>
      </c>
      <c r="E568" s="294" t="e">
        <f t="shared" ref="E568:E576" si="214">D568/C568*100</f>
        <v>#DIV/0!</v>
      </c>
      <c r="F568"/>
    </row>
    <row r="569" spans="1:7" hidden="1" x14ac:dyDescent="0.3">
      <c r="A569" s="151"/>
      <c r="B569" s="152"/>
      <c r="C569" s="163"/>
      <c r="D569" s="163"/>
      <c r="E569" s="294"/>
      <c r="F569"/>
    </row>
    <row r="570" spans="1:7" s="66" customFormat="1" x14ac:dyDescent="0.3">
      <c r="A570" s="64"/>
      <c r="B570" s="67" t="s">
        <v>341</v>
      </c>
      <c r="C570" s="94">
        <f t="shared" ref="C570:D570" si="215">C571</f>
        <v>25500</v>
      </c>
      <c r="D570" s="68">
        <f t="shared" si="215"/>
        <v>25375</v>
      </c>
      <c r="E570" s="305">
        <f t="shared" si="214"/>
        <v>99.509803921568633</v>
      </c>
      <c r="F570" s="3"/>
      <c r="G570" s="3"/>
    </row>
    <row r="571" spans="1:7" s="3" customFormat="1" x14ac:dyDescent="0.3">
      <c r="A571" s="17"/>
      <c r="B571" s="69" t="s">
        <v>91</v>
      </c>
      <c r="C571" s="21">
        <f t="shared" ref="C571:D571" si="216">C572+C577</f>
        <v>25500</v>
      </c>
      <c r="D571" s="19">
        <f t="shared" si="216"/>
        <v>25375</v>
      </c>
      <c r="E571" s="296">
        <f t="shared" si="214"/>
        <v>99.509803921568633</v>
      </c>
    </row>
    <row r="572" spans="1:7" s="3" customFormat="1" x14ac:dyDescent="0.3">
      <c r="A572" s="17"/>
      <c r="B572" s="18" t="s">
        <v>50</v>
      </c>
      <c r="C572" s="21">
        <f t="shared" ref="C572:E579" si="217">C573</f>
        <v>9375</v>
      </c>
      <c r="D572" s="19">
        <f t="shared" si="217"/>
        <v>9250</v>
      </c>
      <c r="E572" s="296">
        <f t="shared" si="214"/>
        <v>98.666666666666671</v>
      </c>
    </row>
    <row r="573" spans="1:7" s="3" customFormat="1" x14ac:dyDescent="0.3">
      <c r="A573" s="17">
        <v>4</v>
      </c>
      <c r="B573" s="18" t="s">
        <v>3</v>
      </c>
      <c r="C573" s="21">
        <f t="shared" si="217"/>
        <v>9375</v>
      </c>
      <c r="D573" s="19">
        <f t="shared" si="217"/>
        <v>9250</v>
      </c>
      <c r="E573" s="296">
        <f t="shared" si="214"/>
        <v>98.666666666666671</v>
      </c>
    </row>
    <row r="574" spans="1:7" s="3" customFormat="1" x14ac:dyDescent="0.3">
      <c r="A574" s="17">
        <v>42</v>
      </c>
      <c r="B574" s="18" t="s">
        <v>36</v>
      </c>
      <c r="C574" s="21">
        <f t="shared" si="217"/>
        <v>9375</v>
      </c>
      <c r="D574" s="19">
        <f t="shared" si="217"/>
        <v>9250</v>
      </c>
      <c r="E574" s="296">
        <f t="shared" si="214"/>
        <v>98.666666666666671</v>
      </c>
    </row>
    <row r="575" spans="1:7" s="138" customFormat="1" x14ac:dyDescent="0.3">
      <c r="A575" s="135">
        <v>426</v>
      </c>
      <c r="B575" s="318" t="s">
        <v>396</v>
      </c>
      <c r="C575" s="1">
        <f>C576</f>
        <v>9375</v>
      </c>
      <c r="D575" s="140">
        <f>D576</f>
        <v>9250</v>
      </c>
      <c r="E575" s="294">
        <f t="shared" si="214"/>
        <v>98.666666666666671</v>
      </c>
    </row>
    <row r="576" spans="1:7" s="138" customFormat="1" x14ac:dyDescent="0.3">
      <c r="A576" s="135">
        <v>4264</v>
      </c>
      <c r="B576" s="172" t="s">
        <v>146</v>
      </c>
      <c r="C576" s="1">
        <v>9375</v>
      </c>
      <c r="D576" s="140">
        <v>9250</v>
      </c>
      <c r="E576" s="294">
        <f t="shared" si="214"/>
        <v>98.666666666666671</v>
      </c>
    </row>
    <row r="577" spans="1:7" s="138" customFormat="1" x14ac:dyDescent="0.3">
      <c r="A577" s="17"/>
      <c r="B577" s="18" t="s">
        <v>49</v>
      </c>
      <c r="C577" s="21">
        <f t="shared" si="217"/>
        <v>16125</v>
      </c>
      <c r="D577" s="19">
        <f t="shared" si="217"/>
        <v>16125</v>
      </c>
      <c r="E577" s="296">
        <f t="shared" si="217"/>
        <v>100</v>
      </c>
    </row>
    <row r="578" spans="1:7" s="3" customFormat="1" x14ac:dyDescent="0.3">
      <c r="A578" s="17">
        <v>4</v>
      </c>
      <c r="B578" s="18" t="s">
        <v>3</v>
      </c>
      <c r="C578" s="21">
        <f t="shared" si="217"/>
        <v>16125</v>
      </c>
      <c r="D578" s="19">
        <f t="shared" si="217"/>
        <v>16125</v>
      </c>
      <c r="E578" s="296">
        <f t="shared" si="217"/>
        <v>100</v>
      </c>
    </row>
    <row r="579" spans="1:7" s="3" customFormat="1" x14ac:dyDescent="0.3">
      <c r="A579" s="17">
        <v>42</v>
      </c>
      <c r="B579" s="18" t="s">
        <v>36</v>
      </c>
      <c r="C579" s="21">
        <f t="shared" si="217"/>
        <v>16125</v>
      </c>
      <c r="D579" s="19">
        <f t="shared" si="217"/>
        <v>16125</v>
      </c>
      <c r="E579" s="296">
        <f>E580</f>
        <v>100</v>
      </c>
    </row>
    <row r="580" spans="1:7" s="138" customFormat="1" x14ac:dyDescent="0.3">
      <c r="A580" s="135">
        <v>426</v>
      </c>
      <c r="B580" s="318" t="s">
        <v>396</v>
      </c>
      <c r="C580" s="1">
        <f>C581</f>
        <v>16125</v>
      </c>
      <c r="D580" s="140">
        <f>D581</f>
        <v>16125</v>
      </c>
      <c r="E580" s="294">
        <f t="shared" ref="E580:E581" si="218">D580/C580*100</f>
        <v>100</v>
      </c>
    </row>
    <row r="581" spans="1:7" s="138" customFormat="1" x14ac:dyDescent="0.3">
      <c r="A581" s="135">
        <v>4264</v>
      </c>
      <c r="B581" s="172" t="s">
        <v>146</v>
      </c>
      <c r="C581" s="1">
        <v>16125</v>
      </c>
      <c r="D581" s="140">
        <v>16125</v>
      </c>
      <c r="E581" s="294">
        <f t="shared" si="218"/>
        <v>100</v>
      </c>
    </row>
    <row r="582" spans="1:7" x14ac:dyDescent="0.3">
      <c r="A582" s="135"/>
      <c r="B582" s="172"/>
      <c r="C582" s="163"/>
      <c r="D582" s="163"/>
      <c r="E582" s="294"/>
      <c r="F582"/>
    </row>
    <row r="583" spans="1:7" s="66" customFormat="1" x14ac:dyDescent="0.3">
      <c r="A583" s="64"/>
      <c r="B583" s="70" t="s">
        <v>342</v>
      </c>
      <c r="C583" s="225">
        <f t="shared" ref="C583:D583" si="219">C584</f>
        <v>1170000</v>
      </c>
      <c r="D583" s="225">
        <f t="shared" si="219"/>
        <v>1130370.5699999998</v>
      </c>
      <c r="E583" s="305">
        <f t="shared" ref="E583:E589" si="220">D583/C583*100</f>
        <v>96.612869230769221</v>
      </c>
      <c r="F583" s="3"/>
      <c r="G583" s="3"/>
    </row>
    <row r="584" spans="1:7" s="3" customFormat="1" x14ac:dyDescent="0.3">
      <c r="A584" s="17"/>
      <c r="B584" s="69" t="s">
        <v>91</v>
      </c>
      <c r="C584" s="202">
        <f>C585+C590+C595</f>
        <v>1170000</v>
      </c>
      <c r="D584" s="51">
        <f>D585+D590+D595</f>
        <v>1130370.5699999998</v>
      </c>
      <c r="E584" s="296">
        <f t="shared" si="220"/>
        <v>96.612869230769221</v>
      </c>
    </row>
    <row r="585" spans="1:7" s="3" customFormat="1" x14ac:dyDescent="0.3">
      <c r="A585" s="17"/>
      <c r="B585" s="18" t="s">
        <v>50</v>
      </c>
      <c r="C585" s="202">
        <f t="shared" ref="C585:D586" si="221">C586</f>
        <v>150000</v>
      </c>
      <c r="D585" s="51">
        <f t="shared" si="221"/>
        <v>152627.88</v>
      </c>
      <c r="E585" s="296">
        <f t="shared" si="220"/>
        <v>101.75192</v>
      </c>
    </row>
    <row r="586" spans="1:7" s="3" customFormat="1" x14ac:dyDescent="0.3">
      <c r="A586" s="17">
        <v>4</v>
      </c>
      <c r="B586" s="18" t="s">
        <v>3</v>
      </c>
      <c r="C586" s="202">
        <f t="shared" si="221"/>
        <v>150000</v>
      </c>
      <c r="D586" s="51">
        <f t="shared" si="221"/>
        <v>152627.88</v>
      </c>
      <c r="E586" s="296">
        <f t="shared" si="220"/>
        <v>101.75192</v>
      </c>
    </row>
    <row r="587" spans="1:7" s="3" customFormat="1" x14ac:dyDescent="0.3">
      <c r="A587" s="17">
        <v>42</v>
      </c>
      <c r="B587" s="18" t="s">
        <v>36</v>
      </c>
      <c r="C587" s="202">
        <f t="shared" ref="C587:D588" si="222">C588</f>
        <v>150000</v>
      </c>
      <c r="D587" s="51">
        <f t="shared" si="222"/>
        <v>152627.88</v>
      </c>
      <c r="E587" s="296">
        <f t="shared" si="220"/>
        <v>101.75192</v>
      </c>
    </row>
    <row r="588" spans="1:7" s="138" customFormat="1" x14ac:dyDescent="0.3">
      <c r="A588" s="135">
        <v>421</v>
      </c>
      <c r="B588" s="146" t="s">
        <v>32</v>
      </c>
      <c r="C588" s="203">
        <f t="shared" si="222"/>
        <v>150000</v>
      </c>
      <c r="D588" s="167">
        <f t="shared" si="222"/>
        <v>152627.88</v>
      </c>
      <c r="E588" s="294">
        <f t="shared" si="220"/>
        <v>101.75192</v>
      </c>
    </row>
    <row r="589" spans="1:7" s="138" customFormat="1" x14ac:dyDescent="0.3">
      <c r="A589" s="135">
        <v>4212</v>
      </c>
      <c r="B589" s="318" t="s">
        <v>407</v>
      </c>
      <c r="C589" s="203">
        <v>150000</v>
      </c>
      <c r="D589" s="167">
        <v>152627.88</v>
      </c>
      <c r="E589" s="294">
        <f t="shared" si="220"/>
        <v>101.75192</v>
      </c>
    </row>
    <row r="590" spans="1:7" s="3" customFormat="1" x14ac:dyDescent="0.3">
      <c r="A590" s="17"/>
      <c r="B590" s="222" t="s">
        <v>49</v>
      </c>
      <c r="C590" s="202">
        <f t="shared" ref="C590:D598" si="223">C591</f>
        <v>500000</v>
      </c>
      <c r="D590" s="51">
        <f t="shared" si="223"/>
        <v>467270.58</v>
      </c>
      <c r="E590" s="296">
        <v>0</v>
      </c>
    </row>
    <row r="591" spans="1:7" s="3" customFormat="1" x14ac:dyDescent="0.3">
      <c r="A591" s="17">
        <v>4</v>
      </c>
      <c r="B591" s="18" t="s">
        <v>3</v>
      </c>
      <c r="C591" s="202">
        <f t="shared" si="223"/>
        <v>500000</v>
      </c>
      <c r="D591" s="51">
        <f t="shared" si="223"/>
        <v>467270.58</v>
      </c>
      <c r="E591" s="296">
        <v>0</v>
      </c>
    </row>
    <row r="592" spans="1:7" s="3" customFormat="1" x14ac:dyDescent="0.3">
      <c r="A592" s="17">
        <v>42</v>
      </c>
      <c r="B592" s="18" t="s">
        <v>36</v>
      </c>
      <c r="C592" s="202">
        <f t="shared" si="223"/>
        <v>500000</v>
      </c>
      <c r="D592" s="51">
        <f t="shared" si="223"/>
        <v>467270.58</v>
      </c>
      <c r="E592" s="296">
        <v>0</v>
      </c>
    </row>
    <row r="593" spans="1:5" s="138" customFormat="1" x14ac:dyDescent="0.3">
      <c r="A593" s="135">
        <v>421</v>
      </c>
      <c r="B593" s="146" t="s">
        <v>32</v>
      </c>
      <c r="C593" s="203">
        <f t="shared" si="223"/>
        <v>500000</v>
      </c>
      <c r="D593" s="167">
        <f t="shared" si="223"/>
        <v>467270.58</v>
      </c>
      <c r="E593" s="294">
        <v>0</v>
      </c>
    </row>
    <row r="594" spans="1:5" s="138" customFormat="1" x14ac:dyDescent="0.3">
      <c r="A594" s="135">
        <v>4212</v>
      </c>
      <c r="B594" s="172" t="s">
        <v>135</v>
      </c>
      <c r="C594" s="203">
        <v>500000</v>
      </c>
      <c r="D594" s="167">
        <v>467270.58</v>
      </c>
      <c r="E594" s="294">
        <v>0</v>
      </c>
    </row>
    <row r="595" spans="1:5" s="138" customFormat="1" x14ac:dyDescent="0.3">
      <c r="A595" s="17"/>
      <c r="B595" s="222" t="s">
        <v>536</v>
      </c>
      <c r="C595" s="202">
        <f t="shared" si="223"/>
        <v>520000</v>
      </c>
      <c r="D595" s="51">
        <f t="shared" si="223"/>
        <v>510472.11</v>
      </c>
      <c r="E595" s="296">
        <v>0</v>
      </c>
    </row>
    <row r="596" spans="1:5" s="138" customFormat="1" x14ac:dyDescent="0.3">
      <c r="A596" s="17">
        <v>4</v>
      </c>
      <c r="B596" s="18" t="s">
        <v>3</v>
      </c>
      <c r="C596" s="202">
        <f t="shared" si="223"/>
        <v>520000</v>
      </c>
      <c r="D596" s="51">
        <f t="shared" si="223"/>
        <v>510472.11</v>
      </c>
      <c r="E596" s="296">
        <v>0</v>
      </c>
    </row>
    <row r="597" spans="1:5" s="138" customFormat="1" x14ac:dyDescent="0.3">
      <c r="A597" s="17">
        <v>42</v>
      </c>
      <c r="B597" s="18" t="s">
        <v>36</v>
      </c>
      <c r="C597" s="202">
        <f t="shared" si="223"/>
        <v>520000</v>
      </c>
      <c r="D597" s="51">
        <f t="shared" si="223"/>
        <v>510472.11</v>
      </c>
      <c r="E597" s="296">
        <v>0</v>
      </c>
    </row>
    <row r="598" spans="1:5" s="138" customFormat="1" x14ac:dyDescent="0.3">
      <c r="A598" s="135">
        <v>421</v>
      </c>
      <c r="B598" s="146" t="s">
        <v>32</v>
      </c>
      <c r="C598" s="203">
        <f t="shared" si="223"/>
        <v>520000</v>
      </c>
      <c r="D598" s="167">
        <f t="shared" si="223"/>
        <v>510472.11</v>
      </c>
      <c r="E598" s="294">
        <v>0</v>
      </c>
    </row>
    <row r="599" spans="1:5" s="138" customFormat="1" x14ac:dyDescent="0.3">
      <c r="A599" s="135">
        <v>4212</v>
      </c>
      <c r="B599" s="172" t="s">
        <v>135</v>
      </c>
      <c r="C599" s="203">
        <v>520000</v>
      </c>
      <c r="D599" s="167">
        <v>510472.11</v>
      </c>
      <c r="E599" s="294">
        <v>0</v>
      </c>
    </row>
    <row r="600" spans="1:5" s="138" customFormat="1" x14ac:dyDescent="0.3">
      <c r="A600" s="135"/>
      <c r="B600" s="172"/>
      <c r="C600" s="203"/>
      <c r="D600" s="167"/>
      <c r="E600" s="294"/>
    </row>
    <row r="601" spans="1:5" s="138" customFormat="1" ht="28.8" x14ac:dyDescent="0.3">
      <c r="A601" s="64"/>
      <c r="B601" s="72" t="s">
        <v>538</v>
      </c>
      <c r="C601" s="71">
        <f t="shared" ref="C601:D601" si="224">C602</f>
        <v>0</v>
      </c>
      <c r="D601" s="71">
        <f t="shared" si="224"/>
        <v>0</v>
      </c>
      <c r="E601" s="305">
        <v>0</v>
      </c>
    </row>
    <row r="602" spans="1:5" s="138" customFormat="1" x14ac:dyDescent="0.3">
      <c r="A602" s="17"/>
      <c r="B602" s="18" t="s">
        <v>91</v>
      </c>
      <c r="C602" s="51">
        <f t="shared" ref="C602:D602" si="225">C603+C608</f>
        <v>0</v>
      </c>
      <c r="D602" s="51">
        <f t="shared" si="225"/>
        <v>0</v>
      </c>
      <c r="E602" s="296">
        <v>0</v>
      </c>
    </row>
    <row r="603" spans="1:5" s="138" customFormat="1" x14ac:dyDescent="0.3">
      <c r="A603" s="17"/>
      <c r="B603" s="18" t="s">
        <v>50</v>
      </c>
      <c r="C603" s="51">
        <f t="shared" ref="C603:C606" si="226">C604</f>
        <v>0</v>
      </c>
      <c r="D603" s="51">
        <f t="shared" ref="D603:D605" si="227">D604</f>
        <v>0</v>
      </c>
      <c r="E603" s="296">
        <v>0</v>
      </c>
    </row>
    <row r="604" spans="1:5" s="138" customFormat="1" x14ac:dyDescent="0.3">
      <c r="A604" s="17">
        <v>4</v>
      </c>
      <c r="B604" s="18" t="s">
        <v>3</v>
      </c>
      <c r="C604" s="51">
        <f t="shared" si="226"/>
        <v>0</v>
      </c>
      <c r="D604" s="51">
        <f t="shared" si="227"/>
        <v>0</v>
      </c>
      <c r="E604" s="296">
        <v>0</v>
      </c>
    </row>
    <row r="605" spans="1:5" s="138" customFormat="1" x14ac:dyDescent="0.3">
      <c r="A605" s="17">
        <v>42</v>
      </c>
      <c r="B605" s="18" t="s">
        <v>36</v>
      </c>
      <c r="C605" s="51">
        <f t="shared" si="226"/>
        <v>0</v>
      </c>
      <c r="D605" s="51">
        <f t="shared" si="227"/>
        <v>0</v>
      </c>
      <c r="E605" s="296">
        <v>0</v>
      </c>
    </row>
    <row r="606" spans="1:5" s="138" customFormat="1" x14ac:dyDescent="0.3">
      <c r="A606" s="322">
        <v>421</v>
      </c>
      <c r="B606" s="323" t="s">
        <v>152</v>
      </c>
      <c r="C606" s="167">
        <f t="shared" si="226"/>
        <v>0</v>
      </c>
      <c r="D606" s="167">
        <v>0</v>
      </c>
      <c r="E606" s="294">
        <v>0</v>
      </c>
    </row>
    <row r="607" spans="1:5" s="138" customFormat="1" x14ac:dyDescent="0.3">
      <c r="A607" s="135">
        <v>4214</v>
      </c>
      <c r="B607" s="315" t="s">
        <v>405</v>
      </c>
      <c r="C607" s="167">
        <v>0</v>
      </c>
      <c r="D607" s="167">
        <v>0</v>
      </c>
      <c r="E607" s="294">
        <v>0</v>
      </c>
    </row>
    <row r="608" spans="1:5" s="138" customFormat="1" x14ac:dyDescent="0.3">
      <c r="A608" s="17"/>
      <c r="B608" s="73" t="s">
        <v>49</v>
      </c>
      <c r="C608" s="51">
        <f t="shared" ref="C608:C611" si="228">C609</f>
        <v>0</v>
      </c>
      <c r="D608" s="51">
        <f t="shared" ref="D608:D611" si="229">D609</f>
        <v>0</v>
      </c>
      <c r="E608" s="296">
        <v>0</v>
      </c>
    </row>
    <row r="609" spans="1:5" s="138" customFormat="1" x14ac:dyDescent="0.3">
      <c r="A609" s="17">
        <v>4</v>
      </c>
      <c r="B609" s="18" t="s">
        <v>3</v>
      </c>
      <c r="C609" s="51">
        <f t="shared" si="228"/>
        <v>0</v>
      </c>
      <c r="D609" s="51">
        <f t="shared" si="229"/>
        <v>0</v>
      </c>
      <c r="E609" s="296">
        <v>0</v>
      </c>
    </row>
    <row r="610" spans="1:5" s="138" customFormat="1" x14ac:dyDescent="0.3">
      <c r="A610" s="17">
        <v>42</v>
      </c>
      <c r="B610" s="18" t="s">
        <v>36</v>
      </c>
      <c r="C610" s="51">
        <f t="shared" si="228"/>
        <v>0</v>
      </c>
      <c r="D610" s="51">
        <f t="shared" si="229"/>
        <v>0</v>
      </c>
      <c r="E610" s="296">
        <v>0</v>
      </c>
    </row>
    <row r="611" spans="1:5" s="138" customFormat="1" x14ac:dyDescent="0.3">
      <c r="A611" s="322">
        <v>421</v>
      </c>
      <c r="B611" s="323" t="s">
        <v>423</v>
      </c>
      <c r="C611" s="167">
        <f t="shared" si="228"/>
        <v>0</v>
      </c>
      <c r="D611" s="167">
        <f t="shared" si="229"/>
        <v>0</v>
      </c>
      <c r="E611" s="294">
        <v>0</v>
      </c>
    </row>
    <row r="612" spans="1:5" s="138" customFormat="1" x14ac:dyDescent="0.3">
      <c r="A612" s="135">
        <v>4214</v>
      </c>
      <c r="B612" s="315" t="s">
        <v>405</v>
      </c>
      <c r="C612" s="167">
        <v>0</v>
      </c>
      <c r="D612" s="167">
        <v>0</v>
      </c>
      <c r="E612" s="294">
        <v>0</v>
      </c>
    </row>
    <row r="613" spans="1:5" s="138" customFormat="1" x14ac:dyDescent="0.3">
      <c r="A613" s="135"/>
      <c r="B613" s="315"/>
      <c r="C613" s="203"/>
      <c r="D613" s="167"/>
      <c r="E613" s="294"/>
    </row>
    <row r="614" spans="1:5" s="138" customFormat="1" ht="28.8" x14ac:dyDescent="0.3">
      <c r="A614" s="64"/>
      <c r="B614" s="72" t="s">
        <v>539</v>
      </c>
      <c r="C614" s="71">
        <f>C616+C621+C626</f>
        <v>213000</v>
      </c>
      <c r="D614" s="71">
        <f>D616+D621+D626</f>
        <v>199892.84</v>
      </c>
      <c r="E614" s="305">
        <f t="shared" ref="E614:E643" si="230">D614/C614*100</f>
        <v>93.84640375586855</v>
      </c>
    </row>
    <row r="615" spans="1:5" s="138" customFormat="1" x14ac:dyDescent="0.3">
      <c r="A615" s="17"/>
      <c r="B615" s="18" t="s">
        <v>91</v>
      </c>
      <c r="C615" s="51">
        <f>C616+C621+C626</f>
        <v>213000</v>
      </c>
      <c r="D615" s="51">
        <f>D616+D621+D626</f>
        <v>199892.84</v>
      </c>
      <c r="E615" s="296">
        <f t="shared" si="230"/>
        <v>93.84640375586855</v>
      </c>
    </row>
    <row r="616" spans="1:5" s="138" customFormat="1" x14ac:dyDescent="0.3">
      <c r="A616" s="17"/>
      <c r="B616" s="18" t="s">
        <v>50</v>
      </c>
      <c r="C616" s="51">
        <f t="shared" ref="C616:D619" si="231">C617</f>
        <v>29000</v>
      </c>
      <c r="D616" s="51">
        <f t="shared" si="231"/>
        <v>15912.84</v>
      </c>
      <c r="E616" s="296">
        <f t="shared" si="230"/>
        <v>54.871862068965513</v>
      </c>
    </row>
    <row r="617" spans="1:5" s="138" customFormat="1" x14ac:dyDescent="0.3">
      <c r="A617" s="17">
        <v>4</v>
      </c>
      <c r="B617" s="18" t="s">
        <v>3</v>
      </c>
      <c r="C617" s="51">
        <f t="shared" si="231"/>
        <v>29000</v>
      </c>
      <c r="D617" s="51">
        <f t="shared" si="231"/>
        <v>15912.84</v>
      </c>
      <c r="E617" s="296">
        <f t="shared" si="230"/>
        <v>54.871862068965513</v>
      </c>
    </row>
    <row r="618" spans="1:5" s="138" customFormat="1" x14ac:dyDescent="0.3">
      <c r="A618" s="17">
        <v>42</v>
      </c>
      <c r="B618" s="18" t="s">
        <v>36</v>
      </c>
      <c r="C618" s="51">
        <f t="shared" si="231"/>
        <v>29000</v>
      </c>
      <c r="D618" s="51">
        <f t="shared" si="231"/>
        <v>15912.84</v>
      </c>
      <c r="E618" s="296">
        <f t="shared" si="230"/>
        <v>54.871862068965513</v>
      </c>
    </row>
    <row r="619" spans="1:5" s="138" customFormat="1" x14ac:dyDescent="0.3">
      <c r="A619" s="322">
        <v>421</v>
      </c>
      <c r="B619" s="323" t="s">
        <v>423</v>
      </c>
      <c r="C619" s="167">
        <f t="shared" si="231"/>
        <v>29000</v>
      </c>
      <c r="D619" s="167">
        <f t="shared" si="231"/>
        <v>15912.84</v>
      </c>
      <c r="E619" s="294">
        <f t="shared" si="230"/>
        <v>54.871862068965513</v>
      </c>
    </row>
    <row r="620" spans="1:5" s="138" customFormat="1" x14ac:dyDescent="0.3">
      <c r="A620" s="135">
        <v>4214</v>
      </c>
      <c r="B620" s="315" t="s">
        <v>405</v>
      </c>
      <c r="C620" s="167">
        <v>29000</v>
      </c>
      <c r="D620" s="167">
        <v>15912.84</v>
      </c>
      <c r="E620" s="294">
        <f t="shared" si="230"/>
        <v>54.871862068965513</v>
      </c>
    </row>
    <row r="621" spans="1:5" s="138" customFormat="1" x14ac:dyDescent="0.3">
      <c r="A621" s="17"/>
      <c r="B621" s="73" t="s">
        <v>49</v>
      </c>
      <c r="C621" s="51">
        <f t="shared" ref="C621:D623" si="232">C622</f>
        <v>104000</v>
      </c>
      <c r="D621" s="51">
        <f t="shared" si="232"/>
        <v>103980</v>
      </c>
      <c r="E621" s="296">
        <f t="shared" si="230"/>
        <v>99.980769230769226</v>
      </c>
    </row>
    <row r="622" spans="1:5" s="138" customFormat="1" x14ac:dyDescent="0.3">
      <c r="A622" s="17">
        <v>4</v>
      </c>
      <c r="B622" s="18" t="s">
        <v>3</v>
      </c>
      <c r="C622" s="51">
        <f t="shared" si="232"/>
        <v>104000</v>
      </c>
      <c r="D622" s="51">
        <f t="shared" si="232"/>
        <v>103980</v>
      </c>
      <c r="E622" s="296">
        <f t="shared" si="230"/>
        <v>99.980769230769226</v>
      </c>
    </row>
    <row r="623" spans="1:5" s="138" customFormat="1" x14ac:dyDescent="0.3">
      <c r="A623" s="17">
        <v>42</v>
      </c>
      <c r="B623" s="18" t="s">
        <v>36</v>
      </c>
      <c r="C623" s="51">
        <f t="shared" si="232"/>
        <v>104000</v>
      </c>
      <c r="D623" s="51">
        <f t="shared" si="232"/>
        <v>103980</v>
      </c>
      <c r="E623" s="296">
        <f t="shared" si="230"/>
        <v>99.980769230769226</v>
      </c>
    </row>
    <row r="624" spans="1:5" s="138" customFormat="1" x14ac:dyDescent="0.3">
      <c r="A624" s="322">
        <v>421</v>
      </c>
      <c r="B624" s="323" t="s">
        <v>152</v>
      </c>
      <c r="C624" s="167">
        <f>C625</f>
        <v>104000</v>
      </c>
      <c r="D624" s="167">
        <f>D625</f>
        <v>103980</v>
      </c>
      <c r="E624" s="294">
        <f t="shared" si="230"/>
        <v>99.980769230769226</v>
      </c>
    </row>
    <row r="625" spans="1:7" s="138" customFormat="1" x14ac:dyDescent="0.3">
      <c r="A625" s="135">
        <v>4214</v>
      </c>
      <c r="B625" s="315" t="s">
        <v>405</v>
      </c>
      <c r="C625" s="167">
        <v>104000</v>
      </c>
      <c r="D625" s="167">
        <v>103980</v>
      </c>
      <c r="E625" s="294">
        <f t="shared" si="230"/>
        <v>99.980769230769226</v>
      </c>
    </row>
    <row r="626" spans="1:7" s="138" customFormat="1" x14ac:dyDescent="0.3">
      <c r="A626" s="17"/>
      <c r="B626" s="73" t="s">
        <v>532</v>
      </c>
      <c r="C626" s="51">
        <f t="shared" ref="C626:D628" si="233">C627</f>
        <v>80000</v>
      </c>
      <c r="D626" s="51">
        <f t="shared" si="233"/>
        <v>80000</v>
      </c>
      <c r="E626" s="296">
        <f t="shared" ref="E626:E630" si="234">D626/C626*100</f>
        <v>100</v>
      </c>
    </row>
    <row r="627" spans="1:7" s="138" customFormat="1" x14ac:dyDescent="0.3">
      <c r="A627" s="17">
        <v>4</v>
      </c>
      <c r="B627" s="18" t="s">
        <v>3</v>
      </c>
      <c r="C627" s="51">
        <f t="shared" si="233"/>
        <v>80000</v>
      </c>
      <c r="D627" s="51">
        <f t="shared" si="233"/>
        <v>80000</v>
      </c>
      <c r="E627" s="296">
        <f t="shared" si="234"/>
        <v>100</v>
      </c>
    </row>
    <row r="628" spans="1:7" s="138" customFormat="1" x14ac:dyDescent="0.3">
      <c r="A628" s="17">
        <v>42</v>
      </c>
      <c r="B628" s="18" t="s">
        <v>36</v>
      </c>
      <c r="C628" s="51">
        <f t="shared" si="233"/>
        <v>80000</v>
      </c>
      <c r="D628" s="51">
        <f t="shared" si="233"/>
        <v>80000</v>
      </c>
      <c r="E628" s="296">
        <f t="shared" si="234"/>
        <v>100</v>
      </c>
    </row>
    <row r="629" spans="1:7" s="138" customFormat="1" x14ac:dyDescent="0.3">
      <c r="A629" s="322">
        <v>421</v>
      </c>
      <c r="B629" s="323" t="s">
        <v>152</v>
      </c>
      <c r="C629" s="167">
        <f>C630</f>
        <v>80000</v>
      </c>
      <c r="D629" s="167">
        <f>D630</f>
        <v>80000</v>
      </c>
      <c r="E629" s="294">
        <f t="shared" si="234"/>
        <v>100</v>
      </c>
    </row>
    <row r="630" spans="1:7" s="138" customFormat="1" x14ac:dyDescent="0.3">
      <c r="A630" s="135">
        <v>4214</v>
      </c>
      <c r="B630" s="315" t="s">
        <v>405</v>
      </c>
      <c r="C630" s="167">
        <v>80000</v>
      </c>
      <c r="D630" s="167">
        <v>80000</v>
      </c>
      <c r="E630" s="294">
        <f t="shared" si="234"/>
        <v>100</v>
      </c>
    </row>
    <row r="631" spans="1:7" s="138" customFormat="1" x14ac:dyDescent="0.3">
      <c r="A631" s="135"/>
      <c r="B631" s="315"/>
      <c r="C631" s="167"/>
      <c r="D631" s="167"/>
      <c r="E631" s="294"/>
    </row>
    <row r="632" spans="1:7" s="66" customFormat="1" ht="28.8" x14ac:dyDescent="0.3">
      <c r="A632" s="64"/>
      <c r="B632" s="72" t="s">
        <v>537</v>
      </c>
      <c r="C632" s="173">
        <f t="shared" ref="C632:D632" si="235">C639+C634</f>
        <v>40200</v>
      </c>
      <c r="D632" s="71">
        <f t="shared" si="235"/>
        <v>39675</v>
      </c>
      <c r="E632" s="305">
        <f t="shared" si="230"/>
        <v>98.694029850746261</v>
      </c>
      <c r="F632" s="3"/>
      <c r="G632" s="3"/>
    </row>
    <row r="633" spans="1:7" s="3" customFormat="1" x14ac:dyDescent="0.3">
      <c r="A633" s="17"/>
      <c r="B633" s="18" t="s">
        <v>91</v>
      </c>
      <c r="C633" s="55">
        <f t="shared" ref="C633:D633" si="236">C634+C639</f>
        <v>40200</v>
      </c>
      <c r="D633" s="51">
        <f t="shared" si="236"/>
        <v>39675</v>
      </c>
      <c r="E633" s="296">
        <f t="shared" si="230"/>
        <v>98.694029850746261</v>
      </c>
    </row>
    <row r="634" spans="1:7" s="3" customFormat="1" x14ac:dyDescent="0.3">
      <c r="A634" s="17"/>
      <c r="B634" s="18" t="s">
        <v>50</v>
      </c>
      <c r="C634" s="55">
        <f t="shared" ref="C634:D636" si="237">C635</f>
        <v>3000</v>
      </c>
      <c r="D634" s="51">
        <f t="shared" si="237"/>
        <v>2988.75</v>
      </c>
      <c r="E634" s="296">
        <f t="shared" si="230"/>
        <v>99.625</v>
      </c>
    </row>
    <row r="635" spans="1:7" s="3" customFormat="1" x14ac:dyDescent="0.3">
      <c r="A635" s="17">
        <v>4</v>
      </c>
      <c r="B635" s="18" t="s">
        <v>3</v>
      </c>
      <c r="C635" s="55">
        <f t="shared" si="237"/>
        <v>3000</v>
      </c>
      <c r="D635" s="51">
        <f t="shared" si="237"/>
        <v>2988.75</v>
      </c>
      <c r="E635" s="296">
        <f t="shared" si="230"/>
        <v>99.625</v>
      </c>
    </row>
    <row r="636" spans="1:7" s="3" customFormat="1" x14ac:dyDescent="0.3">
      <c r="A636" s="17">
        <v>42</v>
      </c>
      <c r="B636" s="18" t="s">
        <v>36</v>
      </c>
      <c r="C636" s="55">
        <f t="shared" si="237"/>
        <v>3000</v>
      </c>
      <c r="D636" s="51">
        <f t="shared" si="237"/>
        <v>2988.75</v>
      </c>
      <c r="E636" s="296">
        <f t="shared" si="230"/>
        <v>99.625</v>
      </c>
    </row>
    <row r="637" spans="1:7" s="138" customFormat="1" x14ac:dyDescent="0.3">
      <c r="A637" s="135">
        <v>421</v>
      </c>
      <c r="B637" s="371" t="s">
        <v>152</v>
      </c>
      <c r="C637" s="163">
        <f>C638</f>
        <v>3000</v>
      </c>
      <c r="D637" s="167">
        <f>D638</f>
        <v>2988.75</v>
      </c>
      <c r="E637" s="294">
        <f t="shared" si="230"/>
        <v>99.625</v>
      </c>
    </row>
    <row r="638" spans="1:7" s="138" customFormat="1" x14ac:dyDescent="0.3">
      <c r="A638" s="135">
        <v>4214</v>
      </c>
      <c r="B638" s="315" t="s">
        <v>405</v>
      </c>
      <c r="C638" s="163">
        <v>3000</v>
      </c>
      <c r="D638" s="167">
        <v>2988.75</v>
      </c>
      <c r="E638" s="294">
        <f t="shared" si="230"/>
        <v>99.625</v>
      </c>
    </row>
    <row r="639" spans="1:7" s="3" customFormat="1" x14ac:dyDescent="0.3">
      <c r="A639" s="17"/>
      <c r="B639" s="73" t="s">
        <v>49</v>
      </c>
      <c r="C639" s="55">
        <f t="shared" ref="C639:D641" si="238">C640</f>
        <v>37200</v>
      </c>
      <c r="D639" s="51">
        <f t="shared" si="238"/>
        <v>36686.25</v>
      </c>
      <c r="E639" s="296">
        <f t="shared" si="230"/>
        <v>98.618951612903231</v>
      </c>
    </row>
    <row r="640" spans="1:7" s="3" customFormat="1" x14ac:dyDescent="0.3">
      <c r="A640" s="17">
        <v>4</v>
      </c>
      <c r="B640" s="18" t="s">
        <v>3</v>
      </c>
      <c r="C640" s="55">
        <f t="shared" si="238"/>
        <v>37200</v>
      </c>
      <c r="D640" s="51">
        <f t="shared" si="238"/>
        <v>36686.25</v>
      </c>
      <c r="E640" s="296">
        <f t="shared" si="230"/>
        <v>98.618951612903231</v>
      </c>
    </row>
    <row r="641" spans="1:7" s="3" customFormat="1" x14ac:dyDescent="0.3">
      <c r="A641" s="17">
        <v>42</v>
      </c>
      <c r="B641" s="18" t="s">
        <v>36</v>
      </c>
      <c r="C641" s="55">
        <f t="shared" si="238"/>
        <v>37200</v>
      </c>
      <c r="D641" s="51">
        <f t="shared" si="238"/>
        <v>36686.25</v>
      </c>
      <c r="E641" s="296">
        <f t="shared" si="230"/>
        <v>98.618951612903231</v>
      </c>
    </row>
    <row r="642" spans="1:7" x14ac:dyDescent="0.3">
      <c r="A642" s="135">
        <v>421</v>
      </c>
      <c r="B642" s="371" t="s">
        <v>152</v>
      </c>
      <c r="C642" s="163">
        <f>C643</f>
        <v>37200</v>
      </c>
      <c r="D642" s="167">
        <f>D643</f>
        <v>36686.25</v>
      </c>
      <c r="E642" s="294">
        <f t="shared" si="230"/>
        <v>98.618951612903231</v>
      </c>
      <c r="F642"/>
    </row>
    <row r="643" spans="1:7" x14ac:dyDescent="0.3">
      <c r="A643" s="135">
        <v>4214</v>
      </c>
      <c r="B643" s="315" t="s">
        <v>405</v>
      </c>
      <c r="C643" s="163">
        <v>37200</v>
      </c>
      <c r="D643" s="167">
        <v>36686.25</v>
      </c>
      <c r="E643" s="294">
        <f t="shared" si="230"/>
        <v>98.618951612903231</v>
      </c>
      <c r="F643"/>
    </row>
    <row r="644" spans="1:7" ht="14.4" customHeight="1" x14ac:dyDescent="0.3">
      <c r="A644" s="135"/>
      <c r="B644" s="146"/>
      <c r="C644" s="163"/>
      <c r="D644" s="167"/>
      <c r="E644" s="294"/>
      <c r="F644"/>
    </row>
    <row r="645" spans="1:7" s="66" customFormat="1" ht="14.4" customHeight="1" x14ac:dyDescent="0.3">
      <c r="A645" s="64"/>
      <c r="B645" s="67" t="s">
        <v>503</v>
      </c>
      <c r="C645" s="173">
        <f t="shared" ref="C645:D645" si="239">C646</f>
        <v>5600</v>
      </c>
      <c r="D645" s="71">
        <f t="shared" si="239"/>
        <v>5523.9</v>
      </c>
      <c r="E645" s="305">
        <f t="shared" ref="E645:E651" si="240">D645/C645*100</f>
        <v>98.641071428571422</v>
      </c>
      <c r="F645" s="3"/>
      <c r="G645" s="3"/>
    </row>
    <row r="646" spans="1:7" s="3" customFormat="1" ht="14.4" customHeight="1" x14ac:dyDescent="0.3">
      <c r="A646" s="17"/>
      <c r="B646" s="18" t="s">
        <v>91</v>
      </c>
      <c r="C646" s="21">
        <f t="shared" ref="C646:D646" si="241">C647+C652</f>
        <v>5600</v>
      </c>
      <c r="D646" s="19">
        <f t="shared" si="241"/>
        <v>5523.9</v>
      </c>
      <c r="E646" s="296">
        <f t="shared" si="240"/>
        <v>98.641071428571422</v>
      </c>
    </row>
    <row r="647" spans="1:7" s="3" customFormat="1" ht="14.4" customHeight="1" x14ac:dyDescent="0.3">
      <c r="A647" s="17"/>
      <c r="B647" s="18" t="s">
        <v>50</v>
      </c>
      <c r="C647" s="21">
        <f t="shared" ref="C647:D654" si="242">C648</f>
        <v>5600</v>
      </c>
      <c r="D647" s="19">
        <f t="shared" si="242"/>
        <v>5523.9</v>
      </c>
      <c r="E647" s="296">
        <f t="shared" si="240"/>
        <v>98.641071428571422</v>
      </c>
    </row>
    <row r="648" spans="1:7" s="3" customFormat="1" ht="14.4" customHeight="1" x14ac:dyDescent="0.3">
      <c r="A648" s="17">
        <v>4</v>
      </c>
      <c r="B648" s="18" t="s">
        <v>3</v>
      </c>
      <c r="C648" s="21">
        <f t="shared" si="242"/>
        <v>5600</v>
      </c>
      <c r="D648" s="19">
        <f t="shared" si="242"/>
        <v>5523.9</v>
      </c>
      <c r="E648" s="296">
        <f t="shared" si="240"/>
        <v>98.641071428571422</v>
      </c>
    </row>
    <row r="649" spans="1:7" s="3" customFormat="1" ht="14.4" customHeight="1" x14ac:dyDescent="0.3">
      <c r="A649" s="17">
        <v>42</v>
      </c>
      <c r="B649" s="18" t="s">
        <v>36</v>
      </c>
      <c r="C649" s="21">
        <f t="shared" si="242"/>
        <v>5600</v>
      </c>
      <c r="D649" s="19">
        <f t="shared" si="242"/>
        <v>5523.9</v>
      </c>
      <c r="E649" s="296">
        <f t="shared" si="240"/>
        <v>98.641071428571422</v>
      </c>
    </row>
    <row r="650" spans="1:7" s="138" customFormat="1" ht="14.4" customHeight="1" x14ac:dyDescent="0.3">
      <c r="A650" s="135">
        <v>421</v>
      </c>
      <c r="B650" s="146" t="s">
        <v>152</v>
      </c>
      <c r="C650" s="1">
        <f>C651</f>
        <v>5600</v>
      </c>
      <c r="D650" s="206">
        <f>D651</f>
        <v>5523.9</v>
      </c>
      <c r="E650" s="294">
        <f t="shared" si="240"/>
        <v>98.641071428571422</v>
      </c>
    </row>
    <row r="651" spans="1:7" s="138" customFormat="1" ht="14.4" customHeight="1" x14ac:dyDescent="0.3">
      <c r="A651" s="135">
        <v>4214</v>
      </c>
      <c r="B651" s="315" t="s">
        <v>405</v>
      </c>
      <c r="C651" s="1">
        <v>5600</v>
      </c>
      <c r="D651" s="206">
        <v>5523.9</v>
      </c>
      <c r="E651" s="294">
        <f t="shared" si="240"/>
        <v>98.641071428571422</v>
      </c>
    </row>
    <row r="652" spans="1:7" s="3" customFormat="1" ht="14.4" customHeight="1" x14ac:dyDescent="0.3">
      <c r="A652" s="17"/>
      <c r="B652" s="18" t="s">
        <v>49</v>
      </c>
      <c r="C652" s="21">
        <f t="shared" si="242"/>
        <v>0</v>
      </c>
      <c r="D652" s="19">
        <f t="shared" si="242"/>
        <v>0</v>
      </c>
      <c r="E652" s="296">
        <v>0</v>
      </c>
    </row>
    <row r="653" spans="1:7" s="3" customFormat="1" ht="14.4" customHeight="1" x14ac:dyDescent="0.3">
      <c r="A653" s="17">
        <v>4</v>
      </c>
      <c r="B653" s="18" t="s">
        <v>3</v>
      </c>
      <c r="C653" s="21">
        <f t="shared" si="242"/>
        <v>0</v>
      </c>
      <c r="D653" s="19">
        <f t="shared" si="242"/>
        <v>0</v>
      </c>
      <c r="E653" s="296">
        <v>0</v>
      </c>
    </row>
    <row r="654" spans="1:7" s="3" customFormat="1" ht="14.4" customHeight="1" x14ac:dyDescent="0.3">
      <c r="A654" s="17">
        <v>42</v>
      </c>
      <c r="B654" s="18" t="s">
        <v>36</v>
      </c>
      <c r="C654" s="21">
        <f t="shared" si="242"/>
        <v>0</v>
      </c>
      <c r="D654" s="19">
        <f t="shared" si="242"/>
        <v>0</v>
      </c>
      <c r="E654" s="296">
        <v>0</v>
      </c>
    </row>
    <row r="655" spans="1:7" ht="14.4" customHeight="1" x14ac:dyDescent="0.3">
      <c r="A655" s="135">
        <v>421</v>
      </c>
      <c r="B655" s="207" t="s">
        <v>192</v>
      </c>
      <c r="C655" s="163">
        <v>0</v>
      </c>
      <c r="D655" s="163">
        <v>0</v>
      </c>
      <c r="E655" s="294">
        <v>0</v>
      </c>
      <c r="F655"/>
    </row>
    <row r="656" spans="1:7" ht="14.4" customHeight="1" x14ac:dyDescent="0.3">
      <c r="A656" s="135">
        <v>4214</v>
      </c>
      <c r="B656" s="315" t="s">
        <v>405</v>
      </c>
      <c r="C656" s="163">
        <v>0</v>
      </c>
      <c r="D656" s="163">
        <v>0</v>
      </c>
      <c r="E656" s="294">
        <v>0</v>
      </c>
      <c r="F656"/>
    </row>
    <row r="657" spans="1:7" ht="14.4" customHeight="1" x14ac:dyDescent="0.3">
      <c r="A657" s="135"/>
      <c r="B657" s="207"/>
      <c r="C657" s="163"/>
      <c r="D657" s="163"/>
      <c r="E657" s="294"/>
      <c r="F657"/>
    </row>
    <row r="658" spans="1:7" s="66" customFormat="1" ht="14.4" customHeight="1" x14ac:dyDescent="0.3">
      <c r="A658" s="64"/>
      <c r="B658" s="67" t="s">
        <v>358</v>
      </c>
      <c r="C658" s="173">
        <f>C659</f>
        <v>9100</v>
      </c>
      <c r="D658" s="71">
        <f>D659</f>
        <v>9097.3799999999992</v>
      </c>
      <c r="E658" s="305">
        <f t="shared" ref="E658:E664" si="243">D658/C658*100</f>
        <v>99.971208791208781</v>
      </c>
      <c r="F658" s="3"/>
      <c r="G658" s="3"/>
    </row>
    <row r="659" spans="1:7" s="3" customFormat="1" ht="14.4" customHeight="1" x14ac:dyDescent="0.3">
      <c r="A659" s="17"/>
      <c r="B659" s="18" t="s">
        <v>91</v>
      </c>
      <c r="C659" s="21">
        <f>C660+C665</f>
        <v>9100</v>
      </c>
      <c r="D659" s="19">
        <f>D660+D665</f>
        <v>9097.3799999999992</v>
      </c>
      <c r="E659" s="296">
        <f t="shared" si="243"/>
        <v>99.971208791208781</v>
      </c>
    </row>
    <row r="660" spans="1:7" s="3" customFormat="1" ht="14.4" customHeight="1" x14ac:dyDescent="0.3">
      <c r="A660" s="17"/>
      <c r="B660" s="18" t="s">
        <v>50</v>
      </c>
      <c r="C660" s="21">
        <f t="shared" ref="C660:D667" si="244">C661</f>
        <v>9100</v>
      </c>
      <c r="D660" s="19">
        <f t="shared" si="244"/>
        <v>9097.3799999999992</v>
      </c>
      <c r="E660" s="296">
        <f t="shared" si="243"/>
        <v>99.971208791208781</v>
      </c>
    </row>
    <row r="661" spans="1:7" s="3" customFormat="1" ht="14.4" customHeight="1" x14ac:dyDescent="0.3">
      <c r="A661" s="17">
        <v>4</v>
      </c>
      <c r="B661" s="18" t="s">
        <v>3</v>
      </c>
      <c r="C661" s="21">
        <f t="shared" si="244"/>
        <v>9100</v>
      </c>
      <c r="D661" s="19">
        <f t="shared" si="244"/>
        <v>9097.3799999999992</v>
      </c>
      <c r="E661" s="296">
        <f t="shared" si="243"/>
        <v>99.971208791208781</v>
      </c>
    </row>
    <row r="662" spans="1:7" s="3" customFormat="1" ht="14.4" customHeight="1" x14ac:dyDescent="0.3">
      <c r="A662" s="17">
        <v>42</v>
      </c>
      <c r="B662" s="18" t="s">
        <v>36</v>
      </c>
      <c r="C662" s="21">
        <f t="shared" si="244"/>
        <v>9100</v>
      </c>
      <c r="D662" s="19">
        <f t="shared" si="244"/>
        <v>9097.3799999999992</v>
      </c>
      <c r="E662" s="296">
        <f t="shared" si="243"/>
        <v>99.971208791208781</v>
      </c>
    </row>
    <row r="663" spans="1:7" s="138" customFormat="1" ht="14.4" customHeight="1" x14ac:dyDescent="0.3">
      <c r="A663" s="135">
        <v>421</v>
      </c>
      <c r="B663" s="146" t="s">
        <v>152</v>
      </c>
      <c r="C663" s="1">
        <f>C664</f>
        <v>9100</v>
      </c>
      <c r="D663" s="140">
        <f>D664</f>
        <v>9097.3799999999992</v>
      </c>
      <c r="E663" s="294">
        <f t="shared" si="243"/>
        <v>99.971208791208781</v>
      </c>
    </row>
    <row r="664" spans="1:7" s="138" customFormat="1" ht="14.4" customHeight="1" x14ac:dyDescent="0.3">
      <c r="A664" s="135">
        <v>4214</v>
      </c>
      <c r="B664" s="315" t="s">
        <v>405</v>
      </c>
      <c r="C664" s="1">
        <v>9100</v>
      </c>
      <c r="D664" s="140">
        <v>9097.3799999999992</v>
      </c>
      <c r="E664" s="294">
        <f t="shared" si="243"/>
        <v>99.971208791208781</v>
      </c>
    </row>
    <row r="665" spans="1:7" s="3" customFormat="1" ht="14.4" customHeight="1" x14ac:dyDescent="0.3">
      <c r="A665" s="17"/>
      <c r="B665" s="18" t="s">
        <v>49</v>
      </c>
      <c r="C665" s="21">
        <f>C666</f>
        <v>0</v>
      </c>
      <c r="D665" s="19">
        <f>D666</f>
        <v>0</v>
      </c>
      <c r="E665" s="296">
        <v>0</v>
      </c>
    </row>
    <row r="666" spans="1:7" s="3" customFormat="1" ht="14.4" customHeight="1" x14ac:dyDescent="0.3">
      <c r="A666" s="17">
        <v>4</v>
      </c>
      <c r="B666" s="18" t="s">
        <v>3</v>
      </c>
      <c r="C666" s="21">
        <f t="shared" si="244"/>
        <v>0</v>
      </c>
      <c r="D666" s="19">
        <f t="shared" si="244"/>
        <v>0</v>
      </c>
      <c r="E666" s="296">
        <v>0</v>
      </c>
    </row>
    <row r="667" spans="1:7" s="3" customFormat="1" ht="14.4" customHeight="1" x14ac:dyDescent="0.3">
      <c r="A667" s="17">
        <v>42</v>
      </c>
      <c r="B667" s="18" t="s">
        <v>36</v>
      </c>
      <c r="C667" s="21">
        <f t="shared" si="244"/>
        <v>0</v>
      </c>
      <c r="D667" s="19">
        <f t="shared" si="244"/>
        <v>0</v>
      </c>
      <c r="E667" s="296">
        <v>0</v>
      </c>
    </row>
    <row r="668" spans="1:7" ht="14.4" customHeight="1" x14ac:dyDescent="0.3">
      <c r="A668" s="135">
        <v>421</v>
      </c>
      <c r="B668" s="146" t="s">
        <v>152</v>
      </c>
      <c r="C668" s="1">
        <v>0</v>
      </c>
      <c r="D668" s="1">
        <v>0</v>
      </c>
      <c r="E668" s="294">
        <v>0</v>
      </c>
      <c r="F668"/>
    </row>
    <row r="669" spans="1:7" ht="14.4" customHeight="1" x14ac:dyDescent="0.3">
      <c r="A669" s="135">
        <v>4214</v>
      </c>
      <c r="B669" s="315" t="s">
        <v>405</v>
      </c>
      <c r="C669" s="1">
        <v>0</v>
      </c>
      <c r="D669" s="1">
        <v>0</v>
      </c>
      <c r="E669" s="294">
        <v>0</v>
      </c>
      <c r="F669"/>
    </row>
    <row r="670" spans="1:7" ht="14.4" customHeight="1" x14ac:dyDescent="0.3">
      <c r="A670" s="135"/>
      <c r="B670" s="315"/>
      <c r="C670" s="137"/>
      <c r="D670" s="137"/>
      <c r="E670" s="294"/>
      <c r="F670"/>
    </row>
    <row r="671" spans="1:7" ht="31.2" customHeight="1" x14ac:dyDescent="0.3">
      <c r="A671" s="64"/>
      <c r="B671" s="72" t="s">
        <v>540</v>
      </c>
      <c r="C671" s="71">
        <f t="shared" ref="C671:D671" si="245">C672</f>
        <v>0</v>
      </c>
      <c r="D671" s="71">
        <f t="shared" si="245"/>
        <v>0</v>
      </c>
      <c r="E671" s="305">
        <v>0</v>
      </c>
      <c r="F671"/>
    </row>
    <row r="672" spans="1:7" ht="14.4" customHeight="1" x14ac:dyDescent="0.3">
      <c r="A672" s="17"/>
      <c r="B672" s="18" t="s">
        <v>91</v>
      </c>
      <c r="C672" s="51">
        <f t="shared" ref="C672:D672" si="246">C673+C678</f>
        <v>0</v>
      </c>
      <c r="D672" s="51">
        <f t="shared" si="246"/>
        <v>0</v>
      </c>
      <c r="E672" s="296">
        <v>0</v>
      </c>
      <c r="F672"/>
    </row>
    <row r="673" spans="1:6" ht="14.4" customHeight="1" x14ac:dyDescent="0.3">
      <c r="A673" s="17"/>
      <c r="B673" s="18" t="s">
        <v>50</v>
      </c>
      <c r="C673" s="51">
        <f t="shared" ref="C673:D676" si="247">C674</f>
        <v>0</v>
      </c>
      <c r="D673" s="51">
        <f t="shared" si="247"/>
        <v>0</v>
      </c>
      <c r="E673" s="296">
        <v>0</v>
      </c>
      <c r="F673"/>
    </row>
    <row r="674" spans="1:6" ht="14.4" customHeight="1" x14ac:dyDescent="0.3">
      <c r="A674" s="17">
        <v>4</v>
      </c>
      <c r="B674" s="18" t="s">
        <v>3</v>
      </c>
      <c r="C674" s="51">
        <f t="shared" si="247"/>
        <v>0</v>
      </c>
      <c r="D674" s="51">
        <f t="shared" si="247"/>
        <v>0</v>
      </c>
      <c r="E674" s="296">
        <v>0</v>
      </c>
      <c r="F674"/>
    </row>
    <row r="675" spans="1:6" ht="14.4" customHeight="1" x14ac:dyDescent="0.3">
      <c r="A675" s="17">
        <v>42</v>
      </c>
      <c r="B675" s="18" t="s">
        <v>36</v>
      </c>
      <c r="C675" s="51">
        <f t="shared" si="247"/>
        <v>0</v>
      </c>
      <c r="D675" s="51">
        <f t="shared" si="247"/>
        <v>0</v>
      </c>
      <c r="E675" s="296">
        <v>0</v>
      </c>
      <c r="F675"/>
    </row>
    <row r="676" spans="1:6" ht="14.4" customHeight="1" x14ac:dyDescent="0.3">
      <c r="A676" s="322">
        <v>421</v>
      </c>
      <c r="B676" s="323" t="s">
        <v>152</v>
      </c>
      <c r="C676" s="167">
        <f t="shared" si="247"/>
        <v>0</v>
      </c>
      <c r="D676" s="167">
        <v>0</v>
      </c>
      <c r="E676" s="294">
        <v>0</v>
      </c>
      <c r="F676"/>
    </row>
    <row r="677" spans="1:6" ht="14.4" customHeight="1" x14ac:dyDescent="0.3">
      <c r="A677" s="135">
        <v>4214</v>
      </c>
      <c r="B677" s="315" t="s">
        <v>405</v>
      </c>
      <c r="C677" s="167">
        <v>0</v>
      </c>
      <c r="D677" s="167">
        <v>0</v>
      </c>
      <c r="E677" s="294">
        <v>0</v>
      </c>
      <c r="F677"/>
    </row>
    <row r="678" spans="1:6" ht="14.4" customHeight="1" x14ac:dyDescent="0.3">
      <c r="A678" s="17"/>
      <c r="B678" s="73" t="s">
        <v>49</v>
      </c>
      <c r="C678" s="51">
        <f t="shared" ref="C678:D681" si="248">C679</f>
        <v>0</v>
      </c>
      <c r="D678" s="51">
        <f t="shared" si="248"/>
        <v>0</v>
      </c>
      <c r="E678" s="296">
        <v>0</v>
      </c>
      <c r="F678"/>
    </row>
    <row r="679" spans="1:6" ht="14.4" customHeight="1" x14ac:dyDescent="0.3">
      <c r="A679" s="17">
        <v>4</v>
      </c>
      <c r="B679" s="18" t="s">
        <v>3</v>
      </c>
      <c r="C679" s="51">
        <f t="shared" si="248"/>
        <v>0</v>
      </c>
      <c r="D679" s="51">
        <f t="shared" si="248"/>
        <v>0</v>
      </c>
      <c r="E679" s="296">
        <v>0</v>
      </c>
      <c r="F679"/>
    </row>
    <row r="680" spans="1:6" ht="14.4" customHeight="1" x14ac:dyDescent="0.3">
      <c r="A680" s="17">
        <v>42</v>
      </c>
      <c r="B680" s="18" t="s">
        <v>36</v>
      </c>
      <c r="C680" s="51">
        <f t="shared" si="248"/>
        <v>0</v>
      </c>
      <c r="D680" s="51">
        <f t="shared" si="248"/>
        <v>0</v>
      </c>
      <c r="E680" s="296">
        <v>0</v>
      </c>
      <c r="F680"/>
    </row>
    <row r="681" spans="1:6" ht="14.4" customHeight="1" x14ac:dyDescent="0.3">
      <c r="A681" s="322">
        <v>421</v>
      </c>
      <c r="B681" s="323" t="s">
        <v>423</v>
      </c>
      <c r="C681" s="167">
        <f t="shared" si="248"/>
        <v>0</v>
      </c>
      <c r="D681" s="167">
        <f t="shared" si="248"/>
        <v>0</v>
      </c>
      <c r="E681" s="294">
        <v>0</v>
      </c>
      <c r="F681"/>
    </row>
    <row r="682" spans="1:6" ht="14.4" customHeight="1" x14ac:dyDescent="0.3">
      <c r="A682" s="135">
        <v>4214</v>
      </c>
      <c r="B682" s="315" t="s">
        <v>405</v>
      </c>
      <c r="C682" s="167">
        <v>0</v>
      </c>
      <c r="D682" s="167">
        <v>0</v>
      </c>
      <c r="E682" s="294">
        <v>0</v>
      </c>
      <c r="F682"/>
    </row>
    <row r="683" spans="1:6" ht="14.4" customHeight="1" x14ac:dyDescent="0.3">
      <c r="A683" s="135"/>
      <c r="B683" s="315"/>
      <c r="C683" s="137"/>
      <c r="D683" s="137"/>
      <c r="E683" s="294"/>
      <c r="F683"/>
    </row>
    <row r="684" spans="1:6" ht="14.4" customHeight="1" x14ac:dyDescent="0.3">
      <c r="A684" s="64"/>
      <c r="B684" s="72" t="s">
        <v>541</v>
      </c>
      <c r="C684" s="71">
        <f t="shared" ref="C684:D684" si="249">C685</f>
        <v>0</v>
      </c>
      <c r="D684" s="71">
        <f t="shared" si="249"/>
        <v>0</v>
      </c>
      <c r="E684" s="305">
        <v>0</v>
      </c>
      <c r="F684"/>
    </row>
    <row r="685" spans="1:6" ht="14.4" customHeight="1" x14ac:dyDescent="0.3">
      <c r="A685" s="17"/>
      <c r="B685" s="18" t="s">
        <v>91</v>
      </c>
      <c r="C685" s="51">
        <f t="shared" ref="C685:D685" si="250">C686+C691</f>
        <v>0</v>
      </c>
      <c r="D685" s="51">
        <f t="shared" si="250"/>
        <v>0</v>
      </c>
      <c r="E685" s="296">
        <v>0</v>
      </c>
      <c r="F685"/>
    </row>
    <row r="686" spans="1:6" ht="14.4" customHeight="1" x14ac:dyDescent="0.3">
      <c r="A686" s="17"/>
      <c r="B686" s="18" t="s">
        <v>50</v>
      </c>
      <c r="C686" s="51">
        <f t="shared" ref="C686:D689" si="251">C687</f>
        <v>0</v>
      </c>
      <c r="D686" s="51">
        <f t="shared" si="251"/>
        <v>0</v>
      </c>
      <c r="E686" s="296">
        <v>0</v>
      </c>
      <c r="F686"/>
    </row>
    <row r="687" spans="1:6" ht="14.4" customHeight="1" x14ac:dyDescent="0.3">
      <c r="A687" s="17">
        <v>4</v>
      </c>
      <c r="B687" s="18" t="s">
        <v>3</v>
      </c>
      <c r="C687" s="51">
        <f t="shared" si="251"/>
        <v>0</v>
      </c>
      <c r="D687" s="51">
        <f t="shared" si="251"/>
        <v>0</v>
      </c>
      <c r="E687" s="296">
        <v>0</v>
      </c>
      <c r="F687"/>
    </row>
    <row r="688" spans="1:6" ht="14.4" customHeight="1" x14ac:dyDescent="0.3">
      <c r="A688" s="17">
        <v>42</v>
      </c>
      <c r="B688" s="18" t="s">
        <v>36</v>
      </c>
      <c r="C688" s="51">
        <f t="shared" si="251"/>
        <v>0</v>
      </c>
      <c r="D688" s="51">
        <f t="shared" si="251"/>
        <v>0</v>
      </c>
      <c r="E688" s="296">
        <v>0</v>
      </c>
      <c r="F688"/>
    </row>
    <row r="689" spans="1:7" ht="14.4" customHeight="1" x14ac:dyDescent="0.3">
      <c r="A689" s="322">
        <v>421</v>
      </c>
      <c r="B689" s="323" t="s">
        <v>152</v>
      </c>
      <c r="C689" s="167">
        <f t="shared" si="251"/>
        <v>0</v>
      </c>
      <c r="D689" s="167">
        <v>0</v>
      </c>
      <c r="E689" s="294">
        <v>0</v>
      </c>
      <c r="F689"/>
    </row>
    <row r="690" spans="1:7" ht="14.4" customHeight="1" x14ac:dyDescent="0.3">
      <c r="A690" s="135">
        <v>4214</v>
      </c>
      <c r="B690" s="315" t="s">
        <v>405</v>
      </c>
      <c r="C690" s="167">
        <v>0</v>
      </c>
      <c r="D690" s="167">
        <v>0</v>
      </c>
      <c r="E690" s="294">
        <v>0</v>
      </c>
      <c r="F690"/>
    </row>
    <row r="691" spans="1:7" ht="14.4" customHeight="1" x14ac:dyDescent="0.3">
      <c r="A691" s="17"/>
      <c r="B691" s="73" t="s">
        <v>49</v>
      </c>
      <c r="C691" s="51">
        <f t="shared" ref="C691:D694" si="252">C692</f>
        <v>0</v>
      </c>
      <c r="D691" s="51">
        <f t="shared" si="252"/>
        <v>0</v>
      </c>
      <c r="E691" s="296">
        <v>0</v>
      </c>
      <c r="F691"/>
    </row>
    <row r="692" spans="1:7" ht="14.4" customHeight="1" x14ac:dyDescent="0.3">
      <c r="A692" s="17">
        <v>4</v>
      </c>
      <c r="B692" s="18" t="s">
        <v>3</v>
      </c>
      <c r="C692" s="51">
        <f t="shared" si="252"/>
        <v>0</v>
      </c>
      <c r="D692" s="51">
        <f t="shared" si="252"/>
        <v>0</v>
      </c>
      <c r="E692" s="296">
        <v>0</v>
      </c>
      <c r="F692"/>
    </row>
    <row r="693" spans="1:7" ht="14.4" customHeight="1" x14ac:dyDescent="0.3">
      <c r="A693" s="17">
        <v>42</v>
      </c>
      <c r="B693" s="18" t="s">
        <v>36</v>
      </c>
      <c r="C693" s="51">
        <f t="shared" si="252"/>
        <v>0</v>
      </c>
      <c r="D693" s="51">
        <f t="shared" si="252"/>
        <v>0</v>
      </c>
      <c r="E693" s="296">
        <v>0</v>
      </c>
      <c r="F693"/>
    </row>
    <row r="694" spans="1:7" ht="14.4" customHeight="1" x14ac:dyDescent="0.3">
      <c r="A694" s="322">
        <v>421</v>
      </c>
      <c r="B694" s="323" t="s">
        <v>423</v>
      </c>
      <c r="C694" s="167">
        <f t="shared" si="252"/>
        <v>0</v>
      </c>
      <c r="D694" s="167">
        <f t="shared" si="252"/>
        <v>0</v>
      </c>
      <c r="E694" s="294">
        <v>0</v>
      </c>
      <c r="F694"/>
    </row>
    <row r="695" spans="1:7" ht="14.4" customHeight="1" x14ac:dyDescent="0.3">
      <c r="A695" s="135">
        <v>4214</v>
      </c>
      <c r="B695" s="315" t="s">
        <v>405</v>
      </c>
      <c r="C695" s="167">
        <v>0</v>
      </c>
      <c r="D695" s="167">
        <v>0</v>
      </c>
      <c r="E695" s="294">
        <v>0</v>
      </c>
      <c r="F695"/>
    </row>
    <row r="696" spans="1:7" ht="14.4" customHeight="1" x14ac:dyDescent="0.3">
      <c r="A696" s="135"/>
      <c r="B696" s="315"/>
      <c r="C696" s="137"/>
      <c r="D696" s="137"/>
      <c r="E696" s="294"/>
      <c r="F696"/>
    </row>
    <row r="697" spans="1:7" s="76" customFormat="1" x14ac:dyDescent="0.3">
      <c r="A697" s="74"/>
      <c r="B697" s="75" t="s">
        <v>104</v>
      </c>
      <c r="C697" s="174">
        <f>C698+C721+C734+C752+C765+C778+C791+C804+C822+C835</f>
        <v>1227350</v>
      </c>
      <c r="D697" s="174">
        <f>D698+D721+D734+D752+D765+D778+D791+D804+D822+D835</f>
        <v>1221808.3899999999</v>
      </c>
      <c r="E697" s="314">
        <f t="shared" ref="E697:E704" si="253">D697/C697*100</f>
        <v>99.548489835825137</v>
      </c>
      <c r="F697" s="3"/>
      <c r="G697" s="3"/>
    </row>
    <row r="698" spans="1:7" s="76" customFormat="1" x14ac:dyDescent="0.3">
      <c r="A698" s="74"/>
      <c r="B698" s="77" t="s">
        <v>355</v>
      </c>
      <c r="C698" s="78">
        <f t="shared" ref="C698:D698" si="254">C699</f>
        <v>83000</v>
      </c>
      <c r="D698" s="78">
        <f t="shared" si="254"/>
        <v>78830.3</v>
      </c>
      <c r="E698" s="314">
        <f t="shared" si="253"/>
        <v>94.976265060240976</v>
      </c>
      <c r="F698" s="3"/>
      <c r="G698" s="3"/>
    </row>
    <row r="699" spans="1:7" s="138" customFormat="1" ht="14.4" customHeight="1" x14ac:dyDescent="0.3">
      <c r="A699" s="17"/>
      <c r="B699" s="18" t="s">
        <v>89</v>
      </c>
      <c r="C699" s="21">
        <f>C700+C710+C705+C715</f>
        <v>83000</v>
      </c>
      <c r="D699" s="21">
        <f>D700+D710+D705+D715</f>
        <v>78830.3</v>
      </c>
      <c r="E699" s="296">
        <f t="shared" si="253"/>
        <v>94.976265060240976</v>
      </c>
    </row>
    <row r="700" spans="1:7" s="3" customFormat="1" x14ac:dyDescent="0.3">
      <c r="A700" s="17"/>
      <c r="B700" s="18" t="s">
        <v>50</v>
      </c>
      <c r="C700" s="21">
        <f t="shared" ref="C700:D702" si="255">C701</f>
        <v>80425</v>
      </c>
      <c r="D700" s="19">
        <f t="shared" si="255"/>
        <v>76255.3</v>
      </c>
      <c r="E700" s="296">
        <f t="shared" si="253"/>
        <v>94.815418091389489</v>
      </c>
    </row>
    <row r="701" spans="1:7" s="3" customFormat="1" x14ac:dyDescent="0.3">
      <c r="A701" s="17">
        <v>4</v>
      </c>
      <c r="B701" s="222" t="s">
        <v>3</v>
      </c>
      <c r="C701" s="21">
        <f t="shared" si="255"/>
        <v>80425</v>
      </c>
      <c r="D701" s="19">
        <f t="shared" si="255"/>
        <v>76255.3</v>
      </c>
      <c r="E701" s="296">
        <f t="shared" si="253"/>
        <v>94.815418091389489</v>
      </c>
    </row>
    <row r="702" spans="1:7" s="3" customFormat="1" x14ac:dyDescent="0.3">
      <c r="A702" s="17">
        <v>42</v>
      </c>
      <c r="B702" s="18" t="s">
        <v>36</v>
      </c>
      <c r="C702" s="21">
        <f t="shared" si="255"/>
        <v>80425</v>
      </c>
      <c r="D702" s="19">
        <f t="shared" si="255"/>
        <v>76255.3</v>
      </c>
      <c r="E702" s="296">
        <f t="shared" si="253"/>
        <v>94.815418091389489</v>
      </c>
    </row>
    <row r="703" spans="1:7" s="138" customFormat="1" x14ac:dyDescent="0.3">
      <c r="A703" s="135">
        <v>421</v>
      </c>
      <c r="B703" s="146" t="s">
        <v>32</v>
      </c>
      <c r="C703" s="1">
        <f>C704</f>
        <v>80425</v>
      </c>
      <c r="D703" s="140">
        <f>D704</f>
        <v>76255.3</v>
      </c>
      <c r="E703" s="294">
        <f t="shared" si="253"/>
        <v>94.815418091389489</v>
      </c>
    </row>
    <row r="704" spans="1:7" s="138" customFormat="1" ht="14.4" customHeight="1" x14ac:dyDescent="0.3">
      <c r="A704" s="135">
        <v>4213</v>
      </c>
      <c r="B704" s="317" t="s">
        <v>406</v>
      </c>
      <c r="C704" s="1">
        <v>80425</v>
      </c>
      <c r="D704" s="140">
        <v>76255.3</v>
      </c>
      <c r="E704" s="294">
        <f t="shared" si="253"/>
        <v>94.815418091389489</v>
      </c>
    </row>
    <row r="705" spans="1:6" s="138" customFormat="1" ht="14.4" customHeight="1" x14ac:dyDescent="0.3">
      <c r="A705" s="135"/>
      <c r="B705" s="18" t="s">
        <v>51</v>
      </c>
      <c r="C705" s="21">
        <f t="shared" ref="C705:D707" si="256">C706</f>
        <v>0</v>
      </c>
      <c r="D705" s="19">
        <f t="shared" si="256"/>
        <v>0</v>
      </c>
      <c r="E705" s="296">
        <v>0</v>
      </c>
    </row>
    <row r="706" spans="1:6" s="138" customFormat="1" ht="14.4" customHeight="1" x14ac:dyDescent="0.3">
      <c r="A706" s="17">
        <v>4</v>
      </c>
      <c r="B706" s="222" t="s">
        <v>3</v>
      </c>
      <c r="C706" s="21">
        <f t="shared" si="256"/>
        <v>0</v>
      </c>
      <c r="D706" s="19">
        <f t="shared" si="256"/>
        <v>0</v>
      </c>
      <c r="E706" s="296">
        <v>0</v>
      </c>
    </row>
    <row r="707" spans="1:6" s="138" customFormat="1" ht="14.4" customHeight="1" x14ac:dyDescent="0.3">
      <c r="A707" s="17">
        <v>42</v>
      </c>
      <c r="B707" s="18" t="s">
        <v>36</v>
      </c>
      <c r="C707" s="21">
        <f t="shared" si="256"/>
        <v>0</v>
      </c>
      <c r="D707" s="19">
        <f t="shared" si="256"/>
        <v>0</v>
      </c>
      <c r="E707" s="296">
        <v>0</v>
      </c>
    </row>
    <row r="708" spans="1:6" s="138" customFormat="1" ht="14.4" customHeight="1" x14ac:dyDescent="0.3">
      <c r="A708" s="135">
        <v>421</v>
      </c>
      <c r="B708" s="146" t="s">
        <v>32</v>
      </c>
      <c r="C708" s="1">
        <f>C709</f>
        <v>0</v>
      </c>
      <c r="D708" s="140">
        <f>D709</f>
        <v>0</v>
      </c>
      <c r="E708" s="294">
        <v>0</v>
      </c>
    </row>
    <row r="709" spans="1:6" s="138" customFormat="1" ht="14.4" customHeight="1" x14ac:dyDescent="0.3">
      <c r="A709" s="135">
        <v>4213</v>
      </c>
      <c r="B709" s="317" t="s">
        <v>406</v>
      </c>
      <c r="C709" s="1">
        <v>0</v>
      </c>
      <c r="D709" s="140">
        <v>0</v>
      </c>
      <c r="E709" s="294">
        <v>0</v>
      </c>
    </row>
    <row r="710" spans="1:6" s="3" customFormat="1" x14ac:dyDescent="0.3">
      <c r="A710" s="17"/>
      <c r="B710" s="18" t="s">
        <v>49</v>
      </c>
      <c r="C710" s="21">
        <f>C711</f>
        <v>0</v>
      </c>
      <c r="D710" s="19">
        <f>D711</f>
        <v>0</v>
      </c>
      <c r="E710" s="296">
        <v>0</v>
      </c>
    </row>
    <row r="711" spans="1:6" s="3" customFormat="1" x14ac:dyDescent="0.3">
      <c r="A711" s="17">
        <v>4</v>
      </c>
      <c r="B711" s="18" t="s">
        <v>3</v>
      </c>
      <c r="C711" s="21">
        <f t="shared" ref="C711:D711" si="257">C712</f>
        <v>0</v>
      </c>
      <c r="D711" s="19">
        <f t="shared" si="257"/>
        <v>0</v>
      </c>
      <c r="E711" s="296">
        <v>0</v>
      </c>
    </row>
    <row r="712" spans="1:6" s="3" customFormat="1" x14ac:dyDescent="0.3">
      <c r="A712" s="17">
        <v>42</v>
      </c>
      <c r="B712" s="18" t="s">
        <v>36</v>
      </c>
      <c r="C712" s="21">
        <f t="shared" ref="C712:D713" si="258">C713</f>
        <v>0</v>
      </c>
      <c r="D712" s="19">
        <f t="shared" si="258"/>
        <v>0</v>
      </c>
      <c r="E712" s="296">
        <v>0</v>
      </c>
    </row>
    <row r="713" spans="1:6" s="138" customFormat="1" x14ac:dyDescent="0.3">
      <c r="A713" s="135">
        <v>421</v>
      </c>
      <c r="B713" s="146" t="s">
        <v>32</v>
      </c>
      <c r="C713" s="1">
        <f t="shared" si="258"/>
        <v>0</v>
      </c>
      <c r="D713" s="140">
        <f t="shared" si="258"/>
        <v>0</v>
      </c>
      <c r="E713" s="294">
        <v>0</v>
      </c>
    </row>
    <row r="714" spans="1:6" s="138" customFormat="1" ht="14.4" customHeight="1" x14ac:dyDescent="0.3">
      <c r="A714" s="135">
        <v>4213</v>
      </c>
      <c r="B714" s="317" t="s">
        <v>406</v>
      </c>
      <c r="C714" s="1">
        <v>0</v>
      </c>
      <c r="D714" s="140">
        <v>0</v>
      </c>
      <c r="E714" s="294">
        <v>0</v>
      </c>
    </row>
    <row r="715" spans="1:6" s="138" customFormat="1" ht="14.4" customHeight="1" x14ac:dyDescent="0.3">
      <c r="A715" s="135"/>
      <c r="B715" s="18" t="s">
        <v>504</v>
      </c>
      <c r="C715" s="21">
        <f t="shared" ref="C715:D717" si="259">C716</f>
        <v>2575</v>
      </c>
      <c r="D715" s="19">
        <f t="shared" si="259"/>
        <v>2575</v>
      </c>
      <c r="E715" s="296">
        <f t="shared" ref="E715" si="260">D715/C715*100</f>
        <v>100</v>
      </c>
    </row>
    <row r="716" spans="1:6" s="138" customFormat="1" ht="14.4" customHeight="1" x14ac:dyDescent="0.3">
      <c r="A716" s="17">
        <v>4</v>
      </c>
      <c r="B716" s="222" t="s">
        <v>3</v>
      </c>
      <c r="C716" s="21">
        <f t="shared" si="259"/>
        <v>2575</v>
      </c>
      <c r="D716" s="19">
        <f t="shared" si="259"/>
        <v>2575</v>
      </c>
      <c r="E716" s="296">
        <f t="shared" ref="E716:E719" si="261">D716/C716*100</f>
        <v>100</v>
      </c>
    </row>
    <row r="717" spans="1:6" s="138" customFormat="1" ht="14.4" customHeight="1" x14ac:dyDescent="0.3">
      <c r="A717" s="17">
        <v>42</v>
      </c>
      <c r="B717" s="18" t="s">
        <v>36</v>
      </c>
      <c r="C717" s="21">
        <f t="shared" si="259"/>
        <v>2575</v>
      </c>
      <c r="D717" s="19">
        <f t="shared" si="259"/>
        <v>2575</v>
      </c>
      <c r="E717" s="296">
        <f t="shared" si="261"/>
        <v>100</v>
      </c>
    </row>
    <row r="718" spans="1:6" s="138" customFormat="1" ht="14.4" customHeight="1" x14ac:dyDescent="0.3">
      <c r="A718" s="135">
        <v>421</v>
      </c>
      <c r="B718" s="146" t="s">
        <v>32</v>
      </c>
      <c r="C718" s="1">
        <f>C719</f>
        <v>2575</v>
      </c>
      <c r="D718" s="140">
        <f>D719</f>
        <v>2575</v>
      </c>
      <c r="E718" s="294">
        <f t="shared" si="261"/>
        <v>100</v>
      </c>
    </row>
    <row r="719" spans="1:6" s="138" customFormat="1" ht="14.4" customHeight="1" x14ac:dyDescent="0.3">
      <c r="A719" s="135">
        <v>4213</v>
      </c>
      <c r="B719" s="317" t="s">
        <v>406</v>
      </c>
      <c r="C719" s="1">
        <v>2575</v>
      </c>
      <c r="D719" s="140">
        <v>2575</v>
      </c>
      <c r="E719" s="294">
        <f t="shared" si="261"/>
        <v>100</v>
      </c>
    </row>
    <row r="720" spans="1:6" ht="15" customHeight="1" x14ac:dyDescent="0.3">
      <c r="A720" s="135"/>
      <c r="B720" s="146"/>
      <c r="C720" s="163"/>
      <c r="D720" s="163"/>
      <c r="E720" s="294"/>
      <c r="F720"/>
    </row>
    <row r="721" spans="1:7" s="76" customFormat="1" x14ac:dyDescent="0.3">
      <c r="A721" s="74"/>
      <c r="B721" s="77" t="s">
        <v>505</v>
      </c>
      <c r="C721" s="175">
        <f>C722</f>
        <v>55300</v>
      </c>
      <c r="D721" s="78">
        <f>D722</f>
        <v>55277.380000000005</v>
      </c>
      <c r="E721" s="314">
        <f t="shared" ref="E721:E732" si="262">D721/C721*100</f>
        <v>99.959095840868002</v>
      </c>
      <c r="F721" s="3"/>
      <c r="G721" s="3"/>
    </row>
    <row r="722" spans="1:7" s="3" customFormat="1" x14ac:dyDescent="0.3">
      <c r="A722" s="17"/>
      <c r="B722" s="18" t="s">
        <v>89</v>
      </c>
      <c r="C722" s="21">
        <f>C723+C728</f>
        <v>55300</v>
      </c>
      <c r="D722" s="21">
        <f>D723+D728</f>
        <v>55277.380000000005</v>
      </c>
      <c r="E722" s="296">
        <f t="shared" si="262"/>
        <v>99.959095840868002</v>
      </c>
    </row>
    <row r="723" spans="1:7" s="3" customFormat="1" x14ac:dyDescent="0.3">
      <c r="A723" s="17"/>
      <c r="B723" s="18" t="s">
        <v>50</v>
      </c>
      <c r="C723" s="21">
        <f t="shared" ref="C723:D724" si="263">C724</f>
        <v>27930</v>
      </c>
      <c r="D723" s="19">
        <f t="shared" si="263"/>
        <v>27908.720000000001</v>
      </c>
      <c r="E723" s="296">
        <f t="shared" si="262"/>
        <v>99.923809523809524</v>
      </c>
    </row>
    <row r="724" spans="1:7" s="3" customFormat="1" x14ac:dyDescent="0.3">
      <c r="A724" s="17">
        <v>4</v>
      </c>
      <c r="B724" s="222" t="s">
        <v>3</v>
      </c>
      <c r="C724" s="21">
        <f t="shared" si="263"/>
        <v>27930</v>
      </c>
      <c r="D724" s="19">
        <f t="shared" si="263"/>
        <v>27908.720000000001</v>
      </c>
      <c r="E724" s="296">
        <f t="shared" si="262"/>
        <v>99.923809523809524</v>
      </c>
    </row>
    <row r="725" spans="1:7" s="3" customFormat="1" ht="15" customHeight="1" x14ac:dyDescent="0.3">
      <c r="A725" s="17">
        <v>42</v>
      </c>
      <c r="B725" s="18" t="s">
        <v>36</v>
      </c>
      <c r="C725" s="21">
        <f>C726</f>
        <v>27930</v>
      </c>
      <c r="D725" s="19">
        <f>D726</f>
        <v>27908.720000000001</v>
      </c>
      <c r="E725" s="296">
        <f t="shared" si="262"/>
        <v>99.923809523809524</v>
      </c>
    </row>
    <row r="726" spans="1:7" s="138" customFormat="1" ht="13.95" customHeight="1" x14ac:dyDescent="0.3">
      <c r="A726" s="135">
        <v>421</v>
      </c>
      <c r="B726" s="146" t="s">
        <v>67</v>
      </c>
      <c r="C726" s="1">
        <f>C727</f>
        <v>27930</v>
      </c>
      <c r="D726" s="140">
        <f>D727</f>
        <v>27908.720000000001</v>
      </c>
      <c r="E726" s="294">
        <f t="shared" si="262"/>
        <v>99.923809523809524</v>
      </c>
    </row>
    <row r="727" spans="1:7" s="138" customFormat="1" ht="13.95" customHeight="1" x14ac:dyDescent="0.3">
      <c r="A727" s="135">
        <v>4214</v>
      </c>
      <c r="B727" s="371" t="s">
        <v>397</v>
      </c>
      <c r="C727" s="1">
        <v>27930</v>
      </c>
      <c r="D727" s="140">
        <v>27908.720000000001</v>
      </c>
      <c r="E727" s="294">
        <f t="shared" si="262"/>
        <v>99.923809523809524</v>
      </c>
    </row>
    <row r="728" spans="1:7" s="3" customFormat="1" ht="13.95" customHeight="1" x14ac:dyDescent="0.3">
      <c r="A728" s="17"/>
      <c r="B728" s="18" t="s">
        <v>49</v>
      </c>
      <c r="C728" s="21">
        <f t="shared" ref="C728:D730" si="264">C729</f>
        <v>27370</v>
      </c>
      <c r="D728" s="19">
        <f t="shared" si="264"/>
        <v>27368.66</v>
      </c>
      <c r="E728" s="296">
        <f t="shared" si="262"/>
        <v>99.995104128607963</v>
      </c>
    </row>
    <row r="729" spans="1:7" s="3" customFormat="1" ht="13.95" customHeight="1" x14ac:dyDescent="0.3">
      <c r="A729" s="17">
        <v>4</v>
      </c>
      <c r="B729" s="18" t="s">
        <v>3</v>
      </c>
      <c r="C729" s="21">
        <f t="shared" si="264"/>
        <v>27370</v>
      </c>
      <c r="D729" s="19">
        <f t="shared" si="264"/>
        <v>27368.66</v>
      </c>
      <c r="E729" s="296">
        <f t="shared" si="262"/>
        <v>99.995104128607963</v>
      </c>
    </row>
    <row r="730" spans="1:7" s="3" customFormat="1" ht="13.95" customHeight="1" x14ac:dyDescent="0.3">
      <c r="A730" s="17">
        <v>42</v>
      </c>
      <c r="B730" s="18" t="s">
        <v>36</v>
      </c>
      <c r="C730" s="21">
        <f t="shared" si="264"/>
        <v>27370</v>
      </c>
      <c r="D730" s="19">
        <f t="shared" si="264"/>
        <v>27368.66</v>
      </c>
      <c r="E730" s="296">
        <f t="shared" si="262"/>
        <v>99.995104128607963</v>
      </c>
    </row>
    <row r="731" spans="1:7" s="138" customFormat="1" ht="13.95" customHeight="1" x14ac:dyDescent="0.3">
      <c r="A731" s="135">
        <v>421</v>
      </c>
      <c r="B731" s="146" t="s">
        <v>67</v>
      </c>
      <c r="C731" s="1">
        <f>C732</f>
        <v>27370</v>
      </c>
      <c r="D731" s="140">
        <f>D732</f>
        <v>27368.66</v>
      </c>
      <c r="E731" s="294">
        <f t="shared" si="262"/>
        <v>99.995104128607963</v>
      </c>
    </row>
    <row r="732" spans="1:7" s="138" customFormat="1" ht="13.95" customHeight="1" x14ac:dyDescent="0.3">
      <c r="A732" s="135">
        <v>4214</v>
      </c>
      <c r="B732" s="371" t="s">
        <v>397</v>
      </c>
      <c r="C732" s="1">
        <v>27370</v>
      </c>
      <c r="D732" s="140">
        <v>27368.66</v>
      </c>
      <c r="E732" s="294">
        <f t="shared" si="262"/>
        <v>99.995104128607963</v>
      </c>
    </row>
    <row r="733" spans="1:7" ht="13.2" customHeight="1" x14ac:dyDescent="0.3">
      <c r="A733" s="135"/>
      <c r="B733" s="146"/>
      <c r="C733" s="163"/>
      <c r="D733" s="167"/>
      <c r="E733" s="294"/>
      <c r="F733"/>
    </row>
    <row r="734" spans="1:7" s="76" customFormat="1" ht="30" customHeight="1" x14ac:dyDescent="0.3">
      <c r="A734" s="74"/>
      <c r="B734" s="377" t="s">
        <v>531</v>
      </c>
      <c r="C734" s="175">
        <f>C736+C741+C746</f>
        <v>185000</v>
      </c>
      <c r="D734" s="175">
        <f>D736+D741+D746</f>
        <v>184084.29</v>
      </c>
      <c r="E734" s="316">
        <f t="shared" ref="E734:E742" si="265">D734/C734*100</f>
        <v>99.505021621621623</v>
      </c>
      <c r="F734" s="3"/>
      <c r="G734" s="3"/>
    </row>
    <row r="735" spans="1:7" s="3" customFormat="1" ht="13.95" customHeight="1" x14ac:dyDescent="0.3">
      <c r="A735" s="17"/>
      <c r="B735" s="69" t="s">
        <v>530</v>
      </c>
      <c r="C735" s="21">
        <f>C736+C741</f>
        <v>125000</v>
      </c>
      <c r="D735" s="19">
        <f>D736+D741</f>
        <v>124084.29000000001</v>
      </c>
      <c r="E735" s="294">
        <f t="shared" si="265"/>
        <v>99.267432000000014</v>
      </c>
    </row>
    <row r="736" spans="1:7" s="3" customFormat="1" ht="13.95" customHeight="1" x14ac:dyDescent="0.3">
      <c r="A736" s="17"/>
      <c r="B736" s="18" t="s">
        <v>50</v>
      </c>
      <c r="C736" s="21">
        <f t="shared" ref="C736:D738" si="266">C737</f>
        <v>15000</v>
      </c>
      <c r="D736" s="19">
        <f t="shared" si="266"/>
        <v>14721.79</v>
      </c>
      <c r="E736" s="294">
        <f t="shared" si="265"/>
        <v>98.145266666666672</v>
      </c>
    </row>
    <row r="737" spans="1:5" s="3" customFormat="1" ht="13.95" customHeight="1" x14ac:dyDescent="0.3">
      <c r="A737" s="17">
        <v>4</v>
      </c>
      <c r="B737" s="18" t="s">
        <v>3</v>
      </c>
      <c r="C737" s="21">
        <f t="shared" si="266"/>
        <v>15000</v>
      </c>
      <c r="D737" s="19">
        <f t="shared" si="266"/>
        <v>14721.79</v>
      </c>
      <c r="E737" s="294">
        <f t="shared" si="265"/>
        <v>98.145266666666672</v>
      </c>
    </row>
    <row r="738" spans="1:5" s="3" customFormat="1" ht="13.95" customHeight="1" x14ac:dyDescent="0.3">
      <c r="A738" s="17">
        <v>42</v>
      </c>
      <c r="B738" s="222" t="s">
        <v>36</v>
      </c>
      <c r="C738" s="21">
        <f t="shared" si="266"/>
        <v>15000</v>
      </c>
      <c r="D738" s="19">
        <f t="shared" si="266"/>
        <v>14721.79</v>
      </c>
      <c r="E738" s="294">
        <f t="shared" si="265"/>
        <v>98.145266666666672</v>
      </c>
    </row>
    <row r="739" spans="1:5" s="138" customFormat="1" ht="13.95" customHeight="1" x14ac:dyDescent="0.3">
      <c r="A739" s="135">
        <v>421</v>
      </c>
      <c r="B739" s="146" t="s">
        <v>134</v>
      </c>
      <c r="C739" s="1">
        <f>C740</f>
        <v>15000</v>
      </c>
      <c r="D739" s="140">
        <f>D740</f>
        <v>14721.79</v>
      </c>
      <c r="E739" s="294">
        <f t="shared" si="265"/>
        <v>98.145266666666672</v>
      </c>
    </row>
    <row r="740" spans="1:5" s="138" customFormat="1" ht="13.95" customHeight="1" x14ac:dyDescent="0.3">
      <c r="A740" s="135">
        <v>4214</v>
      </c>
      <c r="B740" s="315" t="s">
        <v>405</v>
      </c>
      <c r="C740" s="1">
        <v>15000</v>
      </c>
      <c r="D740" s="140">
        <v>14721.79</v>
      </c>
      <c r="E740" s="294">
        <f t="shared" si="265"/>
        <v>98.145266666666672</v>
      </c>
    </row>
    <row r="741" spans="1:5" s="3" customFormat="1" ht="13.95" customHeight="1" x14ac:dyDescent="0.3">
      <c r="A741" s="17"/>
      <c r="B741" s="18" t="s">
        <v>49</v>
      </c>
      <c r="C741" s="55">
        <f t="shared" ref="C741:D743" si="267">C742</f>
        <v>110000</v>
      </c>
      <c r="D741" s="51">
        <f t="shared" si="267"/>
        <v>109362.5</v>
      </c>
      <c r="E741" s="296">
        <f t="shared" si="265"/>
        <v>99.420454545454547</v>
      </c>
    </row>
    <row r="742" spans="1:5" s="3" customFormat="1" ht="13.95" customHeight="1" x14ac:dyDescent="0.3">
      <c r="A742" s="17">
        <v>4</v>
      </c>
      <c r="B742" s="18" t="s">
        <v>3</v>
      </c>
      <c r="C742" s="55">
        <f t="shared" si="267"/>
        <v>110000</v>
      </c>
      <c r="D742" s="51">
        <f t="shared" si="267"/>
        <v>109362.5</v>
      </c>
      <c r="E742" s="296">
        <f t="shared" si="265"/>
        <v>99.420454545454547</v>
      </c>
    </row>
    <row r="743" spans="1:5" s="3" customFormat="1" ht="13.95" customHeight="1" x14ac:dyDescent="0.3">
      <c r="A743" s="17">
        <v>42</v>
      </c>
      <c r="B743" s="18" t="s">
        <v>36</v>
      </c>
      <c r="C743" s="55">
        <f t="shared" si="267"/>
        <v>110000</v>
      </c>
      <c r="D743" s="51">
        <f t="shared" si="267"/>
        <v>109362.5</v>
      </c>
      <c r="E743" s="296">
        <f t="shared" ref="E743" si="268">D743/C743*100</f>
        <v>99.420454545454547</v>
      </c>
    </row>
    <row r="744" spans="1:5" s="138" customFormat="1" ht="13.95" customHeight="1" x14ac:dyDescent="0.3">
      <c r="A744" s="135">
        <v>421</v>
      </c>
      <c r="B744" s="146" t="s">
        <v>67</v>
      </c>
      <c r="C744" s="163">
        <f>C745</f>
        <v>110000</v>
      </c>
      <c r="D744" s="167">
        <f>D745</f>
        <v>109362.5</v>
      </c>
      <c r="E744" s="294">
        <f t="shared" ref="E744" si="269">D744/C744*100</f>
        <v>99.420454545454547</v>
      </c>
    </row>
    <row r="745" spans="1:5" s="138" customFormat="1" ht="13.95" customHeight="1" x14ac:dyDescent="0.3">
      <c r="A745" s="135">
        <v>4214</v>
      </c>
      <c r="B745" s="315" t="s">
        <v>405</v>
      </c>
      <c r="C745" s="163">
        <v>110000</v>
      </c>
      <c r="D745" s="167">
        <v>109362.5</v>
      </c>
      <c r="E745" s="294">
        <f t="shared" ref="E745" si="270">D745/C745*100</f>
        <v>99.420454545454547</v>
      </c>
    </row>
    <row r="746" spans="1:5" s="138" customFormat="1" ht="13.95" customHeight="1" x14ac:dyDescent="0.3">
      <c r="A746" s="17"/>
      <c r="B746" s="18" t="s">
        <v>532</v>
      </c>
      <c r="C746" s="51">
        <f t="shared" ref="C746:D748" si="271">C747</f>
        <v>60000</v>
      </c>
      <c r="D746" s="51">
        <f t="shared" si="271"/>
        <v>60000</v>
      </c>
      <c r="E746" s="296">
        <f t="shared" ref="E746:E750" si="272">D746/C746*100</f>
        <v>100</v>
      </c>
    </row>
    <row r="747" spans="1:5" s="138" customFormat="1" ht="13.95" customHeight="1" x14ac:dyDescent="0.3">
      <c r="A747" s="17">
        <v>4</v>
      </c>
      <c r="B747" s="18" t="s">
        <v>3</v>
      </c>
      <c r="C747" s="51">
        <f t="shared" si="271"/>
        <v>60000</v>
      </c>
      <c r="D747" s="51">
        <f t="shared" si="271"/>
        <v>60000</v>
      </c>
      <c r="E747" s="296">
        <f t="shared" si="272"/>
        <v>100</v>
      </c>
    </row>
    <row r="748" spans="1:5" s="138" customFormat="1" ht="13.95" customHeight="1" x14ac:dyDescent="0.3">
      <c r="A748" s="17">
        <v>42</v>
      </c>
      <c r="B748" s="18" t="s">
        <v>36</v>
      </c>
      <c r="C748" s="51">
        <f t="shared" si="271"/>
        <v>60000</v>
      </c>
      <c r="D748" s="51">
        <f t="shared" si="271"/>
        <v>60000</v>
      </c>
      <c r="E748" s="296">
        <f t="shared" si="272"/>
        <v>100</v>
      </c>
    </row>
    <row r="749" spans="1:5" s="138" customFormat="1" ht="13.95" customHeight="1" x14ac:dyDescent="0.3">
      <c r="A749" s="135">
        <v>421</v>
      </c>
      <c r="B749" s="146" t="s">
        <v>67</v>
      </c>
      <c r="C749" s="163">
        <f>C750</f>
        <v>60000</v>
      </c>
      <c r="D749" s="167">
        <f>D750</f>
        <v>60000</v>
      </c>
      <c r="E749" s="294">
        <f t="shared" si="272"/>
        <v>100</v>
      </c>
    </row>
    <row r="750" spans="1:5" s="138" customFormat="1" ht="13.95" customHeight="1" x14ac:dyDescent="0.3">
      <c r="A750" s="135">
        <v>4214</v>
      </c>
      <c r="B750" s="315" t="s">
        <v>405</v>
      </c>
      <c r="C750" s="163">
        <v>60000</v>
      </c>
      <c r="D750" s="167">
        <v>60000</v>
      </c>
      <c r="E750" s="294">
        <f t="shared" si="272"/>
        <v>100</v>
      </c>
    </row>
    <row r="751" spans="1:5" s="138" customFormat="1" ht="13.95" customHeight="1" x14ac:dyDescent="0.3">
      <c r="A751" s="135"/>
      <c r="B751" s="315"/>
      <c r="C751" s="163"/>
      <c r="D751" s="167"/>
      <c r="E751" s="294"/>
    </row>
    <row r="752" spans="1:5" s="138" customFormat="1" ht="13.95" customHeight="1" x14ac:dyDescent="0.3">
      <c r="A752" s="79"/>
      <c r="B752" s="79" t="s">
        <v>506</v>
      </c>
      <c r="C752" s="370">
        <f>C753</f>
        <v>16050</v>
      </c>
      <c r="D752" s="370">
        <f>D753</f>
        <v>16012.15</v>
      </c>
      <c r="E752" s="310">
        <f t="shared" ref="E752:E758" si="273">D752/C752*100</f>
        <v>99.764174454828662</v>
      </c>
    </row>
    <row r="753" spans="1:5" s="138" customFormat="1" ht="13.95" customHeight="1" x14ac:dyDescent="0.3">
      <c r="A753" s="17"/>
      <c r="B753" s="216" t="s">
        <v>91</v>
      </c>
      <c r="C753" s="51">
        <f>C754+C759</f>
        <v>16050</v>
      </c>
      <c r="D753" s="51">
        <f>D754+D759</f>
        <v>16012.15</v>
      </c>
      <c r="E753" s="296">
        <f t="shared" si="273"/>
        <v>99.764174454828662</v>
      </c>
    </row>
    <row r="754" spans="1:5" s="138" customFormat="1" ht="13.95" customHeight="1" x14ac:dyDescent="0.3">
      <c r="A754" s="17"/>
      <c r="B754" s="17" t="s">
        <v>50</v>
      </c>
      <c r="C754" s="51">
        <f t="shared" ref="C754:C756" si="274">C755</f>
        <v>16050</v>
      </c>
      <c r="D754" s="51">
        <f t="shared" ref="D754:D756" si="275">D755</f>
        <v>16012.15</v>
      </c>
      <c r="E754" s="296">
        <f t="shared" si="273"/>
        <v>99.764174454828662</v>
      </c>
    </row>
    <row r="755" spans="1:5" s="138" customFormat="1" ht="13.95" customHeight="1" x14ac:dyDescent="0.3">
      <c r="A755" s="17">
        <v>4</v>
      </c>
      <c r="B755" s="17" t="s">
        <v>3</v>
      </c>
      <c r="C755" s="51">
        <f t="shared" si="274"/>
        <v>16050</v>
      </c>
      <c r="D755" s="51">
        <f t="shared" si="275"/>
        <v>16012.15</v>
      </c>
      <c r="E755" s="296">
        <f t="shared" si="273"/>
        <v>99.764174454828662</v>
      </c>
    </row>
    <row r="756" spans="1:5" s="138" customFormat="1" ht="13.95" customHeight="1" x14ac:dyDescent="0.3">
      <c r="A756" s="17">
        <v>42</v>
      </c>
      <c r="B756" s="17" t="s">
        <v>36</v>
      </c>
      <c r="C756" s="51">
        <f t="shared" si="274"/>
        <v>16050</v>
      </c>
      <c r="D756" s="51">
        <f t="shared" si="275"/>
        <v>16012.15</v>
      </c>
      <c r="E756" s="296">
        <f t="shared" si="273"/>
        <v>99.764174454828662</v>
      </c>
    </row>
    <row r="757" spans="1:5" s="138" customFormat="1" ht="13.95" customHeight="1" x14ac:dyDescent="0.3">
      <c r="A757" s="372">
        <v>422</v>
      </c>
      <c r="B757" s="404" t="s">
        <v>557</v>
      </c>
      <c r="C757" s="163">
        <f>C758</f>
        <v>16050</v>
      </c>
      <c r="D757" s="167">
        <f>D758</f>
        <v>16012.15</v>
      </c>
      <c r="E757" s="294">
        <f t="shared" si="273"/>
        <v>99.764174454828662</v>
      </c>
    </row>
    <row r="758" spans="1:5" s="138" customFormat="1" ht="13.95" customHeight="1" x14ac:dyDescent="0.3">
      <c r="A758" s="151">
        <v>4227</v>
      </c>
      <c r="B758" s="152" t="s">
        <v>485</v>
      </c>
      <c r="C758" s="163">
        <v>16050</v>
      </c>
      <c r="D758" s="167">
        <v>16012.15</v>
      </c>
      <c r="E758" s="294">
        <f t="shared" si="273"/>
        <v>99.764174454828662</v>
      </c>
    </row>
    <row r="759" spans="1:5" s="138" customFormat="1" ht="13.95" customHeight="1" x14ac:dyDescent="0.3">
      <c r="A759" s="17"/>
      <c r="B759" s="17" t="s">
        <v>49</v>
      </c>
      <c r="C759" s="51">
        <f t="shared" ref="C759:D761" si="276">C760</f>
        <v>0</v>
      </c>
      <c r="D759" s="51">
        <f t="shared" si="276"/>
        <v>0</v>
      </c>
      <c r="E759" s="296">
        <v>0</v>
      </c>
    </row>
    <row r="760" spans="1:5" s="138" customFormat="1" ht="13.95" customHeight="1" x14ac:dyDescent="0.3">
      <c r="A760" s="17">
        <v>4</v>
      </c>
      <c r="B760" s="17" t="s">
        <v>3</v>
      </c>
      <c r="C760" s="51">
        <f t="shared" si="276"/>
        <v>0</v>
      </c>
      <c r="D760" s="51">
        <f t="shared" si="276"/>
        <v>0</v>
      </c>
      <c r="E760" s="296">
        <v>0</v>
      </c>
    </row>
    <row r="761" spans="1:5" s="138" customFormat="1" ht="13.95" customHeight="1" x14ac:dyDescent="0.3">
      <c r="A761" s="17">
        <v>42</v>
      </c>
      <c r="B761" s="17" t="s">
        <v>36</v>
      </c>
      <c r="C761" s="51">
        <f t="shared" si="276"/>
        <v>0</v>
      </c>
      <c r="D761" s="51">
        <f t="shared" si="276"/>
        <v>0</v>
      </c>
      <c r="E761" s="296">
        <v>0</v>
      </c>
    </row>
    <row r="762" spans="1:5" s="138" customFormat="1" ht="13.95" customHeight="1" x14ac:dyDescent="0.3">
      <c r="A762" s="372">
        <v>422</v>
      </c>
      <c r="B762" s="404" t="s">
        <v>557</v>
      </c>
      <c r="C762" s="163">
        <f>C763</f>
        <v>0</v>
      </c>
      <c r="D762" s="163">
        <f>D763</f>
        <v>0</v>
      </c>
      <c r="E762" s="294">
        <v>0</v>
      </c>
    </row>
    <row r="763" spans="1:5" s="138" customFormat="1" ht="13.95" customHeight="1" x14ac:dyDescent="0.3">
      <c r="A763" s="151">
        <v>4227</v>
      </c>
      <c r="B763" s="152" t="s">
        <v>485</v>
      </c>
      <c r="C763" s="163">
        <v>0</v>
      </c>
      <c r="D763" s="163">
        <v>0</v>
      </c>
      <c r="E763" s="294">
        <v>0</v>
      </c>
    </row>
    <row r="764" spans="1:5" s="138" customFormat="1" ht="13.95" customHeight="1" x14ac:dyDescent="0.3">
      <c r="A764" s="135"/>
      <c r="B764" s="315"/>
      <c r="C764" s="163"/>
      <c r="D764" s="167"/>
      <c r="E764" s="294"/>
    </row>
    <row r="765" spans="1:5" s="138" customFormat="1" ht="13.95" customHeight="1" x14ac:dyDescent="0.3">
      <c r="A765" s="373"/>
      <c r="B765" s="79" t="s">
        <v>507</v>
      </c>
      <c r="C765" s="176">
        <f>C766</f>
        <v>615000</v>
      </c>
      <c r="D765" s="176">
        <f>D766</f>
        <v>614921.30999999994</v>
      </c>
      <c r="E765" s="310">
        <f t="shared" ref="E765:E775" si="277">D765/C765*100</f>
        <v>99.987204878048772</v>
      </c>
    </row>
    <row r="766" spans="1:5" s="138" customFormat="1" ht="13.95" customHeight="1" x14ac:dyDescent="0.3">
      <c r="A766" s="374"/>
      <c r="B766" s="17" t="s">
        <v>89</v>
      </c>
      <c r="C766" s="21">
        <f>C767+C772</f>
        <v>615000</v>
      </c>
      <c r="D766" s="21">
        <f>D767+D772</f>
        <v>614921.30999999994</v>
      </c>
      <c r="E766" s="296">
        <f t="shared" si="277"/>
        <v>99.987204878048772</v>
      </c>
    </row>
    <row r="767" spans="1:5" s="138" customFormat="1" ht="13.95" customHeight="1" x14ac:dyDescent="0.3">
      <c r="A767" s="372"/>
      <c r="B767" s="17" t="s">
        <v>50</v>
      </c>
      <c r="C767" s="21">
        <f t="shared" ref="C767:D768" si="278">C768</f>
        <v>14000</v>
      </c>
      <c r="D767" s="19">
        <f t="shared" si="278"/>
        <v>13901.47</v>
      </c>
      <c r="E767" s="296">
        <f t="shared" si="277"/>
        <v>99.296214285714285</v>
      </c>
    </row>
    <row r="768" spans="1:5" s="138" customFormat="1" ht="13.95" customHeight="1" x14ac:dyDescent="0.3">
      <c r="A768" s="17">
        <v>4</v>
      </c>
      <c r="B768" s="17" t="s">
        <v>3</v>
      </c>
      <c r="C768" s="21">
        <f t="shared" si="278"/>
        <v>14000</v>
      </c>
      <c r="D768" s="19">
        <f t="shared" si="278"/>
        <v>13901.47</v>
      </c>
      <c r="E768" s="296">
        <f t="shared" si="277"/>
        <v>99.296214285714285</v>
      </c>
    </row>
    <row r="769" spans="1:5" s="138" customFormat="1" ht="13.95" customHeight="1" x14ac:dyDescent="0.3">
      <c r="A769" s="17">
        <v>42</v>
      </c>
      <c r="B769" s="17" t="s">
        <v>36</v>
      </c>
      <c r="C769" s="21">
        <f>C770</f>
        <v>14000</v>
      </c>
      <c r="D769" s="19">
        <f>D770</f>
        <v>13901.47</v>
      </c>
      <c r="E769" s="296">
        <f t="shared" si="277"/>
        <v>99.296214285714285</v>
      </c>
    </row>
    <row r="770" spans="1:5" s="138" customFormat="1" ht="13.95" customHeight="1" x14ac:dyDescent="0.3">
      <c r="A770" s="372">
        <v>421</v>
      </c>
      <c r="B770" s="372" t="s">
        <v>67</v>
      </c>
      <c r="C770" s="1">
        <f>C771</f>
        <v>14000</v>
      </c>
      <c r="D770" s="375">
        <f>D771</f>
        <v>13901.47</v>
      </c>
      <c r="E770" s="294">
        <f t="shared" si="277"/>
        <v>99.296214285714285</v>
      </c>
    </row>
    <row r="771" spans="1:5" s="138" customFormat="1" ht="13.95" customHeight="1" x14ac:dyDescent="0.3">
      <c r="A771" s="135">
        <v>4213</v>
      </c>
      <c r="B771" s="317" t="s">
        <v>406</v>
      </c>
      <c r="C771" s="1">
        <v>14000</v>
      </c>
      <c r="D771" s="375">
        <v>13901.47</v>
      </c>
      <c r="E771" s="294">
        <f t="shared" si="277"/>
        <v>99.296214285714285</v>
      </c>
    </row>
    <row r="772" spans="1:5" s="138" customFormat="1" ht="13.95" customHeight="1" x14ac:dyDescent="0.3">
      <c r="A772" s="372"/>
      <c r="B772" s="17" t="s">
        <v>49</v>
      </c>
      <c r="C772" s="21">
        <f t="shared" ref="C772:D773" si="279">C773</f>
        <v>601000</v>
      </c>
      <c r="D772" s="19">
        <f t="shared" si="279"/>
        <v>601019.84</v>
      </c>
      <c r="E772" s="296">
        <f t="shared" si="277"/>
        <v>100.00330116472544</v>
      </c>
    </row>
    <row r="773" spans="1:5" s="138" customFormat="1" ht="13.95" customHeight="1" x14ac:dyDescent="0.3">
      <c r="A773" s="17">
        <v>4</v>
      </c>
      <c r="B773" s="17" t="s">
        <v>3</v>
      </c>
      <c r="C773" s="21">
        <f t="shared" si="279"/>
        <v>601000</v>
      </c>
      <c r="D773" s="19">
        <f t="shared" si="279"/>
        <v>601019.84</v>
      </c>
      <c r="E773" s="296">
        <f t="shared" si="277"/>
        <v>100.00330116472544</v>
      </c>
    </row>
    <row r="774" spans="1:5" s="138" customFormat="1" ht="13.95" customHeight="1" x14ac:dyDescent="0.3">
      <c r="A774" s="17">
        <v>42</v>
      </c>
      <c r="B774" s="17" t="s">
        <v>36</v>
      </c>
      <c r="C774" s="21">
        <f>C775</f>
        <v>601000</v>
      </c>
      <c r="D774" s="19">
        <f>D775</f>
        <v>601019.84</v>
      </c>
      <c r="E774" s="296">
        <f t="shared" si="277"/>
        <v>100.00330116472544</v>
      </c>
    </row>
    <row r="775" spans="1:5" s="138" customFormat="1" ht="13.95" customHeight="1" x14ac:dyDescent="0.3">
      <c r="A775" s="372">
        <v>421</v>
      </c>
      <c r="B775" s="372" t="s">
        <v>509</v>
      </c>
      <c r="C775" s="1">
        <f>C776</f>
        <v>601000</v>
      </c>
      <c r="D775" s="375">
        <f>D776</f>
        <v>601019.84</v>
      </c>
      <c r="E775" s="294">
        <f t="shared" si="277"/>
        <v>100.00330116472544</v>
      </c>
    </row>
    <row r="776" spans="1:5" s="138" customFormat="1" ht="13.95" customHeight="1" x14ac:dyDescent="0.3">
      <c r="A776" s="135">
        <v>4213</v>
      </c>
      <c r="B776" s="317" t="s">
        <v>406</v>
      </c>
      <c r="C776" s="1">
        <v>601000</v>
      </c>
      <c r="D776" s="375">
        <v>601019.84</v>
      </c>
      <c r="E776" s="294">
        <f t="shared" ref="E776" si="280">D776/C776*100</f>
        <v>100.00330116472544</v>
      </c>
    </row>
    <row r="777" spans="1:5" s="138" customFormat="1" ht="13.95" customHeight="1" x14ac:dyDescent="0.3">
      <c r="A777" s="135"/>
      <c r="B777" s="317"/>
      <c r="C777" s="163"/>
      <c r="D777" s="376"/>
      <c r="E777" s="294"/>
    </row>
    <row r="778" spans="1:5" s="138" customFormat="1" ht="27.6" customHeight="1" x14ac:dyDescent="0.3">
      <c r="A778" s="79"/>
      <c r="B778" s="377" t="s">
        <v>508</v>
      </c>
      <c r="C778" s="176">
        <f>C779</f>
        <v>177500</v>
      </c>
      <c r="D778" s="176">
        <f>D779</f>
        <v>177223.62</v>
      </c>
      <c r="E778" s="310">
        <f t="shared" ref="E778:E788" si="281">D778/C778*100</f>
        <v>99.844292957746475</v>
      </c>
    </row>
    <row r="779" spans="1:5" s="138" customFormat="1" ht="13.95" customHeight="1" x14ac:dyDescent="0.3">
      <c r="A779" s="47"/>
      <c r="B779" s="17" t="s">
        <v>89</v>
      </c>
      <c r="C779" s="21">
        <f>C780+C785+C790</f>
        <v>177500</v>
      </c>
      <c r="D779" s="21">
        <f>D780+D785+D790</f>
        <v>177223.62</v>
      </c>
      <c r="E779" s="296">
        <f t="shared" si="281"/>
        <v>99.844292957746475</v>
      </c>
    </row>
    <row r="780" spans="1:5" s="138" customFormat="1" ht="13.95" customHeight="1" x14ac:dyDescent="0.3">
      <c r="A780" s="372"/>
      <c r="B780" s="17" t="s">
        <v>50</v>
      </c>
      <c r="C780" s="21">
        <f>C781</f>
        <v>16100</v>
      </c>
      <c r="D780" s="19">
        <f>D781</f>
        <v>16073.1</v>
      </c>
      <c r="E780" s="296">
        <f t="shared" si="281"/>
        <v>99.832919254658393</v>
      </c>
    </row>
    <row r="781" spans="1:5" s="138" customFormat="1" ht="13.95" customHeight="1" x14ac:dyDescent="0.3">
      <c r="A781" s="17">
        <v>4</v>
      </c>
      <c r="B781" s="17" t="s">
        <v>3</v>
      </c>
      <c r="C781" s="21">
        <f t="shared" ref="C781:D781" si="282">C782</f>
        <v>16100</v>
      </c>
      <c r="D781" s="19">
        <f t="shared" si="282"/>
        <v>16073.1</v>
      </c>
      <c r="E781" s="296">
        <f t="shared" si="281"/>
        <v>99.832919254658393</v>
      </c>
    </row>
    <row r="782" spans="1:5" s="138" customFormat="1" ht="13.95" customHeight="1" x14ac:dyDescent="0.3">
      <c r="A782" s="17">
        <v>42</v>
      </c>
      <c r="B782" s="17" t="s">
        <v>36</v>
      </c>
      <c r="C782" s="21">
        <f>C783</f>
        <v>16100</v>
      </c>
      <c r="D782" s="19">
        <f>D783</f>
        <v>16073.1</v>
      </c>
      <c r="E782" s="296">
        <f t="shared" si="281"/>
        <v>99.832919254658393</v>
      </c>
    </row>
    <row r="783" spans="1:5" s="138" customFormat="1" ht="13.95" customHeight="1" x14ac:dyDescent="0.3">
      <c r="A783" s="372">
        <v>421</v>
      </c>
      <c r="B783" s="372" t="s">
        <v>67</v>
      </c>
      <c r="C783" s="1">
        <f>C784</f>
        <v>16100</v>
      </c>
      <c r="D783" s="375">
        <f>D784</f>
        <v>16073.1</v>
      </c>
      <c r="E783" s="294">
        <f t="shared" si="281"/>
        <v>99.832919254658393</v>
      </c>
    </row>
    <row r="784" spans="1:5" s="138" customFormat="1" ht="13.95" customHeight="1" x14ac:dyDescent="0.3">
      <c r="A784" s="135">
        <v>4213</v>
      </c>
      <c r="B784" s="317" t="s">
        <v>406</v>
      </c>
      <c r="C784" s="1">
        <v>16100</v>
      </c>
      <c r="D784" s="375">
        <v>16073.1</v>
      </c>
      <c r="E784" s="294">
        <f t="shared" si="281"/>
        <v>99.832919254658393</v>
      </c>
    </row>
    <row r="785" spans="1:5" s="138" customFormat="1" ht="13.95" customHeight="1" x14ac:dyDescent="0.3">
      <c r="A785" s="372"/>
      <c r="B785" s="17" t="s">
        <v>49</v>
      </c>
      <c r="C785" s="21">
        <f t="shared" ref="C785:D786" si="283">C786</f>
        <v>161400</v>
      </c>
      <c r="D785" s="19">
        <f t="shared" si="283"/>
        <v>161150.51999999999</v>
      </c>
      <c r="E785" s="296">
        <f t="shared" si="281"/>
        <v>99.845427509293671</v>
      </c>
    </row>
    <row r="786" spans="1:5" s="138" customFormat="1" ht="13.95" customHeight="1" x14ac:dyDescent="0.3">
      <c r="A786" s="17">
        <v>4</v>
      </c>
      <c r="B786" s="17" t="s">
        <v>3</v>
      </c>
      <c r="C786" s="21">
        <f t="shared" si="283"/>
        <v>161400</v>
      </c>
      <c r="D786" s="19">
        <f t="shared" si="283"/>
        <v>161150.51999999999</v>
      </c>
      <c r="E786" s="296">
        <f t="shared" si="281"/>
        <v>99.845427509293671</v>
      </c>
    </row>
    <row r="787" spans="1:5" s="138" customFormat="1" ht="13.95" customHeight="1" x14ac:dyDescent="0.3">
      <c r="A787" s="17">
        <v>42</v>
      </c>
      <c r="B787" s="17" t="s">
        <v>36</v>
      </c>
      <c r="C787" s="21">
        <f>C788</f>
        <v>161400</v>
      </c>
      <c r="D787" s="19">
        <f>D788</f>
        <v>161150.51999999999</v>
      </c>
      <c r="E787" s="296">
        <f t="shared" si="281"/>
        <v>99.845427509293671</v>
      </c>
    </row>
    <row r="788" spans="1:5" s="138" customFormat="1" ht="13.95" customHeight="1" x14ac:dyDescent="0.3">
      <c r="A788" s="372">
        <v>421</v>
      </c>
      <c r="B788" s="372" t="s">
        <v>510</v>
      </c>
      <c r="C788" s="1">
        <f>C789</f>
        <v>161400</v>
      </c>
      <c r="D788" s="375">
        <f>D789</f>
        <v>161150.51999999999</v>
      </c>
      <c r="E788" s="294">
        <f t="shared" si="281"/>
        <v>99.845427509293671</v>
      </c>
    </row>
    <row r="789" spans="1:5" s="138" customFormat="1" ht="13.95" customHeight="1" x14ac:dyDescent="0.3">
      <c r="A789" s="135">
        <v>4213</v>
      </c>
      <c r="B789" s="317" t="s">
        <v>406</v>
      </c>
      <c r="C789" s="163">
        <v>161400</v>
      </c>
      <c r="D789" s="376">
        <v>161150.51999999999</v>
      </c>
      <c r="E789" s="294">
        <f t="shared" ref="E789" si="284">D789/C789*100</f>
        <v>99.845427509293671</v>
      </c>
    </row>
    <row r="790" spans="1:5" s="138" customFormat="1" ht="13.95" hidden="1" customHeight="1" x14ac:dyDescent="0.3">
      <c r="A790" s="135"/>
      <c r="B790" s="317"/>
      <c r="C790" s="163"/>
      <c r="D790" s="376"/>
      <c r="E790" s="294"/>
    </row>
    <row r="791" spans="1:5" s="138" customFormat="1" ht="13.95" hidden="1" customHeight="1" x14ac:dyDescent="0.3">
      <c r="A791" s="79"/>
      <c r="B791" s="377" t="s">
        <v>511</v>
      </c>
      <c r="C791" s="378">
        <f>C792</f>
        <v>0</v>
      </c>
      <c r="D791" s="82">
        <f t="shared" ref="D791" si="285">D792</f>
        <v>0</v>
      </c>
      <c r="E791" s="310" t="e">
        <f t="shared" ref="E791:E801" si="286">D791/C791*100</f>
        <v>#DIV/0!</v>
      </c>
    </row>
    <row r="792" spans="1:5" s="138" customFormat="1" ht="13.95" hidden="1" customHeight="1" x14ac:dyDescent="0.3">
      <c r="A792" s="17"/>
      <c r="B792" s="17" t="s">
        <v>91</v>
      </c>
      <c r="C792" s="204">
        <f t="shared" ref="C792:D792" si="287">C793+C798</f>
        <v>0</v>
      </c>
      <c r="D792" s="19">
        <f t="shared" si="287"/>
        <v>0</v>
      </c>
      <c r="E792" s="296" t="e">
        <f t="shared" si="286"/>
        <v>#DIV/0!</v>
      </c>
    </row>
    <row r="793" spans="1:5" s="138" customFormat="1" ht="13.95" hidden="1" customHeight="1" x14ac:dyDescent="0.3">
      <c r="A793" s="17"/>
      <c r="B793" s="17" t="s">
        <v>50</v>
      </c>
      <c r="C793" s="204">
        <f t="shared" ref="C793:D795" si="288">C794</f>
        <v>0</v>
      </c>
      <c r="D793" s="19">
        <f t="shared" si="288"/>
        <v>0</v>
      </c>
      <c r="E793" s="296" t="e">
        <f t="shared" si="286"/>
        <v>#DIV/0!</v>
      </c>
    </row>
    <row r="794" spans="1:5" s="138" customFormat="1" ht="13.95" hidden="1" customHeight="1" x14ac:dyDescent="0.3">
      <c r="A794" s="17">
        <v>3</v>
      </c>
      <c r="B794" s="22" t="s">
        <v>2</v>
      </c>
      <c r="C794" s="204">
        <f t="shared" si="288"/>
        <v>0</v>
      </c>
      <c r="D794" s="19">
        <f t="shared" si="288"/>
        <v>0</v>
      </c>
      <c r="E794" s="296" t="e">
        <f t="shared" si="286"/>
        <v>#DIV/0!</v>
      </c>
    </row>
    <row r="795" spans="1:5" s="138" customFormat="1" ht="13.95" hidden="1" customHeight="1" x14ac:dyDescent="0.3">
      <c r="A795" s="17">
        <v>32</v>
      </c>
      <c r="B795" s="22" t="s">
        <v>21</v>
      </c>
      <c r="C795" s="204">
        <f t="shared" si="288"/>
        <v>0</v>
      </c>
      <c r="D795" s="19">
        <f t="shared" si="288"/>
        <v>0</v>
      </c>
      <c r="E795" s="296" t="e">
        <f t="shared" si="286"/>
        <v>#DIV/0!</v>
      </c>
    </row>
    <row r="796" spans="1:5" s="138" customFormat="1" ht="13.95" hidden="1" customHeight="1" x14ac:dyDescent="0.3">
      <c r="A796" s="372">
        <v>323</v>
      </c>
      <c r="B796" s="151" t="s">
        <v>24</v>
      </c>
      <c r="C796" s="205">
        <f>C797</f>
        <v>0</v>
      </c>
      <c r="D796" s="375">
        <f>D797</f>
        <v>0</v>
      </c>
      <c r="E796" s="294" t="e">
        <f t="shared" si="286"/>
        <v>#DIV/0!</v>
      </c>
    </row>
    <row r="797" spans="1:5" s="138" customFormat="1" ht="13.95" hidden="1" customHeight="1" x14ac:dyDescent="0.3">
      <c r="A797" s="372">
        <v>3232</v>
      </c>
      <c r="B797" s="151" t="s">
        <v>477</v>
      </c>
      <c r="C797" s="205">
        <v>0</v>
      </c>
      <c r="D797" s="375">
        <v>0</v>
      </c>
      <c r="E797" s="294" t="e">
        <f t="shared" si="286"/>
        <v>#DIV/0!</v>
      </c>
    </row>
    <row r="798" spans="1:5" s="138" customFormat="1" ht="13.95" hidden="1" customHeight="1" x14ac:dyDescent="0.3">
      <c r="A798" s="17"/>
      <c r="B798" s="216" t="s">
        <v>49</v>
      </c>
      <c r="C798" s="204">
        <f t="shared" ref="C798:D799" si="289">C799</f>
        <v>0</v>
      </c>
      <c r="D798" s="19">
        <f t="shared" si="289"/>
        <v>0</v>
      </c>
      <c r="E798" s="296" t="e">
        <f t="shared" si="286"/>
        <v>#DIV/0!</v>
      </c>
    </row>
    <row r="799" spans="1:5" s="138" customFormat="1" ht="13.8" hidden="1" customHeight="1" x14ac:dyDescent="0.3">
      <c r="A799" s="17">
        <v>3</v>
      </c>
      <c r="B799" s="22" t="s">
        <v>2</v>
      </c>
      <c r="C799" s="204">
        <f t="shared" si="289"/>
        <v>0</v>
      </c>
      <c r="D799" s="19">
        <f t="shared" si="289"/>
        <v>0</v>
      </c>
      <c r="E799" s="296" t="e">
        <f t="shared" si="286"/>
        <v>#DIV/0!</v>
      </c>
    </row>
    <row r="800" spans="1:5" s="138" customFormat="1" ht="13.8" hidden="1" customHeight="1" x14ac:dyDescent="0.3">
      <c r="A800" s="17">
        <v>32</v>
      </c>
      <c r="B800" s="22" t="s">
        <v>21</v>
      </c>
      <c r="C800" s="204">
        <f>C801</f>
        <v>0</v>
      </c>
      <c r="D800" s="19">
        <f>D801</f>
        <v>0</v>
      </c>
      <c r="E800" s="296" t="e">
        <f t="shared" si="286"/>
        <v>#DIV/0!</v>
      </c>
    </row>
    <row r="801" spans="1:5" s="138" customFormat="1" ht="14.4" hidden="1" customHeight="1" x14ac:dyDescent="0.3">
      <c r="A801" s="372">
        <v>323</v>
      </c>
      <c r="B801" s="151" t="s">
        <v>24</v>
      </c>
      <c r="C801" s="205">
        <f>C802</f>
        <v>0</v>
      </c>
      <c r="D801" s="1">
        <f>D802</f>
        <v>0</v>
      </c>
      <c r="E801" s="294" t="e">
        <f t="shared" si="286"/>
        <v>#DIV/0!</v>
      </c>
    </row>
    <row r="802" spans="1:5" s="138" customFormat="1" ht="13.8" hidden="1" customHeight="1" x14ac:dyDescent="0.3">
      <c r="A802" s="135">
        <v>3232</v>
      </c>
      <c r="B802" s="151" t="s">
        <v>477</v>
      </c>
      <c r="C802" s="163">
        <v>0</v>
      </c>
      <c r="D802" s="167">
        <v>0</v>
      </c>
      <c r="E802" s="294" t="e">
        <f t="shared" ref="E802" si="290">D802/C802*100</f>
        <v>#DIV/0!</v>
      </c>
    </row>
    <row r="803" spans="1:5" s="138" customFormat="1" ht="13.8" customHeight="1" x14ac:dyDescent="0.3">
      <c r="A803" s="135"/>
      <c r="B803" s="152"/>
      <c r="C803" s="163"/>
      <c r="D803" s="167"/>
      <c r="E803" s="294"/>
    </row>
    <row r="804" spans="1:5" s="138" customFormat="1" ht="13.8" customHeight="1" x14ac:dyDescent="0.3">
      <c r="A804" s="79"/>
      <c r="B804" s="400" t="s">
        <v>533</v>
      </c>
      <c r="C804" s="370">
        <f>C805+C810+C815</f>
        <v>0</v>
      </c>
      <c r="D804" s="370">
        <f>D805+D810+D815</f>
        <v>0</v>
      </c>
      <c r="E804" s="310">
        <v>0</v>
      </c>
    </row>
    <row r="805" spans="1:5" s="138" customFormat="1" ht="13.8" customHeight="1" x14ac:dyDescent="0.3">
      <c r="A805" s="47"/>
      <c r="B805" s="18" t="s">
        <v>89</v>
      </c>
      <c r="C805" s="51">
        <f>C806+C811+C816</f>
        <v>0</v>
      </c>
      <c r="D805" s="51">
        <f>D806+D811+D816</f>
        <v>0</v>
      </c>
      <c r="E805" s="296">
        <v>0</v>
      </c>
    </row>
    <row r="806" spans="1:5" s="138" customFormat="1" ht="13.8" customHeight="1" x14ac:dyDescent="0.3">
      <c r="A806" s="396"/>
      <c r="B806" s="18" t="s">
        <v>50</v>
      </c>
      <c r="C806" s="51">
        <v>0</v>
      </c>
      <c r="D806" s="51">
        <v>0</v>
      </c>
      <c r="E806" s="296">
        <v>0</v>
      </c>
    </row>
    <row r="807" spans="1:5" s="138" customFormat="1" ht="13.8" customHeight="1" x14ac:dyDescent="0.3">
      <c r="A807" s="17">
        <v>4</v>
      </c>
      <c r="B807" s="18" t="s">
        <v>3</v>
      </c>
      <c r="C807" s="51">
        <v>0</v>
      </c>
      <c r="D807" s="51">
        <v>0</v>
      </c>
      <c r="E807" s="296">
        <v>0</v>
      </c>
    </row>
    <row r="808" spans="1:5" s="138" customFormat="1" ht="13.8" customHeight="1" x14ac:dyDescent="0.3">
      <c r="A808" s="17">
        <v>42</v>
      </c>
      <c r="B808" s="18" t="s">
        <v>36</v>
      </c>
      <c r="C808" s="51">
        <v>0</v>
      </c>
      <c r="D808" s="51">
        <v>0</v>
      </c>
      <c r="E808" s="296">
        <v>0</v>
      </c>
    </row>
    <row r="809" spans="1:5" s="138" customFormat="1" ht="13.8" customHeight="1" x14ac:dyDescent="0.3">
      <c r="A809" s="396">
        <v>421</v>
      </c>
      <c r="B809" s="399" t="s">
        <v>67</v>
      </c>
      <c r="C809" s="163">
        <v>0</v>
      </c>
      <c r="D809" s="167">
        <v>0</v>
      </c>
      <c r="E809" s="294">
        <v>0</v>
      </c>
    </row>
    <row r="810" spans="1:5" s="138" customFormat="1" ht="13.8" customHeight="1" x14ac:dyDescent="0.3">
      <c r="A810" s="135">
        <v>4213</v>
      </c>
      <c r="B810" s="317" t="s">
        <v>406</v>
      </c>
      <c r="C810" s="163">
        <v>0</v>
      </c>
      <c r="D810" s="167">
        <v>0</v>
      </c>
      <c r="E810" s="294">
        <v>0</v>
      </c>
    </row>
    <row r="811" spans="1:5" s="138" customFormat="1" ht="13.8" customHeight="1" x14ac:dyDescent="0.3">
      <c r="A811" s="396"/>
      <c r="B811" s="18" t="s">
        <v>49</v>
      </c>
      <c r="C811" s="51">
        <v>0</v>
      </c>
      <c r="D811" s="51">
        <v>0</v>
      </c>
      <c r="E811" s="296">
        <v>0</v>
      </c>
    </row>
    <row r="812" spans="1:5" s="138" customFormat="1" ht="13.8" customHeight="1" x14ac:dyDescent="0.3">
      <c r="A812" s="17">
        <v>4</v>
      </c>
      <c r="B812" s="18" t="s">
        <v>3</v>
      </c>
      <c r="C812" s="51">
        <v>0</v>
      </c>
      <c r="D812" s="51">
        <v>0</v>
      </c>
      <c r="E812" s="296">
        <v>0</v>
      </c>
    </row>
    <row r="813" spans="1:5" s="138" customFormat="1" ht="13.8" customHeight="1" x14ac:dyDescent="0.3">
      <c r="A813" s="17">
        <v>42</v>
      </c>
      <c r="B813" s="18" t="s">
        <v>36</v>
      </c>
      <c r="C813" s="51">
        <v>0</v>
      </c>
      <c r="D813" s="51">
        <v>0</v>
      </c>
      <c r="E813" s="296">
        <v>0</v>
      </c>
    </row>
    <row r="814" spans="1:5" s="138" customFormat="1" ht="13.8" customHeight="1" x14ac:dyDescent="0.3">
      <c r="A814" s="396">
        <v>421</v>
      </c>
      <c r="B814" s="399" t="s">
        <v>509</v>
      </c>
      <c r="C814" s="163">
        <v>0</v>
      </c>
      <c r="D814" s="167">
        <v>0</v>
      </c>
      <c r="E814" s="294">
        <v>0</v>
      </c>
    </row>
    <row r="815" spans="1:5" s="138" customFormat="1" ht="13.8" customHeight="1" x14ac:dyDescent="0.3">
      <c r="A815" s="135">
        <v>4213</v>
      </c>
      <c r="B815" s="317" t="s">
        <v>406</v>
      </c>
      <c r="C815" s="163">
        <v>0</v>
      </c>
      <c r="D815" s="167">
        <v>0</v>
      </c>
      <c r="E815" s="294">
        <v>0</v>
      </c>
    </row>
    <row r="816" spans="1:5" s="138" customFormat="1" ht="13.8" customHeight="1" x14ac:dyDescent="0.3">
      <c r="A816" s="17"/>
      <c r="B816" s="48" t="s">
        <v>51</v>
      </c>
      <c r="C816" s="51">
        <v>0</v>
      </c>
      <c r="D816" s="51">
        <v>0</v>
      </c>
      <c r="E816" s="296">
        <v>0</v>
      </c>
    </row>
    <row r="817" spans="1:5" s="138" customFormat="1" ht="13.8" customHeight="1" x14ac:dyDescent="0.3">
      <c r="A817" s="17">
        <v>4</v>
      </c>
      <c r="B817" s="48" t="s">
        <v>3</v>
      </c>
      <c r="C817" s="51">
        <v>0</v>
      </c>
      <c r="D817" s="51">
        <v>0</v>
      </c>
      <c r="E817" s="296">
        <v>0</v>
      </c>
    </row>
    <row r="818" spans="1:5" s="138" customFormat="1" ht="13.8" customHeight="1" x14ac:dyDescent="0.3">
      <c r="A818" s="17">
        <v>42</v>
      </c>
      <c r="B818" s="48" t="s">
        <v>36</v>
      </c>
      <c r="C818" s="51">
        <v>0</v>
      </c>
      <c r="D818" s="51">
        <v>0</v>
      </c>
      <c r="E818" s="296">
        <v>0</v>
      </c>
    </row>
    <row r="819" spans="1:5" s="138" customFormat="1" ht="13.8" customHeight="1" x14ac:dyDescent="0.3">
      <c r="A819" s="396">
        <v>421</v>
      </c>
      <c r="B819" s="399" t="s">
        <v>66</v>
      </c>
      <c r="C819" s="163">
        <v>0</v>
      </c>
      <c r="D819" s="167">
        <v>0</v>
      </c>
      <c r="E819" s="294">
        <v>0</v>
      </c>
    </row>
    <row r="820" spans="1:5" s="138" customFormat="1" ht="13.8" customHeight="1" x14ac:dyDescent="0.3">
      <c r="A820" s="135">
        <v>4213</v>
      </c>
      <c r="B820" s="317" t="s">
        <v>406</v>
      </c>
      <c r="C820" s="163">
        <v>0</v>
      </c>
      <c r="D820" s="167">
        <v>0</v>
      </c>
      <c r="E820" s="294">
        <v>0</v>
      </c>
    </row>
    <row r="821" spans="1:5" s="138" customFormat="1" ht="13.8" customHeight="1" x14ac:dyDescent="0.3">
      <c r="A821" s="396"/>
      <c r="B821" s="399"/>
      <c r="C821" s="163"/>
      <c r="D821" s="167"/>
      <c r="E821" s="294"/>
    </row>
    <row r="822" spans="1:5" s="138" customFormat="1" ht="25.8" customHeight="1" x14ac:dyDescent="0.3">
      <c r="A822" s="74"/>
      <c r="B822" s="264" t="s">
        <v>534</v>
      </c>
      <c r="C822" s="370">
        <f>C823</f>
        <v>95500</v>
      </c>
      <c r="D822" s="370">
        <f>D823</f>
        <v>95459.34</v>
      </c>
      <c r="E822" s="310">
        <f>E823</f>
        <v>99.917858585858582</v>
      </c>
    </row>
    <row r="823" spans="1:5" s="138" customFormat="1" ht="13.8" customHeight="1" x14ac:dyDescent="0.3">
      <c r="A823" s="17"/>
      <c r="B823" s="18" t="s">
        <v>89</v>
      </c>
      <c r="C823" s="51">
        <f>C824+C829</f>
        <v>95500</v>
      </c>
      <c r="D823" s="51">
        <f>D824+D829</f>
        <v>95459.34</v>
      </c>
      <c r="E823" s="296">
        <f>E824</f>
        <v>99.917858585858582</v>
      </c>
    </row>
    <row r="824" spans="1:5" s="138" customFormat="1" ht="13.8" customHeight="1" x14ac:dyDescent="0.3">
      <c r="A824" s="17"/>
      <c r="B824" s="401" t="s">
        <v>51</v>
      </c>
      <c r="C824" s="51">
        <f t="shared" ref="C824:D826" si="291">C825</f>
        <v>49500</v>
      </c>
      <c r="D824" s="51">
        <f t="shared" si="291"/>
        <v>49459.34</v>
      </c>
      <c r="E824" s="296">
        <f t="shared" ref="E824:E827" si="292">D824/C824*100</f>
        <v>99.917858585858582</v>
      </c>
    </row>
    <row r="825" spans="1:5" s="138" customFormat="1" ht="13.8" customHeight="1" x14ac:dyDescent="0.3">
      <c r="A825" s="17">
        <v>4</v>
      </c>
      <c r="B825" s="18" t="s">
        <v>3</v>
      </c>
      <c r="C825" s="51">
        <f t="shared" si="291"/>
        <v>49500</v>
      </c>
      <c r="D825" s="51">
        <f t="shared" si="291"/>
        <v>49459.34</v>
      </c>
      <c r="E825" s="296">
        <f t="shared" si="292"/>
        <v>99.917858585858582</v>
      </c>
    </row>
    <row r="826" spans="1:5" s="138" customFormat="1" ht="13.8" customHeight="1" x14ac:dyDescent="0.3">
      <c r="A826" s="17">
        <v>42</v>
      </c>
      <c r="B826" s="18" t="s">
        <v>36</v>
      </c>
      <c r="C826" s="51">
        <f t="shared" si="291"/>
        <v>49500</v>
      </c>
      <c r="D826" s="51">
        <f t="shared" si="291"/>
        <v>49459.34</v>
      </c>
      <c r="E826" s="296">
        <f t="shared" si="292"/>
        <v>99.917858585858582</v>
      </c>
    </row>
    <row r="827" spans="1:5" s="138" customFormat="1" ht="13.8" customHeight="1" x14ac:dyDescent="0.3">
      <c r="A827" s="396">
        <v>421</v>
      </c>
      <c r="B827" s="399" t="s">
        <v>32</v>
      </c>
      <c r="C827" s="163">
        <f>C828</f>
        <v>49500</v>
      </c>
      <c r="D827" s="163">
        <f>D828</f>
        <v>49459.34</v>
      </c>
      <c r="E827" s="294">
        <f t="shared" si="292"/>
        <v>99.917858585858582</v>
      </c>
    </row>
    <row r="828" spans="1:5" s="138" customFormat="1" ht="13.8" customHeight="1" x14ac:dyDescent="0.3">
      <c r="A828" s="135">
        <v>4213</v>
      </c>
      <c r="B828" s="317" t="s">
        <v>406</v>
      </c>
      <c r="C828" s="163">
        <v>49500</v>
      </c>
      <c r="D828" s="163">
        <v>49459.34</v>
      </c>
      <c r="E828" s="294">
        <f t="shared" ref="E828" si="293">D828/C828*100</f>
        <v>99.917858585858582</v>
      </c>
    </row>
    <row r="829" spans="1:5" s="138" customFormat="1" ht="13.8" customHeight="1" x14ac:dyDescent="0.3">
      <c r="A829" s="17"/>
      <c r="B829" s="18" t="s">
        <v>49</v>
      </c>
      <c r="C829" s="51">
        <f t="shared" ref="C829:D831" si="294">C830</f>
        <v>46000</v>
      </c>
      <c r="D829" s="51">
        <f t="shared" si="294"/>
        <v>46000</v>
      </c>
      <c r="E829" s="296">
        <f t="shared" ref="E829:E832" si="295">D829/C829*100</f>
        <v>100</v>
      </c>
    </row>
    <row r="830" spans="1:5" s="138" customFormat="1" ht="13.8" customHeight="1" x14ac:dyDescent="0.3">
      <c r="A830" s="17">
        <v>4</v>
      </c>
      <c r="B830" s="18" t="s">
        <v>3</v>
      </c>
      <c r="C830" s="51">
        <f t="shared" si="294"/>
        <v>46000</v>
      </c>
      <c r="D830" s="51">
        <f t="shared" si="294"/>
        <v>46000</v>
      </c>
      <c r="E830" s="296">
        <f t="shared" si="295"/>
        <v>100</v>
      </c>
    </row>
    <row r="831" spans="1:5" s="138" customFormat="1" ht="13.8" customHeight="1" x14ac:dyDescent="0.3">
      <c r="A831" s="17">
        <v>42</v>
      </c>
      <c r="B831" s="18" t="s">
        <v>36</v>
      </c>
      <c r="C831" s="51">
        <f t="shared" si="294"/>
        <v>46000</v>
      </c>
      <c r="D831" s="51">
        <f t="shared" si="294"/>
        <v>46000</v>
      </c>
      <c r="E831" s="296">
        <f t="shared" si="295"/>
        <v>100</v>
      </c>
    </row>
    <row r="832" spans="1:5" s="138" customFormat="1" ht="13.8" customHeight="1" x14ac:dyDescent="0.3">
      <c r="A832" s="396">
        <v>421</v>
      </c>
      <c r="B832" s="399" t="s">
        <v>32</v>
      </c>
      <c r="C832" s="163">
        <f>C833</f>
        <v>46000</v>
      </c>
      <c r="D832" s="163">
        <f>D833</f>
        <v>46000</v>
      </c>
      <c r="E832" s="294">
        <f t="shared" si="295"/>
        <v>100</v>
      </c>
    </row>
    <row r="833" spans="1:7" s="138" customFormat="1" ht="13.8" customHeight="1" x14ac:dyDescent="0.3">
      <c r="A833" s="135">
        <v>4213</v>
      </c>
      <c r="B833" s="317" t="s">
        <v>406</v>
      </c>
      <c r="C833" s="163">
        <v>46000</v>
      </c>
      <c r="D833" s="163">
        <v>46000</v>
      </c>
      <c r="E833" s="294">
        <f t="shared" ref="E833" si="296">D833/C833*100</f>
        <v>100</v>
      </c>
    </row>
    <row r="834" spans="1:7" s="138" customFormat="1" ht="13.8" customHeight="1" x14ac:dyDescent="0.3">
      <c r="A834" s="396"/>
      <c r="B834" s="399"/>
      <c r="C834" s="163"/>
      <c r="D834" s="167"/>
      <c r="E834" s="294"/>
    </row>
    <row r="835" spans="1:7" s="138" customFormat="1" ht="13.8" customHeight="1" x14ac:dyDescent="0.3">
      <c r="A835" s="79"/>
      <c r="B835" s="400" t="s">
        <v>535</v>
      </c>
      <c r="C835" s="370">
        <f>C836</f>
        <v>0</v>
      </c>
      <c r="D835" s="370">
        <f>D836</f>
        <v>0</v>
      </c>
      <c r="E835" s="310">
        <v>0</v>
      </c>
    </row>
    <row r="836" spans="1:7" s="138" customFormat="1" ht="13.8" customHeight="1" x14ac:dyDescent="0.3">
      <c r="A836" s="47"/>
      <c r="B836" s="18" t="s">
        <v>89</v>
      </c>
      <c r="C836" s="51">
        <f>C837+C842</f>
        <v>0</v>
      </c>
      <c r="D836" s="51">
        <f>D837+D842</f>
        <v>0</v>
      </c>
      <c r="E836" s="296">
        <v>0</v>
      </c>
    </row>
    <row r="837" spans="1:7" s="138" customFormat="1" ht="13.8" customHeight="1" x14ac:dyDescent="0.3">
      <c r="A837" s="396"/>
      <c r="B837" s="18" t="s">
        <v>49</v>
      </c>
      <c r="C837" s="51">
        <v>0</v>
      </c>
      <c r="D837" s="51">
        <v>0</v>
      </c>
      <c r="E837" s="296">
        <v>0</v>
      </c>
    </row>
    <row r="838" spans="1:7" s="138" customFormat="1" ht="13.8" customHeight="1" x14ac:dyDescent="0.3">
      <c r="A838" s="17">
        <v>4</v>
      </c>
      <c r="B838" s="18" t="s">
        <v>3</v>
      </c>
      <c r="C838" s="51">
        <v>0</v>
      </c>
      <c r="D838" s="51">
        <v>0</v>
      </c>
      <c r="E838" s="296">
        <v>0</v>
      </c>
    </row>
    <row r="839" spans="1:7" s="138" customFormat="1" ht="13.8" customHeight="1" x14ac:dyDescent="0.3">
      <c r="A839" s="17">
        <v>42</v>
      </c>
      <c r="B839" s="18" t="s">
        <v>36</v>
      </c>
      <c r="C839" s="51">
        <v>0</v>
      </c>
      <c r="D839" s="51">
        <v>0</v>
      </c>
      <c r="E839" s="296">
        <v>0</v>
      </c>
    </row>
    <row r="840" spans="1:7" s="138" customFormat="1" ht="13.8" customHeight="1" x14ac:dyDescent="0.3">
      <c r="A840" s="396">
        <v>421</v>
      </c>
      <c r="B840" s="399" t="s">
        <v>509</v>
      </c>
      <c r="C840" s="163">
        <v>0</v>
      </c>
      <c r="D840" s="167">
        <v>0</v>
      </c>
      <c r="E840" s="294">
        <v>0</v>
      </c>
    </row>
    <row r="841" spans="1:7" s="138" customFormat="1" ht="13.8" customHeight="1" x14ac:dyDescent="0.3">
      <c r="A841" s="135">
        <v>4213</v>
      </c>
      <c r="B841" s="317" t="s">
        <v>406</v>
      </c>
      <c r="C841" s="163">
        <v>0</v>
      </c>
      <c r="D841" s="167">
        <v>0</v>
      </c>
      <c r="E841" s="294">
        <v>0</v>
      </c>
    </row>
    <row r="842" spans="1:7" s="138" customFormat="1" ht="13.8" customHeight="1" x14ac:dyDescent="0.3">
      <c r="A842" s="17"/>
      <c r="B842" s="222" t="s">
        <v>532</v>
      </c>
      <c r="C842" s="51">
        <v>0</v>
      </c>
      <c r="D842" s="51">
        <v>0</v>
      </c>
      <c r="E842" s="296">
        <v>0</v>
      </c>
    </row>
    <row r="843" spans="1:7" s="138" customFormat="1" ht="13.8" customHeight="1" x14ac:dyDescent="0.3">
      <c r="A843" s="17">
        <v>4</v>
      </c>
      <c r="B843" s="48" t="s">
        <v>3</v>
      </c>
      <c r="C843" s="51">
        <v>0</v>
      </c>
      <c r="D843" s="51">
        <v>0</v>
      </c>
      <c r="E843" s="296">
        <v>0</v>
      </c>
    </row>
    <row r="844" spans="1:7" s="138" customFormat="1" ht="13.8" customHeight="1" x14ac:dyDescent="0.3">
      <c r="A844" s="17">
        <v>42</v>
      </c>
      <c r="B844" s="48" t="s">
        <v>36</v>
      </c>
      <c r="C844" s="51">
        <v>0</v>
      </c>
      <c r="D844" s="51">
        <v>0</v>
      </c>
      <c r="E844" s="296">
        <v>0</v>
      </c>
    </row>
    <row r="845" spans="1:7" s="138" customFormat="1" ht="13.8" customHeight="1" x14ac:dyDescent="0.3">
      <c r="A845" s="396">
        <v>421</v>
      </c>
      <c r="B845" s="399" t="s">
        <v>66</v>
      </c>
      <c r="C845" s="163">
        <v>0</v>
      </c>
      <c r="D845" s="167">
        <v>0</v>
      </c>
      <c r="E845" s="294">
        <v>0</v>
      </c>
    </row>
    <row r="846" spans="1:7" s="138" customFormat="1" ht="13.8" customHeight="1" x14ac:dyDescent="0.3">
      <c r="A846" s="135">
        <v>4213</v>
      </c>
      <c r="B846" s="317" t="s">
        <v>406</v>
      </c>
      <c r="C846" s="163">
        <v>0</v>
      </c>
      <c r="D846" s="167">
        <v>0</v>
      </c>
      <c r="E846" s="294">
        <v>0</v>
      </c>
    </row>
    <row r="847" spans="1:7" s="138" customFormat="1" ht="13.8" customHeight="1" x14ac:dyDescent="0.3">
      <c r="A847" s="135"/>
      <c r="B847" s="152"/>
      <c r="C847" s="163"/>
      <c r="D847" s="167"/>
      <c r="E847" s="294"/>
    </row>
    <row r="848" spans="1:7" s="86" customFormat="1" x14ac:dyDescent="0.3">
      <c r="A848" s="83"/>
      <c r="B848" s="84" t="s">
        <v>105</v>
      </c>
      <c r="C848" s="85">
        <f>C849+C859+C869+C877+C886+C898</f>
        <v>121000</v>
      </c>
      <c r="D848" s="85">
        <f>D849+D859+D869+D877+D886+D898</f>
        <v>123812.84000000001</v>
      </c>
      <c r="E848" s="311">
        <f t="shared" ref="E848:E857" si="297">D848/C848*100</f>
        <v>102.32466115702481</v>
      </c>
      <c r="F848" s="3"/>
      <c r="G848" s="3"/>
    </row>
    <row r="849" spans="1:7" s="86" customFormat="1" x14ac:dyDescent="0.3">
      <c r="A849" s="83"/>
      <c r="B849" s="87" t="s">
        <v>308</v>
      </c>
      <c r="C849" s="178">
        <f t="shared" ref="C849:D851" si="298">C850</f>
        <v>28000</v>
      </c>
      <c r="D849" s="178">
        <f t="shared" si="298"/>
        <v>29950.489999999998</v>
      </c>
      <c r="E849" s="311">
        <f t="shared" si="297"/>
        <v>106.96603571428571</v>
      </c>
      <c r="F849" s="3"/>
      <c r="G849" s="3"/>
    </row>
    <row r="850" spans="1:7" s="3" customFormat="1" x14ac:dyDescent="0.3">
      <c r="A850" s="17"/>
      <c r="B850" s="18" t="s">
        <v>88</v>
      </c>
      <c r="C850" s="21">
        <f t="shared" si="298"/>
        <v>28000</v>
      </c>
      <c r="D850" s="21">
        <f t="shared" si="298"/>
        <v>29950.489999999998</v>
      </c>
      <c r="E850" s="296">
        <f t="shared" si="297"/>
        <v>106.96603571428571</v>
      </c>
    </row>
    <row r="851" spans="1:7" s="29" customFormat="1" x14ac:dyDescent="0.3">
      <c r="A851" s="22"/>
      <c r="B851" s="23" t="s">
        <v>51</v>
      </c>
      <c r="C851" s="21">
        <f t="shared" si="298"/>
        <v>28000</v>
      </c>
      <c r="D851" s="21">
        <f t="shared" si="298"/>
        <v>29950.489999999998</v>
      </c>
      <c r="E851" s="296">
        <f t="shared" si="297"/>
        <v>106.96603571428571</v>
      </c>
    </row>
    <row r="852" spans="1:7" s="29" customFormat="1" x14ac:dyDescent="0.3">
      <c r="A852" s="22">
        <v>3</v>
      </c>
      <c r="B852" s="23" t="s">
        <v>2</v>
      </c>
      <c r="C852" s="21">
        <f t="shared" ref="C852" si="299">C854+C856</f>
        <v>28000</v>
      </c>
      <c r="D852" s="21">
        <f t="shared" ref="D852" si="300">D854+D856</f>
        <v>29950.489999999998</v>
      </c>
      <c r="E852" s="296">
        <f t="shared" si="297"/>
        <v>106.96603571428571</v>
      </c>
    </row>
    <row r="853" spans="1:7" s="29" customFormat="1" x14ac:dyDescent="0.3">
      <c r="A853" s="22">
        <v>32</v>
      </c>
      <c r="B853" s="23" t="s">
        <v>21</v>
      </c>
      <c r="C853" s="21">
        <f>C854+C856</f>
        <v>28000</v>
      </c>
      <c r="D853" s="21">
        <f t="shared" ref="D853" si="301">D854+D856</f>
        <v>29950.489999999998</v>
      </c>
      <c r="E853" s="296">
        <f t="shared" si="297"/>
        <v>106.96603571428571</v>
      </c>
    </row>
    <row r="854" spans="1:7" x14ac:dyDescent="0.3">
      <c r="A854" s="151">
        <v>322</v>
      </c>
      <c r="B854" s="152" t="s">
        <v>23</v>
      </c>
      <c r="C854" s="1">
        <f>C855</f>
        <v>16000</v>
      </c>
      <c r="D854" s="1">
        <f t="shared" ref="D854" si="302">D855</f>
        <v>16062.18</v>
      </c>
      <c r="E854" s="294">
        <f t="shared" si="297"/>
        <v>100.388625</v>
      </c>
      <c r="F854"/>
    </row>
    <row r="855" spans="1:7" x14ac:dyDescent="0.3">
      <c r="A855" s="151">
        <v>3223</v>
      </c>
      <c r="B855" s="152" t="s">
        <v>79</v>
      </c>
      <c r="C855" s="1">
        <v>16000</v>
      </c>
      <c r="D855" s="1">
        <v>16062.18</v>
      </c>
      <c r="E855" s="294">
        <f t="shared" si="297"/>
        <v>100.388625</v>
      </c>
      <c r="F855"/>
    </row>
    <row r="856" spans="1:7" x14ac:dyDescent="0.3">
      <c r="A856" s="151">
        <v>323</v>
      </c>
      <c r="B856" s="152" t="s">
        <v>24</v>
      </c>
      <c r="C856" s="1">
        <f>C857</f>
        <v>12000</v>
      </c>
      <c r="D856" s="1">
        <f t="shared" ref="D856" si="303">D857</f>
        <v>13888.31</v>
      </c>
      <c r="E856" s="294">
        <f t="shared" si="297"/>
        <v>115.73591666666667</v>
      </c>
      <c r="F856"/>
    </row>
    <row r="857" spans="1:7" x14ac:dyDescent="0.3">
      <c r="A857" s="151">
        <v>3232</v>
      </c>
      <c r="B857" s="152" t="s">
        <v>65</v>
      </c>
      <c r="C857" s="1">
        <v>12000</v>
      </c>
      <c r="D857" s="1">
        <v>13888.31</v>
      </c>
      <c r="E857" s="294">
        <f t="shared" si="297"/>
        <v>115.73591666666667</v>
      </c>
      <c r="F857"/>
    </row>
    <row r="858" spans="1:7" x14ac:dyDescent="0.3">
      <c r="A858" s="135"/>
      <c r="B858" s="15"/>
      <c r="C858" s="163"/>
      <c r="D858" s="167"/>
      <c r="E858" s="294"/>
      <c r="F858"/>
    </row>
    <row r="859" spans="1:7" s="86" customFormat="1" x14ac:dyDescent="0.3">
      <c r="A859" s="83"/>
      <c r="B859" s="87" t="s">
        <v>309</v>
      </c>
      <c r="C859" s="178">
        <f t="shared" ref="C859:D862" si="304">C860</f>
        <v>40000</v>
      </c>
      <c r="D859" s="178">
        <f t="shared" si="304"/>
        <v>38805.949999999997</v>
      </c>
      <c r="E859" s="311">
        <f t="shared" ref="E859:E867" si="305">D859/C859*100</f>
        <v>97.014874999999989</v>
      </c>
      <c r="F859" s="3"/>
      <c r="G859" s="3"/>
    </row>
    <row r="860" spans="1:7" s="3" customFormat="1" x14ac:dyDescent="0.3">
      <c r="A860" s="17"/>
      <c r="B860" s="18" t="s">
        <v>89</v>
      </c>
      <c r="C860" s="21">
        <f t="shared" si="304"/>
        <v>40000</v>
      </c>
      <c r="D860" s="21">
        <f t="shared" si="304"/>
        <v>38805.949999999997</v>
      </c>
      <c r="E860" s="296">
        <f t="shared" si="305"/>
        <v>97.014874999999989</v>
      </c>
    </row>
    <row r="861" spans="1:7" s="29" customFormat="1" x14ac:dyDescent="0.3">
      <c r="A861" s="22"/>
      <c r="B861" s="23" t="s">
        <v>51</v>
      </c>
      <c r="C861" s="21">
        <f t="shared" si="304"/>
        <v>40000</v>
      </c>
      <c r="D861" s="21">
        <f t="shared" si="304"/>
        <v>38805.949999999997</v>
      </c>
      <c r="E861" s="296">
        <f t="shared" si="305"/>
        <v>97.014874999999989</v>
      </c>
    </row>
    <row r="862" spans="1:7" s="29" customFormat="1" x14ac:dyDescent="0.3">
      <c r="A862" s="22">
        <v>3</v>
      </c>
      <c r="B862" s="23" t="s">
        <v>2</v>
      </c>
      <c r="C862" s="21">
        <f t="shared" si="304"/>
        <v>40000</v>
      </c>
      <c r="D862" s="21">
        <f t="shared" si="304"/>
        <v>38805.949999999997</v>
      </c>
      <c r="E862" s="296">
        <f t="shared" si="305"/>
        <v>97.014874999999989</v>
      </c>
    </row>
    <row r="863" spans="1:7" s="29" customFormat="1" x14ac:dyDescent="0.3">
      <c r="A863" s="22">
        <v>32</v>
      </c>
      <c r="B863" s="23" t="s">
        <v>21</v>
      </c>
      <c r="C863" s="21">
        <f t="shared" ref="C863:D863" si="306">C864+C866</f>
        <v>40000</v>
      </c>
      <c r="D863" s="21">
        <f t="shared" si="306"/>
        <v>38805.949999999997</v>
      </c>
      <c r="E863" s="296">
        <f t="shared" si="305"/>
        <v>97.014874999999989</v>
      </c>
    </row>
    <row r="864" spans="1:7" x14ac:dyDescent="0.3">
      <c r="A864" s="151">
        <v>322</v>
      </c>
      <c r="B864" s="152" t="s">
        <v>23</v>
      </c>
      <c r="C864" s="1">
        <f t="shared" ref="C864:D864" si="307">C865</f>
        <v>10000</v>
      </c>
      <c r="D864" s="1">
        <f t="shared" si="307"/>
        <v>9646.5300000000007</v>
      </c>
      <c r="E864" s="294">
        <f t="shared" si="305"/>
        <v>96.465300000000013</v>
      </c>
      <c r="F864"/>
    </row>
    <row r="865" spans="1:7" x14ac:dyDescent="0.3">
      <c r="A865" s="151">
        <v>3224</v>
      </c>
      <c r="B865" s="152" t="s">
        <v>78</v>
      </c>
      <c r="C865" s="1">
        <v>10000</v>
      </c>
      <c r="D865" s="1">
        <v>9646.5300000000007</v>
      </c>
      <c r="E865" s="294">
        <f t="shared" si="305"/>
        <v>96.465300000000013</v>
      </c>
      <c r="F865"/>
    </row>
    <row r="866" spans="1:7" x14ac:dyDescent="0.3">
      <c r="A866" s="151">
        <v>323</v>
      </c>
      <c r="B866" s="152" t="s">
        <v>24</v>
      </c>
      <c r="C866" s="1">
        <f t="shared" ref="C866:D866" si="308">C867</f>
        <v>30000</v>
      </c>
      <c r="D866" s="1">
        <f t="shared" si="308"/>
        <v>29159.42</v>
      </c>
      <c r="E866" s="294">
        <f t="shared" si="305"/>
        <v>97.198066666666662</v>
      </c>
      <c r="F866"/>
    </row>
    <row r="867" spans="1:7" x14ac:dyDescent="0.3">
      <c r="A867" s="151">
        <v>3232</v>
      </c>
      <c r="B867" s="152" t="s">
        <v>400</v>
      </c>
      <c r="C867" s="1">
        <v>30000</v>
      </c>
      <c r="D867" s="1">
        <v>29159.42</v>
      </c>
      <c r="E867" s="294">
        <f t="shared" si="305"/>
        <v>97.198066666666662</v>
      </c>
      <c r="F867"/>
    </row>
    <row r="868" spans="1:7" x14ac:dyDescent="0.3">
      <c r="A868" s="135"/>
      <c r="B868" s="146"/>
      <c r="C868" s="163"/>
      <c r="D868" s="167"/>
      <c r="E868" s="294"/>
      <c r="F868"/>
    </row>
    <row r="869" spans="1:7" s="86" customFormat="1" x14ac:dyDescent="0.3">
      <c r="A869" s="83"/>
      <c r="B869" s="87" t="s">
        <v>310</v>
      </c>
      <c r="C869" s="178">
        <f>C870</f>
        <v>3500</v>
      </c>
      <c r="D869" s="85">
        <f>D870</f>
        <v>4256.88</v>
      </c>
      <c r="E869" s="311">
        <f t="shared" ref="E869:E875" si="309">D869/C869*100</f>
        <v>121.62514285714285</v>
      </c>
      <c r="F869" s="3"/>
      <c r="G869" s="3"/>
    </row>
    <row r="870" spans="1:7" s="3" customFormat="1" x14ac:dyDescent="0.3">
      <c r="A870" s="17"/>
      <c r="B870" s="18" t="s">
        <v>89</v>
      </c>
      <c r="C870" s="21">
        <f t="shared" ref="C870:D874" si="310">C871</f>
        <v>3500</v>
      </c>
      <c r="D870" s="19">
        <f t="shared" si="310"/>
        <v>4256.88</v>
      </c>
      <c r="E870" s="296">
        <f t="shared" si="309"/>
        <v>121.62514285714285</v>
      </c>
    </row>
    <row r="871" spans="1:7" s="29" customFormat="1" x14ac:dyDescent="0.3">
      <c r="A871" s="22"/>
      <c r="B871" s="23" t="s">
        <v>51</v>
      </c>
      <c r="C871" s="21">
        <f t="shared" si="310"/>
        <v>3500</v>
      </c>
      <c r="D871" s="21">
        <f t="shared" si="310"/>
        <v>4256.88</v>
      </c>
      <c r="E871" s="296">
        <f t="shared" si="309"/>
        <v>121.62514285714285</v>
      </c>
    </row>
    <row r="872" spans="1:7" s="29" customFormat="1" x14ac:dyDescent="0.3">
      <c r="A872" s="22">
        <v>3</v>
      </c>
      <c r="B872" s="23" t="s">
        <v>2</v>
      </c>
      <c r="C872" s="21">
        <f t="shared" si="310"/>
        <v>3500</v>
      </c>
      <c r="D872" s="21">
        <f t="shared" si="310"/>
        <v>4256.88</v>
      </c>
      <c r="E872" s="296">
        <f t="shared" si="309"/>
        <v>121.62514285714285</v>
      </c>
    </row>
    <row r="873" spans="1:7" s="29" customFormat="1" ht="12.6" customHeight="1" x14ac:dyDescent="0.3">
      <c r="A873" s="22">
        <v>32</v>
      </c>
      <c r="B873" s="23" t="s">
        <v>21</v>
      </c>
      <c r="C873" s="21">
        <f t="shared" si="310"/>
        <v>3500</v>
      </c>
      <c r="D873" s="21">
        <f t="shared" si="310"/>
        <v>4256.88</v>
      </c>
      <c r="E873" s="296">
        <f t="shared" si="309"/>
        <v>121.62514285714285</v>
      </c>
    </row>
    <row r="874" spans="1:7" x14ac:dyDescent="0.3">
      <c r="A874" s="151">
        <v>323</v>
      </c>
      <c r="B874" s="152" t="s">
        <v>24</v>
      </c>
      <c r="C874" s="1">
        <f t="shared" si="310"/>
        <v>3500</v>
      </c>
      <c r="D874" s="1">
        <f t="shared" si="310"/>
        <v>4256.88</v>
      </c>
      <c r="E874" s="294">
        <f t="shared" si="309"/>
        <v>121.62514285714285</v>
      </c>
      <c r="F874"/>
    </row>
    <row r="875" spans="1:7" x14ac:dyDescent="0.3">
      <c r="A875" s="151">
        <v>3232</v>
      </c>
      <c r="B875" s="152" t="s">
        <v>404</v>
      </c>
      <c r="C875" s="1">
        <v>3500</v>
      </c>
      <c r="D875" s="1">
        <v>4256.88</v>
      </c>
      <c r="E875" s="294">
        <f t="shared" si="309"/>
        <v>121.62514285714285</v>
      </c>
      <c r="F875"/>
    </row>
    <row r="876" spans="1:7" x14ac:dyDescent="0.3">
      <c r="A876" s="135"/>
      <c r="B876" s="146"/>
      <c r="C876" s="163"/>
      <c r="D876" s="167"/>
      <c r="E876" s="294"/>
      <c r="F876"/>
    </row>
    <row r="877" spans="1:7" s="86" customFormat="1" x14ac:dyDescent="0.3">
      <c r="A877" s="83"/>
      <c r="B877" s="87" t="s">
        <v>311</v>
      </c>
      <c r="C877" s="178">
        <f t="shared" ref="C877:D881" si="311">C878</f>
        <v>10500</v>
      </c>
      <c r="D877" s="178">
        <f t="shared" si="311"/>
        <v>10352.450000000001</v>
      </c>
      <c r="E877" s="311">
        <f t="shared" ref="E877:E884" si="312">D877/C877*100</f>
        <v>98.59476190476191</v>
      </c>
      <c r="F877" s="3"/>
      <c r="G877" s="3"/>
    </row>
    <row r="878" spans="1:7" s="3" customFormat="1" x14ac:dyDescent="0.3">
      <c r="A878" s="17"/>
      <c r="B878" s="18" t="s">
        <v>89</v>
      </c>
      <c r="C878" s="21">
        <f t="shared" si="311"/>
        <v>10500</v>
      </c>
      <c r="D878" s="21">
        <f t="shared" si="311"/>
        <v>10352.450000000001</v>
      </c>
      <c r="E878" s="296">
        <f t="shared" si="312"/>
        <v>98.59476190476191</v>
      </c>
    </row>
    <row r="879" spans="1:7" s="29" customFormat="1" x14ac:dyDescent="0.3">
      <c r="A879" s="22"/>
      <c r="B879" s="23" t="s">
        <v>51</v>
      </c>
      <c r="C879" s="21">
        <f t="shared" si="311"/>
        <v>10500</v>
      </c>
      <c r="D879" s="21">
        <f t="shared" si="311"/>
        <v>10352.450000000001</v>
      </c>
      <c r="E879" s="296">
        <f t="shared" si="312"/>
        <v>98.59476190476191</v>
      </c>
    </row>
    <row r="880" spans="1:7" s="29" customFormat="1" x14ac:dyDescent="0.3">
      <c r="A880" s="22">
        <v>3</v>
      </c>
      <c r="B880" s="23" t="s">
        <v>2</v>
      </c>
      <c r="C880" s="21">
        <f t="shared" si="311"/>
        <v>10500</v>
      </c>
      <c r="D880" s="21">
        <f t="shared" si="311"/>
        <v>10352.450000000001</v>
      </c>
      <c r="E880" s="296">
        <f t="shared" si="312"/>
        <v>98.59476190476191</v>
      </c>
    </row>
    <row r="881" spans="1:7" s="29" customFormat="1" x14ac:dyDescent="0.3">
      <c r="A881" s="22">
        <v>32</v>
      </c>
      <c r="B881" s="23" t="s">
        <v>21</v>
      </c>
      <c r="C881" s="21">
        <f t="shared" si="311"/>
        <v>10500</v>
      </c>
      <c r="D881" s="21">
        <f t="shared" si="311"/>
        <v>10352.450000000001</v>
      </c>
      <c r="E881" s="296">
        <f t="shared" si="312"/>
        <v>98.59476190476191</v>
      </c>
    </row>
    <row r="882" spans="1:7" ht="13.2" customHeight="1" x14ac:dyDescent="0.3">
      <c r="A882" s="151">
        <v>323</v>
      </c>
      <c r="B882" s="152" t="s">
        <v>24</v>
      </c>
      <c r="C882" s="1">
        <f t="shared" ref="C882" si="313">C883+C884</f>
        <v>10500</v>
      </c>
      <c r="D882" s="1">
        <f t="shared" ref="D882" si="314">D883+D884</f>
        <v>10352.450000000001</v>
      </c>
      <c r="E882" s="294">
        <f t="shared" si="312"/>
        <v>98.59476190476191</v>
      </c>
      <c r="F882"/>
    </row>
    <row r="883" spans="1:7" hidden="1" x14ac:dyDescent="0.3">
      <c r="A883" s="151">
        <v>3232</v>
      </c>
      <c r="B883" s="152" t="s">
        <v>403</v>
      </c>
      <c r="C883" s="1">
        <v>0</v>
      </c>
      <c r="D883" s="1">
        <v>0</v>
      </c>
      <c r="E883" s="294">
        <v>0</v>
      </c>
      <c r="F883"/>
    </row>
    <row r="884" spans="1:7" x14ac:dyDescent="0.3">
      <c r="A884" s="151">
        <v>3232</v>
      </c>
      <c r="B884" s="152" t="s">
        <v>402</v>
      </c>
      <c r="C884" s="1">
        <v>10500</v>
      </c>
      <c r="D884" s="1">
        <v>10352.450000000001</v>
      </c>
      <c r="E884" s="294">
        <f t="shared" si="312"/>
        <v>98.59476190476191</v>
      </c>
      <c r="F884"/>
    </row>
    <row r="885" spans="1:7" x14ac:dyDescent="0.3">
      <c r="A885" s="135"/>
      <c r="B885" s="146"/>
      <c r="C885" s="163"/>
      <c r="D885" s="167"/>
      <c r="E885" s="294"/>
      <c r="F885"/>
    </row>
    <row r="886" spans="1:7" s="86" customFormat="1" x14ac:dyDescent="0.3">
      <c r="A886" s="83"/>
      <c r="B886" s="87" t="s">
        <v>312</v>
      </c>
      <c r="C886" s="178">
        <f t="shared" ref="C886:D889" si="315">C887</f>
        <v>34000</v>
      </c>
      <c r="D886" s="178">
        <f t="shared" si="315"/>
        <v>35892.97</v>
      </c>
      <c r="E886" s="311">
        <f t="shared" ref="E886:E896" si="316">D886/C886*100</f>
        <v>105.56755882352942</v>
      </c>
      <c r="F886" s="3"/>
      <c r="G886" s="3"/>
    </row>
    <row r="887" spans="1:7" s="3" customFormat="1" x14ac:dyDescent="0.3">
      <c r="A887" s="17"/>
      <c r="B887" s="18" t="s">
        <v>89</v>
      </c>
      <c r="C887" s="21">
        <f t="shared" si="315"/>
        <v>34000</v>
      </c>
      <c r="D887" s="21">
        <f t="shared" si="315"/>
        <v>35892.97</v>
      </c>
      <c r="E887" s="296">
        <f t="shared" si="316"/>
        <v>105.56755882352942</v>
      </c>
    </row>
    <row r="888" spans="1:7" s="29" customFormat="1" x14ac:dyDescent="0.3">
      <c r="A888" s="22"/>
      <c r="B888" s="23" t="s">
        <v>51</v>
      </c>
      <c r="C888" s="21">
        <f t="shared" si="315"/>
        <v>34000</v>
      </c>
      <c r="D888" s="21">
        <f t="shared" si="315"/>
        <v>35892.97</v>
      </c>
      <c r="E888" s="296">
        <f t="shared" si="316"/>
        <v>105.56755882352942</v>
      </c>
    </row>
    <row r="889" spans="1:7" s="29" customFormat="1" x14ac:dyDescent="0.3">
      <c r="A889" s="22">
        <v>3</v>
      </c>
      <c r="B889" s="23" t="s">
        <v>2</v>
      </c>
      <c r="C889" s="21">
        <f t="shared" si="315"/>
        <v>34000</v>
      </c>
      <c r="D889" s="21">
        <f t="shared" si="315"/>
        <v>35892.97</v>
      </c>
      <c r="E889" s="296">
        <f t="shared" si="316"/>
        <v>105.56755882352942</v>
      </c>
    </row>
    <row r="890" spans="1:7" s="29" customFormat="1" x14ac:dyDescent="0.3">
      <c r="A890" s="22">
        <v>32</v>
      </c>
      <c r="B890" s="23" t="s">
        <v>21</v>
      </c>
      <c r="C890" s="21">
        <f>C891+C894</f>
        <v>34000</v>
      </c>
      <c r="D890" s="21">
        <f>D891+D894</f>
        <v>35892.97</v>
      </c>
      <c r="E890" s="296">
        <f t="shared" si="316"/>
        <v>105.56755882352942</v>
      </c>
    </row>
    <row r="891" spans="1:7" x14ac:dyDescent="0.3">
      <c r="A891" s="17">
        <v>322</v>
      </c>
      <c r="B891" s="18" t="s">
        <v>23</v>
      </c>
      <c r="C891" s="19">
        <f>C893+C892</f>
        <v>7600</v>
      </c>
      <c r="D891" s="19">
        <f>D893+D892</f>
        <v>9041.4</v>
      </c>
      <c r="E891" s="296">
        <f t="shared" si="316"/>
        <v>118.96578947368421</v>
      </c>
      <c r="F891"/>
    </row>
    <row r="892" spans="1:7" x14ac:dyDescent="0.3">
      <c r="A892" s="151">
        <v>3223</v>
      </c>
      <c r="B892" s="152" t="s">
        <v>401</v>
      </c>
      <c r="C892" s="1">
        <v>800</v>
      </c>
      <c r="D892" s="1">
        <v>739.39</v>
      </c>
      <c r="E892" s="294">
        <f t="shared" si="316"/>
        <v>92.423749999999998</v>
      </c>
      <c r="F892"/>
    </row>
    <row r="893" spans="1:7" x14ac:dyDescent="0.3">
      <c r="A893" s="151">
        <v>3224</v>
      </c>
      <c r="B893" s="152" t="s">
        <v>78</v>
      </c>
      <c r="C893" s="1">
        <v>6800</v>
      </c>
      <c r="D893" s="1">
        <v>8302.01</v>
      </c>
      <c r="E893" s="294">
        <f t="shared" si="316"/>
        <v>122.08838235294117</v>
      </c>
      <c r="F893"/>
    </row>
    <row r="894" spans="1:7" x14ac:dyDescent="0.3">
      <c r="A894" s="17">
        <v>323</v>
      </c>
      <c r="B894" s="18" t="s">
        <v>24</v>
      </c>
      <c r="C894" s="19">
        <f>C895+C896</f>
        <v>26400</v>
      </c>
      <c r="D894" s="19">
        <f>D895+D896</f>
        <v>26851.57</v>
      </c>
      <c r="E894" s="296">
        <f t="shared" si="316"/>
        <v>101.71049242424242</v>
      </c>
      <c r="F894"/>
    </row>
    <row r="895" spans="1:7" x14ac:dyDescent="0.3">
      <c r="A895" s="151">
        <v>3232</v>
      </c>
      <c r="B895" s="152" t="s">
        <v>400</v>
      </c>
      <c r="C895" s="1">
        <v>5500</v>
      </c>
      <c r="D895" s="1">
        <v>5430.95</v>
      </c>
      <c r="E895" s="294">
        <f t="shared" si="316"/>
        <v>98.744545454545445</v>
      </c>
      <c r="F895"/>
    </row>
    <row r="896" spans="1:7" x14ac:dyDescent="0.3">
      <c r="A896" s="151">
        <v>3234</v>
      </c>
      <c r="B896" s="152" t="s">
        <v>399</v>
      </c>
      <c r="C896" s="1">
        <v>20900</v>
      </c>
      <c r="D896" s="1">
        <v>21420.62</v>
      </c>
      <c r="E896" s="294">
        <f t="shared" si="316"/>
        <v>102.491004784689</v>
      </c>
      <c r="F896"/>
    </row>
    <row r="897" spans="1:7" x14ac:dyDescent="0.3">
      <c r="A897" s="135"/>
      <c r="B897" s="146"/>
      <c r="C897" s="163"/>
      <c r="D897" s="163"/>
      <c r="E897" s="294"/>
      <c r="F897"/>
    </row>
    <row r="898" spans="1:7" s="86" customFormat="1" x14ac:dyDescent="0.3">
      <c r="A898" s="83"/>
      <c r="B898" s="87" t="s">
        <v>313</v>
      </c>
      <c r="C898" s="178">
        <f t="shared" ref="C898:D902" si="317">C899</f>
        <v>5000</v>
      </c>
      <c r="D898" s="85">
        <f t="shared" si="317"/>
        <v>4554.1000000000004</v>
      </c>
      <c r="E898" s="311">
        <f t="shared" ref="E898:E904" si="318">D898/C898*100</f>
        <v>91.082000000000008</v>
      </c>
      <c r="F898" s="3"/>
      <c r="G898" s="3"/>
    </row>
    <row r="899" spans="1:7" s="3" customFormat="1" x14ac:dyDescent="0.3">
      <c r="A899" s="17"/>
      <c r="B899" s="73" t="s">
        <v>93</v>
      </c>
      <c r="C899" s="21">
        <f t="shared" si="317"/>
        <v>5000</v>
      </c>
      <c r="D899" s="19">
        <f t="shared" si="317"/>
        <v>4554.1000000000004</v>
      </c>
      <c r="E899" s="296">
        <f t="shared" si="318"/>
        <v>91.082000000000008</v>
      </c>
    </row>
    <row r="900" spans="1:7" s="29" customFormat="1" x14ac:dyDescent="0.3">
      <c r="A900" s="22"/>
      <c r="B900" s="23" t="s">
        <v>51</v>
      </c>
      <c r="C900" s="21">
        <f t="shared" si="317"/>
        <v>5000</v>
      </c>
      <c r="D900" s="21">
        <f t="shared" si="317"/>
        <v>4554.1000000000004</v>
      </c>
      <c r="E900" s="296">
        <f t="shared" si="318"/>
        <v>91.082000000000008</v>
      </c>
    </row>
    <row r="901" spans="1:7" s="29" customFormat="1" x14ac:dyDescent="0.3">
      <c r="A901" s="22">
        <v>3</v>
      </c>
      <c r="B901" s="23" t="s">
        <v>2</v>
      </c>
      <c r="C901" s="21">
        <f t="shared" si="317"/>
        <v>5000</v>
      </c>
      <c r="D901" s="21">
        <f t="shared" si="317"/>
        <v>4554.1000000000004</v>
      </c>
      <c r="E901" s="296">
        <f t="shared" si="318"/>
        <v>91.082000000000008</v>
      </c>
    </row>
    <row r="902" spans="1:7" s="29" customFormat="1" x14ac:dyDescent="0.3">
      <c r="A902" s="22">
        <v>32</v>
      </c>
      <c r="B902" s="23" t="s">
        <v>21</v>
      </c>
      <c r="C902" s="21">
        <f t="shared" si="317"/>
        <v>5000</v>
      </c>
      <c r="D902" s="21">
        <f t="shared" si="317"/>
        <v>4554.1000000000004</v>
      </c>
      <c r="E902" s="296">
        <f t="shared" si="318"/>
        <v>91.082000000000008</v>
      </c>
    </row>
    <row r="903" spans="1:7" x14ac:dyDescent="0.3">
      <c r="A903" s="151">
        <v>323</v>
      </c>
      <c r="B903" s="152" t="s">
        <v>24</v>
      </c>
      <c r="C903" s="1">
        <f>C904</f>
        <v>5000</v>
      </c>
      <c r="D903" s="1">
        <f>D904</f>
        <v>4554.1000000000004</v>
      </c>
      <c r="E903" s="294">
        <f t="shared" si="318"/>
        <v>91.082000000000008</v>
      </c>
      <c r="F903"/>
    </row>
    <row r="904" spans="1:7" x14ac:dyDescent="0.3">
      <c r="A904" s="135">
        <v>3234</v>
      </c>
      <c r="B904" s="312" t="s">
        <v>399</v>
      </c>
      <c r="C904" s="1">
        <v>5000</v>
      </c>
      <c r="D904" s="1">
        <v>4554.1000000000004</v>
      </c>
      <c r="E904" s="294">
        <f t="shared" si="318"/>
        <v>91.082000000000008</v>
      </c>
      <c r="F904"/>
    </row>
    <row r="905" spans="1:7" x14ac:dyDescent="0.3">
      <c r="A905" s="135"/>
      <c r="B905" s="15"/>
      <c r="C905" s="163"/>
      <c r="D905" s="167"/>
      <c r="E905" s="294"/>
      <c r="F905"/>
    </row>
    <row r="906" spans="1:7" s="81" customFormat="1" x14ac:dyDescent="0.3">
      <c r="A906" s="79"/>
      <c r="B906" s="80" t="s">
        <v>110</v>
      </c>
      <c r="C906" s="176">
        <f t="shared" ref="C906:D906" si="319">C907+C925</f>
        <v>2500</v>
      </c>
      <c r="D906" s="176">
        <f t="shared" si="319"/>
        <v>2429.67</v>
      </c>
      <c r="E906" s="310">
        <f>D906/C906*100</f>
        <v>97.186800000000005</v>
      </c>
      <c r="F906" s="3"/>
      <c r="G906" s="3"/>
    </row>
    <row r="907" spans="1:7" s="81" customFormat="1" x14ac:dyDescent="0.3">
      <c r="A907" s="79"/>
      <c r="B907" s="80" t="s">
        <v>343</v>
      </c>
      <c r="C907" s="176">
        <f t="shared" ref="C907:D907" si="320">C908</f>
        <v>2500</v>
      </c>
      <c r="D907" s="82">
        <f t="shared" si="320"/>
        <v>2429.67</v>
      </c>
      <c r="E907" s="310">
        <f>D907/C907*100</f>
        <v>97.186800000000005</v>
      </c>
      <c r="F907" s="3"/>
      <c r="G907" s="3"/>
    </row>
    <row r="908" spans="1:7" s="3" customFormat="1" x14ac:dyDescent="0.3">
      <c r="A908" s="17"/>
      <c r="B908" s="18" t="s">
        <v>90</v>
      </c>
      <c r="C908" s="19">
        <f>C909+C914+C922</f>
        <v>2500</v>
      </c>
      <c r="D908" s="19">
        <f>D909+D914+D922</f>
        <v>2429.67</v>
      </c>
      <c r="E908" s="296">
        <f>D908/C908*100</f>
        <v>97.186800000000005</v>
      </c>
    </row>
    <row r="909" spans="1:7" s="3" customFormat="1" x14ac:dyDescent="0.3">
      <c r="A909" s="17"/>
      <c r="B909" s="18" t="s">
        <v>50</v>
      </c>
      <c r="C909" s="21">
        <f t="shared" ref="C909:D910" si="321">C910</f>
        <v>0</v>
      </c>
      <c r="D909" s="19">
        <f t="shared" si="321"/>
        <v>0</v>
      </c>
      <c r="E909" s="296">
        <v>0</v>
      </c>
    </row>
    <row r="910" spans="1:7" s="3" customFormat="1" x14ac:dyDescent="0.3">
      <c r="A910" s="17">
        <v>3</v>
      </c>
      <c r="B910" s="18" t="s">
        <v>3</v>
      </c>
      <c r="C910" s="21">
        <f t="shared" si="321"/>
        <v>0</v>
      </c>
      <c r="D910" s="19">
        <f t="shared" si="321"/>
        <v>0</v>
      </c>
      <c r="E910" s="296">
        <v>0</v>
      </c>
    </row>
    <row r="911" spans="1:7" s="3" customFormat="1" x14ac:dyDescent="0.3">
      <c r="A911" s="17">
        <v>38</v>
      </c>
      <c r="B911" s="18" t="s">
        <v>36</v>
      </c>
      <c r="C911" s="21">
        <f>C912</f>
        <v>0</v>
      </c>
      <c r="D911" s="19">
        <f>D912</f>
        <v>0</v>
      </c>
      <c r="E911" s="296">
        <v>0</v>
      </c>
    </row>
    <row r="912" spans="1:7" x14ac:dyDescent="0.3">
      <c r="A912" s="135">
        <v>386</v>
      </c>
      <c r="B912" s="146" t="s">
        <v>83</v>
      </c>
      <c r="C912" s="1">
        <v>0</v>
      </c>
      <c r="D912" s="1">
        <v>0</v>
      </c>
      <c r="E912" s="294">
        <v>0</v>
      </c>
      <c r="F912"/>
    </row>
    <row r="913" spans="1:7" x14ac:dyDescent="0.3">
      <c r="A913" s="135">
        <v>3861</v>
      </c>
      <c r="B913" s="307" t="s">
        <v>398</v>
      </c>
      <c r="C913" s="1">
        <v>0</v>
      </c>
      <c r="D913" s="1">
        <v>0</v>
      </c>
      <c r="E913" s="294">
        <v>0</v>
      </c>
      <c r="F913"/>
    </row>
    <row r="914" spans="1:7" s="3" customFormat="1" x14ac:dyDescent="0.3">
      <c r="A914" s="17"/>
      <c r="B914" s="18" t="s">
        <v>51</v>
      </c>
      <c r="C914" s="21">
        <f t="shared" ref="C914:E916" si="322">C915</f>
        <v>0</v>
      </c>
      <c r="D914" s="19">
        <f t="shared" si="322"/>
        <v>0</v>
      </c>
      <c r="E914" s="296">
        <f t="shared" si="322"/>
        <v>0</v>
      </c>
    </row>
    <row r="915" spans="1:7" s="3" customFormat="1" x14ac:dyDescent="0.3">
      <c r="A915" s="17">
        <v>3</v>
      </c>
      <c r="B915" s="18" t="s">
        <v>3</v>
      </c>
      <c r="C915" s="21">
        <f t="shared" si="322"/>
        <v>0</v>
      </c>
      <c r="D915" s="19">
        <f t="shared" si="322"/>
        <v>0</v>
      </c>
      <c r="E915" s="296">
        <f t="shared" si="322"/>
        <v>0</v>
      </c>
    </row>
    <row r="916" spans="1:7" s="3" customFormat="1" x14ac:dyDescent="0.3">
      <c r="A916" s="17">
        <v>38</v>
      </c>
      <c r="B916" s="18" t="s">
        <v>36</v>
      </c>
      <c r="C916" s="21">
        <f t="shared" si="322"/>
        <v>0</v>
      </c>
      <c r="D916" s="19">
        <f t="shared" si="322"/>
        <v>0</v>
      </c>
      <c r="E916" s="296">
        <f t="shared" si="322"/>
        <v>0</v>
      </c>
    </row>
    <row r="917" spans="1:7" x14ac:dyDescent="0.3">
      <c r="A917" s="135">
        <v>386</v>
      </c>
      <c r="B917" s="146" t="s">
        <v>83</v>
      </c>
      <c r="C917" s="1">
        <f>C918</f>
        <v>0</v>
      </c>
      <c r="D917" s="1">
        <f>D918</f>
        <v>0</v>
      </c>
      <c r="E917" s="294">
        <f>E918</f>
        <v>0</v>
      </c>
      <c r="F917"/>
    </row>
    <row r="918" spans="1:7" x14ac:dyDescent="0.3">
      <c r="A918" s="135">
        <v>3861</v>
      </c>
      <c r="B918" s="307" t="s">
        <v>398</v>
      </c>
      <c r="C918" s="1">
        <v>0</v>
      </c>
      <c r="D918" s="1">
        <v>0</v>
      </c>
      <c r="E918" s="294">
        <v>0</v>
      </c>
      <c r="F918"/>
    </row>
    <row r="919" spans="1:7" s="3" customFormat="1" x14ac:dyDescent="0.3">
      <c r="A919" s="17"/>
      <c r="B919" s="18" t="s">
        <v>49</v>
      </c>
      <c r="C919" s="21">
        <f t="shared" ref="C919:D920" si="323">C920</f>
        <v>2500</v>
      </c>
      <c r="D919" s="19">
        <f t="shared" si="323"/>
        <v>2429.67</v>
      </c>
      <c r="E919" s="296">
        <f t="shared" ref="E919:E923" si="324">D919/C919*100</f>
        <v>97.186800000000005</v>
      </c>
    </row>
    <row r="920" spans="1:7" s="3" customFormat="1" x14ac:dyDescent="0.3">
      <c r="A920" s="17">
        <v>3</v>
      </c>
      <c r="B920" s="18" t="s">
        <v>3</v>
      </c>
      <c r="C920" s="21">
        <f t="shared" si="323"/>
        <v>2500</v>
      </c>
      <c r="D920" s="19">
        <f t="shared" si="323"/>
        <v>2429.67</v>
      </c>
      <c r="E920" s="296">
        <f t="shared" si="324"/>
        <v>97.186800000000005</v>
      </c>
    </row>
    <row r="921" spans="1:7" s="3" customFormat="1" x14ac:dyDescent="0.3">
      <c r="A921" s="17">
        <v>38</v>
      </c>
      <c r="B921" s="18" t="s">
        <v>36</v>
      </c>
      <c r="C921" s="21">
        <f t="shared" ref="C921:D921" si="325">C922</f>
        <v>2500</v>
      </c>
      <c r="D921" s="19">
        <f t="shared" si="325"/>
        <v>2429.67</v>
      </c>
      <c r="E921" s="296">
        <f t="shared" si="324"/>
        <v>97.186800000000005</v>
      </c>
    </row>
    <row r="922" spans="1:7" x14ac:dyDescent="0.3">
      <c r="A922" s="135">
        <v>386</v>
      </c>
      <c r="B922" s="146" t="s">
        <v>66</v>
      </c>
      <c r="C922" s="1">
        <f>C923</f>
        <v>2500</v>
      </c>
      <c r="D922" s="1">
        <f>D923</f>
        <v>2429.67</v>
      </c>
      <c r="E922" s="294">
        <f t="shared" si="324"/>
        <v>97.186800000000005</v>
      </c>
      <c r="F922"/>
    </row>
    <row r="923" spans="1:7" x14ac:dyDescent="0.3">
      <c r="A923" s="135">
        <v>3861</v>
      </c>
      <c r="B923" s="307" t="s">
        <v>398</v>
      </c>
      <c r="C923" s="1">
        <v>2500</v>
      </c>
      <c r="D923" s="1">
        <v>2429.67</v>
      </c>
      <c r="E923" s="294">
        <f t="shared" si="324"/>
        <v>97.186800000000005</v>
      </c>
      <c r="F923"/>
    </row>
    <row r="924" spans="1:7" x14ac:dyDescent="0.3">
      <c r="A924" s="135"/>
      <c r="B924" s="18"/>
      <c r="C924" s="163"/>
      <c r="D924" s="163"/>
      <c r="E924" s="294"/>
      <c r="F924"/>
    </row>
    <row r="925" spans="1:7" s="81" customFormat="1" hidden="1" x14ac:dyDescent="0.3">
      <c r="A925" s="79"/>
      <c r="B925" s="80" t="s">
        <v>353</v>
      </c>
      <c r="C925" s="176">
        <f>C927+C932</f>
        <v>0</v>
      </c>
      <c r="D925" s="82">
        <f>D927+D932</f>
        <v>0</v>
      </c>
      <c r="E925" s="310">
        <v>0</v>
      </c>
      <c r="F925" s="3"/>
      <c r="G925" s="3"/>
    </row>
    <row r="926" spans="1:7" s="3" customFormat="1" hidden="1" x14ac:dyDescent="0.3">
      <c r="A926" s="17"/>
      <c r="B926" s="18" t="s">
        <v>92</v>
      </c>
      <c r="C926" s="21">
        <f>C927+C932</f>
        <v>0</v>
      </c>
      <c r="D926" s="19">
        <f t="shared" ref="C926:D928" si="326">D927</f>
        <v>0</v>
      </c>
      <c r="E926" s="296">
        <v>0</v>
      </c>
    </row>
    <row r="927" spans="1:7" s="3" customFormat="1" hidden="1" x14ac:dyDescent="0.3">
      <c r="A927" s="17"/>
      <c r="B927" s="18" t="s">
        <v>50</v>
      </c>
      <c r="C927" s="21">
        <f t="shared" si="326"/>
        <v>0</v>
      </c>
      <c r="D927" s="19">
        <f t="shared" si="326"/>
        <v>0</v>
      </c>
      <c r="E927" s="296">
        <v>0</v>
      </c>
    </row>
    <row r="928" spans="1:7" s="3" customFormat="1" hidden="1" x14ac:dyDescent="0.3">
      <c r="A928" s="17">
        <v>3</v>
      </c>
      <c r="B928" s="18" t="s">
        <v>2</v>
      </c>
      <c r="C928" s="21">
        <f t="shared" si="326"/>
        <v>0</v>
      </c>
      <c r="D928" s="19">
        <f t="shared" si="326"/>
        <v>0</v>
      </c>
      <c r="E928" s="296">
        <v>0</v>
      </c>
    </row>
    <row r="929" spans="1:6" s="3" customFormat="1" hidden="1" x14ac:dyDescent="0.3">
      <c r="A929" s="17">
        <v>38</v>
      </c>
      <c r="B929" s="18" t="s">
        <v>44</v>
      </c>
      <c r="C929" s="21">
        <f>C930</f>
        <v>0</v>
      </c>
      <c r="D929" s="19">
        <f>D930</f>
        <v>0</v>
      </c>
      <c r="E929" s="296">
        <v>0</v>
      </c>
    </row>
    <row r="930" spans="1:6" hidden="1" x14ac:dyDescent="0.3">
      <c r="A930" s="135">
        <v>386</v>
      </c>
      <c r="B930" s="146" t="s">
        <v>137</v>
      </c>
      <c r="C930" s="1">
        <v>0</v>
      </c>
      <c r="D930" s="1">
        <v>0</v>
      </c>
      <c r="E930" s="294">
        <v>0</v>
      </c>
      <c r="F930"/>
    </row>
    <row r="931" spans="1:6" hidden="1" x14ac:dyDescent="0.3">
      <c r="A931" s="135">
        <v>3861</v>
      </c>
      <c r="B931" s="307" t="s">
        <v>398</v>
      </c>
      <c r="C931" s="1"/>
      <c r="D931" s="1"/>
      <c r="E931" s="294">
        <v>0</v>
      </c>
      <c r="F931"/>
    </row>
    <row r="932" spans="1:6" s="3" customFormat="1" hidden="1" x14ac:dyDescent="0.3">
      <c r="A932" s="17"/>
      <c r="B932" s="18" t="s">
        <v>51</v>
      </c>
      <c r="C932" s="21">
        <f t="shared" ref="C932:D934" si="327">C933</f>
        <v>0</v>
      </c>
      <c r="D932" s="19">
        <f t="shared" si="327"/>
        <v>0</v>
      </c>
      <c r="E932" s="296">
        <v>0</v>
      </c>
    </row>
    <row r="933" spans="1:6" s="3" customFormat="1" hidden="1" x14ac:dyDescent="0.3">
      <c r="A933" s="17">
        <v>3</v>
      </c>
      <c r="B933" s="18" t="s">
        <v>3</v>
      </c>
      <c r="C933" s="21">
        <f t="shared" si="327"/>
        <v>0</v>
      </c>
      <c r="D933" s="19">
        <f t="shared" si="327"/>
        <v>0</v>
      </c>
      <c r="E933" s="296">
        <v>0</v>
      </c>
    </row>
    <row r="934" spans="1:6" s="3" customFormat="1" hidden="1" x14ac:dyDescent="0.3">
      <c r="A934" s="17">
        <v>38</v>
      </c>
      <c r="B934" s="18" t="s">
        <v>36</v>
      </c>
      <c r="C934" s="21">
        <f t="shared" si="327"/>
        <v>0</v>
      </c>
      <c r="D934" s="19">
        <f t="shared" si="327"/>
        <v>0</v>
      </c>
      <c r="E934" s="296">
        <v>0</v>
      </c>
    </row>
    <row r="935" spans="1:6" hidden="1" x14ac:dyDescent="0.3">
      <c r="A935" s="135">
        <v>386</v>
      </c>
      <c r="B935" s="146" t="s">
        <v>83</v>
      </c>
      <c r="C935" s="1">
        <v>0</v>
      </c>
      <c r="D935" s="1">
        <v>0</v>
      </c>
      <c r="E935" s="294">
        <v>0</v>
      </c>
      <c r="F935"/>
    </row>
    <row r="936" spans="1:6" hidden="1" x14ac:dyDescent="0.3">
      <c r="A936" s="135">
        <v>3861</v>
      </c>
      <c r="B936" s="307" t="s">
        <v>398</v>
      </c>
      <c r="C936" s="1">
        <v>0</v>
      </c>
      <c r="D936" s="1">
        <v>0</v>
      </c>
      <c r="E936" s="294">
        <v>0</v>
      </c>
      <c r="F936"/>
    </row>
    <row r="937" spans="1:6" hidden="1" x14ac:dyDescent="0.3">
      <c r="A937" s="135"/>
      <c r="B937" s="307"/>
      <c r="C937" s="1"/>
      <c r="D937" s="1"/>
      <c r="E937" s="294"/>
      <c r="F937"/>
    </row>
    <row r="938" spans="1:6" x14ac:dyDescent="0.3">
      <c r="A938" s="79"/>
      <c r="B938" s="80" t="s">
        <v>527</v>
      </c>
      <c r="C938" s="176">
        <f>C940+C945</f>
        <v>0</v>
      </c>
      <c r="D938" s="82">
        <f>D940+D945</f>
        <v>0</v>
      </c>
      <c r="E938" s="310">
        <v>0</v>
      </c>
      <c r="F938"/>
    </row>
    <row r="939" spans="1:6" x14ac:dyDescent="0.3">
      <c r="A939" s="17"/>
      <c r="B939" s="18" t="s">
        <v>90</v>
      </c>
      <c r="C939" s="21">
        <f>C940+C945</f>
        <v>0</v>
      </c>
      <c r="D939" s="19">
        <f t="shared" ref="C939:D941" si="328">D940</f>
        <v>0</v>
      </c>
      <c r="E939" s="296">
        <v>0</v>
      </c>
      <c r="F939"/>
    </row>
    <row r="940" spans="1:6" x14ac:dyDescent="0.3">
      <c r="A940" s="17"/>
      <c r="B940" s="18" t="s">
        <v>50</v>
      </c>
      <c r="C940" s="21">
        <f t="shared" si="328"/>
        <v>0</v>
      </c>
      <c r="D940" s="19">
        <f t="shared" si="328"/>
        <v>0</v>
      </c>
      <c r="E940" s="296">
        <v>0</v>
      </c>
      <c r="F940"/>
    </row>
    <row r="941" spans="1:6" x14ac:dyDescent="0.3">
      <c r="A941" s="17">
        <v>4</v>
      </c>
      <c r="B941" s="18" t="s">
        <v>3</v>
      </c>
      <c r="C941" s="21">
        <f t="shared" si="328"/>
        <v>0</v>
      </c>
      <c r="D941" s="19">
        <f t="shared" si="328"/>
        <v>0</v>
      </c>
      <c r="E941" s="296">
        <v>0</v>
      </c>
      <c r="F941"/>
    </row>
    <row r="942" spans="1:6" x14ac:dyDescent="0.3">
      <c r="A942" s="17">
        <v>42</v>
      </c>
      <c r="B942" s="399" t="s">
        <v>528</v>
      </c>
      <c r="C942" s="21">
        <f>C943</f>
        <v>0</v>
      </c>
      <c r="D942" s="19">
        <f>D943</f>
        <v>0</v>
      </c>
      <c r="E942" s="296">
        <v>0</v>
      </c>
      <c r="F942"/>
    </row>
    <row r="943" spans="1:6" x14ac:dyDescent="0.3">
      <c r="A943" s="135">
        <v>426</v>
      </c>
      <c r="B943" s="410" t="s">
        <v>46</v>
      </c>
      <c r="C943" s="1">
        <v>0</v>
      </c>
      <c r="D943" s="1">
        <v>0</v>
      </c>
      <c r="E943" s="294">
        <v>0</v>
      </c>
      <c r="F943"/>
    </row>
    <row r="944" spans="1:6" x14ac:dyDescent="0.3">
      <c r="A944" s="135">
        <v>4264</v>
      </c>
      <c r="B944" s="399" t="s">
        <v>529</v>
      </c>
      <c r="C944" s="1">
        <v>0</v>
      </c>
      <c r="D944" s="1">
        <v>0</v>
      </c>
      <c r="E944" s="294">
        <v>0</v>
      </c>
      <c r="F944"/>
    </row>
    <row r="945" spans="1:7" x14ac:dyDescent="0.3">
      <c r="A945" s="17"/>
      <c r="B945" s="18" t="s">
        <v>49</v>
      </c>
      <c r="C945" s="21">
        <f t="shared" ref="C945:D947" si="329">C946</f>
        <v>0</v>
      </c>
      <c r="D945" s="19">
        <f t="shared" si="329"/>
        <v>0</v>
      </c>
      <c r="E945" s="296">
        <v>0</v>
      </c>
      <c r="F945"/>
    </row>
    <row r="946" spans="1:7" x14ac:dyDescent="0.3">
      <c r="A946" s="17">
        <v>4</v>
      </c>
      <c r="B946" s="18" t="s">
        <v>3</v>
      </c>
      <c r="C946" s="21">
        <f t="shared" si="329"/>
        <v>0</v>
      </c>
      <c r="D946" s="19">
        <f t="shared" si="329"/>
        <v>0</v>
      </c>
      <c r="E946" s="296">
        <v>0</v>
      </c>
      <c r="F946"/>
    </row>
    <row r="947" spans="1:7" x14ac:dyDescent="0.3">
      <c r="A947" s="17">
        <v>42</v>
      </c>
      <c r="B947" s="399" t="s">
        <v>528</v>
      </c>
      <c r="C947" s="21">
        <f t="shared" si="329"/>
        <v>0</v>
      </c>
      <c r="D947" s="19">
        <f t="shared" si="329"/>
        <v>0</v>
      </c>
      <c r="E947" s="296">
        <v>0</v>
      </c>
      <c r="F947"/>
    </row>
    <row r="948" spans="1:7" x14ac:dyDescent="0.3">
      <c r="A948" s="135">
        <v>426</v>
      </c>
      <c r="B948" s="410" t="s">
        <v>560</v>
      </c>
      <c r="C948" s="1">
        <v>0</v>
      </c>
      <c r="D948" s="1">
        <v>0</v>
      </c>
      <c r="E948" s="294">
        <v>0</v>
      </c>
      <c r="F948"/>
    </row>
    <row r="949" spans="1:7" x14ac:dyDescent="0.3">
      <c r="A949" s="135">
        <v>4264</v>
      </c>
      <c r="B949" s="399" t="s">
        <v>529</v>
      </c>
      <c r="C949" s="1">
        <v>0</v>
      </c>
      <c r="D949" s="1">
        <v>0</v>
      </c>
      <c r="E949" s="294">
        <v>0</v>
      </c>
      <c r="F949"/>
    </row>
    <row r="950" spans="1:7" x14ac:dyDescent="0.3">
      <c r="A950" s="135"/>
      <c r="B950" s="307"/>
      <c r="C950" s="1"/>
      <c r="D950" s="1"/>
      <c r="E950" s="294"/>
      <c r="F950"/>
    </row>
    <row r="951" spans="1:7" s="91" customFormat="1" x14ac:dyDescent="0.3">
      <c r="A951" s="88"/>
      <c r="B951" s="89" t="s">
        <v>109</v>
      </c>
      <c r="C951" s="179">
        <f>C968+C955</f>
        <v>0</v>
      </c>
      <c r="D951" s="90">
        <f t="shared" ref="D951" si="330">D968+D955</f>
        <v>0</v>
      </c>
      <c r="E951" s="299">
        <v>0</v>
      </c>
      <c r="F951" s="3"/>
      <c r="G951" s="3"/>
    </row>
    <row r="952" spans="1:7" s="91" customFormat="1" x14ac:dyDescent="0.3">
      <c r="A952" s="88"/>
      <c r="B952" s="92" t="s">
        <v>344</v>
      </c>
      <c r="C952" s="179">
        <f t="shared" ref="C952:D952" si="331">C953+C966</f>
        <v>0</v>
      </c>
      <c r="D952" s="90">
        <f t="shared" si="331"/>
        <v>0</v>
      </c>
      <c r="E952" s="299">
        <v>0</v>
      </c>
      <c r="F952" s="3"/>
      <c r="G952" s="3"/>
    </row>
    <row r="953" spans="1:7" s="3" customFormat="1" x14ac:dyDescent="0.3">
      <c r="A953" s="17"/>
      <c r="B953" s="93" t="s">
        <v>93</v>
      </c>
      <c r="C953" s="21">
        <f t="shared" ref="C953:D956" si="332">C954</f>
        <v>0</v>
      </c>
      <c r="D953" s="19">
        <f t="shared" si="332"/>
        <v>0</v>
      </c>
      <c r="E953" s="296">
        <v>0</v>
      </c>
    </row>
    <row r="954" spans="1:7" s="3" customFormat="1" x14ac:dyDescent="0.3">
      <c r="A954" s="17"/>
      <c r="B954" s="48" t="s">
        <v>50</v>
      </c>
      <c r="C954" s="21">
        <f t="shared" si="332"/>
        <v>0</v>
      </c>
      <c r="D954" s="19">
        <f t="shared" si="332"/>
        <v>0</v>
      </c>
      <c r="E954" s="296">
        <v>0</v>
      </c>
    </row>
    <row r="955" spans="1:7" s="3" customFormat="1" x14ac:dyDescent="0.3">
      <c r="A955" s="17">
        <v>4</v>
      </c>
      <c r="B955" s="48" t="s">
        <v>3</v>
      </c>
      <c r="C955" s="21">
        <f t="shared" si="332"/>
        <v>0</v>
      </c>
      <c r="D955" s="19">
        <f t="shared" si="332"/>
        <v>0</v>
      </c>
      <c r="E955" s="296">
        <v>0</v>
      </c>
    </row>
    <row r="956" spans="1:7" s="3" customFormat="1" x14ac:dyDescent="0.3">
      <c r="A956" s="17">
        <v>42</v>
      </c>
      <c r="B956" s="48" t="s">
        <v>36</v>
      </c>
      <c r="C956" s="21">
        <f t="shared" si="332"/>
        <v>0</v>
      </c>
      <c r="D956" s="19">
        <f t="shared" si="332"/>
        <v>0</v>
      </c>
      <c r="E956" s="296">
        <v>0</v>
      </c>
    </row>
    <row r="957" spans="1:7" s="138" customFormat="1" x14ac:dyDescent="0.3">
      <c r="A957" s="135">
        <v>421</v>
      </c>
      <c r="B957" s="307" t="s">
        <v>32</v>
      </c>
      <c r="C957" s="1">
        <v>0</v>
      </c>
      <c r="D957" s="140">
        <v>0</v>
      </c>
      <c r="E957" s="294">
        <v>0</v>
      </c>
    </row>
    <row r="958" spans="1:7" s="138" customFormat="1" x14ac:dyDescent="0.3">
      <c r="A958" s="135">
        <v>4214</v>
      </c>
      <c r="B958" s="307" t="s">
        <v>397</v>
      </c>
      <c r="C958" s="1">
        <v>0</v>
      </c>
      <c r="D958" s="140">
        <v>0</v>
      </c>
      <c r="E958" s="294">
        <v>0</v>
      </c>
    </row>
    <row r="959" spans="1:7" s="3" customFormat="1" x14ac:dyDescent="0.3">
      <c r="A959" s="17"/>
      <c r="B959" s="18" t="s">
        <v>49</v>
      </c>
      <c r="C959" s="21">
        <f t="shared" ref="C959:D961" si="333">C960</f>
        <v>0</v>
      </c>
      <c r="D959" s="19">
        <f t="shared" si="333"/>
        <v>0</v>
      </c>
      <c r="E959" s="296">
        <v>0</v>
      </c>
    </row>
    <row r="960" spans="1:7" s="3" customFormat="1" x14ac:dyDescent="0.3">
      <c r="A960" s="17">
        <v>4</v>
      </c>
      <c r="B960" s="18" t="s">
        <v>3</v>
      </c>
      <c r="C960" s="21">
        <f t="shared" si="333"/>
        <v>0</v>
      </c>
      <c r="D960" s="19">
        <f t="shared" si="333"/>
        <v>0</v>
      </c>
      <c r="E960" s="296">
        <v>0</v>
      </c>
    </row>
    <row r="961" spans="1:7" s="3" customFormat="1" x14ac:dyDescent="0.3">
      <c r="A961" s="17">
        <v>42</v>
      </c>
      <c r="B961" s="18" t="s">
        <v>36</v>
      </c>
      <c r="C961" s="21">
        <f t="shared" si="333"/>
        <v>0</v>
      </c>
      <c r="D961" s="19">
        <f t="shared" si="333"/>
        <v>0</v>
      </c>
      <c r="E961" s="296">
        <v>0</v>
      </c>
    </row>
    <row r="962" spans="1:7" s="3" customFormat="1" x14ac:dyDescent="0.3">
      <c r="A962" s="135">
        <v>421</v>
      </c>
      <c r="B962" s="307" t="s">
        <v>32</v>
      </c>
      <c r="C962" s="1">
        <v>0</v>
      </c>
      <c r="D962" s="140">
        <v>0</v>
      </c>
      <c r="E962" s="294">
        <v>0</v>
      </c>
    </row>
    <row r="963" spans="1:7" s="3" customFormat="1" x14ac:dyDescent="0.3">
      <c r="A963" s="135">
        <v>4214</v>
      </c>
      <c r="B963" s="307" t="s">
        <v>397</v>
      </c>
      <c r="C963" s="1">
        <v>0</v>
      </c>
      <c r="D963" s="140">
        <v>0</v>
      </c>
      <c r="E963" s="294">
        <v>0</v>
      </c>
    </row>
    <row r="964" spans="1:7" x14ac:dyDescent="0.3">
      <c r="A964" s="135"/>
      <c r="B964" s="146"/>
      <c r="C964" s="163"/>
      <c r="D964" s="167"/>
      <c r="E964" s="294"/>
      <c r="F964"/>
    </row>
    <row r="965" spans="1:7" s="91" customFormat="1" ht="27" customHeight="1" x14ac:dyDescent="0.3">
      <c r="A965" s="88"/>
      <c r="B965" s="259" t="s">
        <v>345</v>
      </c>
      <c r="C965" s="179">
        <f t="shared" ref="C965:D965" si="334">C966</f>
        <v>0</v>
      </c>
      <c r="D965" s="90">
        <f t="shared" si="334"/>
        <v>0</v>
      </c>
      <c r="E965" s="299">
        <v>0</v>
      </c>
      <c r="F965" s="3"/>
      <c r="G965" s="3"/>
    </row>
    <row r="966" spans="1:7" s="3" customFormat="1" x14ac:dyDescent="0.3">
      <c r="A966" s="17"/>
      <c r="B966" s="73" t="s">
        <v>93</v>
      </c>
      <c r="C966" s="21">
        <f t="shared" ref="C966:D969" si="335">C967</f>
        <v>0</v>
      </c>
      <c r="D966" s="19">
        <f t="shared" si="335"/>
        <v>0</v>
      </c>
      <c r="E966" s="296">
        <v>0</v>
      </c>
    </row>
    <row r="967" spans="1:7" s="3" customFormat="1" x14ac:dyDescent="0.3">
      <c r="A967" s="17"/>
      <c r="B967" s="18" t="s">
        <v>50</v>
      </c>
      <c r="C967" s="21">
        <f t="shared" si="335"/>
        <v>0</v>
      </c>
      <c r="D967" s="19">
        <f t="shared" si="335"/>
        <v>0</v>
      </c>
      <c r="E967" s="296">
        <v>0</v>
      </c>
    </row>
    <row r="968" spans="1:7" s="3" customFormat="1" x14ac:dyDescent="0.3">
      <c r="A968" s="17">
        <v>4</v>
      </c>
      <c r="B968" s="18" t="s">
        <v>3</v>
      </c>
      <c r="C968" s="21">
        <f t="shared" si="335"/>
        <v>0</v>
      </c>
      <c r="D968" s="19">
        <f t="shared" si="335"/>
        <v>0</v>
      </c>
      <c r="E968" s="296">
        <v>0</v>
      </c>
    </row>
    <row r="969" spans="1:7" s="3" customFormat="1" x14ac:dyDescent="0.3">
      <c r="A969" s="17">
        <v>42</v>
      </c>
      <c r="B969" s="18" t="s">
        <v>36</v>
      </c>
      <c r="C969" s="21">
        <f t="shared" si="335"/>
        <v>0</v>
      </c>
      <c r="D969" s="19">
        <f t="shared" si="335"/>
        <v>0</v>
      </c>
      <c r="E969" s="296">
        <v>0</v>
      </c>
    </row>
    <row r="970" spans="1:7" x14ac:dyDescent="0.3">
      <c r="A970" s="135">
        <v>426</v>
      </c>
      <c r="B970" s="309" t="s">
        <v>396</v>
      </c>
      <c r="C970" s="1">
        <v>0</v>
      </c>
      <c r="D970" s="1">
        <v>0</v>
      </c>
      <c r="E970" s="294">
        <v>0</v>
      </c>
      <c r="F970"/>
    </row>
    <row r="971" spans="1:7" x14ac:dyDescent="0.3">
      <c r="A971" s="135">
        <v>4264</v>
      </c>
      <c r="B971" s="172" t="s">
        <v>146</v>
      </c>
      <c r="C971" s="1">
        <v>0</v>
      </c>
      <c r="D971" s="1">
        <v>0</v>
      </c>
      <c r="E971" s="294">
        <v>0</v>
      </c>
      <c r="F971"/>
    </row>
    <row r="972" spans="1:7" x14ac:dyDescent="0.3">
      <c r="A972" s="135"/>
      <c r="B972" s="146"/>
      <c r="C972" s="163"/>
      <c r="D972" s="167"/>
      <c r="E972" s="294"/>
      <c r="F972"/>
    </row>
    <row r="973" spans="1:7" s="66" customFormat="1" x14ac:dyDescent="0.3">
      <c r="A973" s="64"/>
      <c r="B973" s="64" t="s">
        <v>179</v>
      </c>
      <c r="C973" s="171">
        <f>C974+C990+C1001+C982</f>
        <v>86000</v>
      </c>
      <c r="D973" s="65">
        <f>D974+D990+D1001+D982</f>
        <v>86000</v>
      </c>
      <c r="E973" s="305">
        <f t="shared" ref="E973:E980" si="336">D973/C973*100</f>
        <v>100</v>
      </c>
      <c r="F973" s="3"/>
      <c r="G973" s="3"/>
    </row>
    <row r="974" spans="1:7" s="66" customFormat="1" x14ac:dyDescent="0.3">
      <c r="A974" s="64"/>
      <c r="B974" s="67" t="s">
        <v>356</v>
      </c>
      <c r="C974" s="94">
        <f t="shared" ref="C974:D975" si="337">C975</f>
        <v>40000</v>
      </c>
      <c r="D974" s="68">
        <f t="shared" si="337"/>
        <v>40000</v>
      </c>
      <c r="E974" s="305">
        <f t="shared" si="336"/>
        <v>100</v>
      </c>
      <c r="F974" s="3"/>
      <c r="G974" s="3"/>
    </row>
    <row r="975" spans="1:7" s="3" customFormat="1" x14ac:dyDescent="0.3">
      <c r="A975" s="17"/>
      <c r="B975" s="18" t="s">
        <v>94</v>
      </c>
      <c r="C975" s="19">
        <f t="shared" si="337"/>
        <v>40000</v>
      </c>
      <c r="D975" s="19">
        <f t="shared" si="337"/>
        <v>40000</v>
      </c>
      <c r="E975" s="296">
        <f t="shared" si="336"/>
        <v>100</v>
      </c>
    </row>
    <row r="976" spans="1:7" s="3" customFormat="1" x14ac:dyDescent="0.3">
      <c r="A976" s="17"/>
      <c r="B976" s="18" t="s">
        <v>50</v>
      </c>
      <c r="C976" s="21">
        <f t="shared" ref="C976:D978" si="338">C977</f>
        <v>40000</v>
      </c>
      <c r="D976" s="19">
        <f t="shared" si="338"/>
        <v>40000</v>
      </c>
      <c r="E976" s="296">
        <f t="shared" si="336"/>
        <v>100</v>
      </c>
    </row>
    <row r="977" spans="1:7" s="3" customFormat="1" x14ac:dyDescent="0.3">
      <c r="A977" s="17">
        <v>3</v>
      </c>
      <c r="B977" s="18" t="s">
        <v>2</v>
      </c>
      <c r="C977" s="21">
        <f t="shared" si="338"/>
        <v>40000</v>
      </c>
      <c r="D977" s="19">
        <f t="shared" si="338"/>
        <v>40000</v>
      </c>
      <c r="E977" s="296">
        <f t="shared" si="336"/>
        <v>100</v>
      </c>
    </row>
    <row r="978" spans="1:7" s="3" customFormat="1" x14ac:dyDescent="0.3">
      <c r="A978" s="17">
        <v>38</v>
      </c>
      <c r="B978" s="18" t="s">
        <v>30</v>
      </c>
      <c r="C978" s="21">
        <f t="shared" si="338"/>
        <v>40000</v>
      </c>
      <c r="D978" s="19">
        <f t="shared" si="338"/>
        <v>40000</v>
      </c>
      <c r="E978" s="296">
        <f t="shared" si="336"/>
        <v>100</v>
      </c>
    </row>
    <row r="979" spans="1:7" x14ac:dyDescent="0.3">
      <c r="A979" s="135">
        <v>381</v>
      </c>
      <c r="B979" s="146" t="s">
        <v>63</v>
      </c>
      <c r="C979" s="1">
        <f>C980</f>
        <v>40000</v>
      </c>
      <c r="D979" s="1">
        <f>D980</f>
        <v>40000</v>
      </c>
      <c r="E979" s="294">
        <f t="shared" si="336"/>
        <v>100</v>
      </c>
      <c r="F979"/>
    </row>
    <row r="980" spans="1:7" x14ac:dyDescent="0.3">
      <c r="A980" s="135">
        <v>3811</v>
      </c>
      <c r="B980" s="307" t="s">
        <v>130</v>
      </c>
      <c r="C980" s="1">
        <v>40000</v>
      </c>
      <c r="D980" s="1">
        <v>40000</v>
      </c>
      <c r="E980" s="294">
        <f t="shared" si="336"/>
        <v>100</v>
      </c>
      <c r="F980"/>
    </row>
    <row r="981" spans="1:7" x14ac:dyDescent="0.3">
      <c r="A981" s="135"/>
      <c r="B981" s="307"/>
      <c r="C981" s="163"/>
      <c r="D981" s="163"/>
      <c r="E981" s="294"/>
      <c r="F981"/>
    </row>
    <row r="982" spans="1:7" x14ac:dyDescent="0.3">
      <c r="A982" s="64"/>
      <c r="B982" s="67" t="s">
        <v>526</v>
      </c>
      <c r="C982" s="94">
        <f t="shared" ref="C982:D986" si="339">C983</f>
        <v>45000</v>
      </c>
      <c r="D982" s="68">
        <f t="shared" si="339"/>
        <v>45000</v>
      </c>
      <c r="E982" s="305">
        <f t="shared" ref="E982:E988" si="340">D982/C982*100</f>
        <v>100</v>
      </c>
      <c r="F982"/>
    </row>
    <row r="983" spans="1:7" x14ac:dyDescent="0.3">
      <c r="A983" s="17"/>
      <c r="B983" s="18" t="s">
        <v>94</v>
      </c>
      <c r="C983" s="19">
        <f t="shared" si="339"/>
        <v>45000</v>
      </c>
      <c r="D983" s="19">
        <f t="shared" si="339"/>
        <v>45000</v>
      </c>
      <c r="E983" s="296">
        <f t="shared" si="340"/>
        <v>100</v>
      </c>
      <c r="F983"/>
    </row>
    <row r="984" spans="1:7" x14ac:dyDescent="0.3">
      <c r="A984" s="17"/>
      <c r="B984" s="18" t="s">
        <v>50</v>
      </c>
      <c r="C984" s="21">
        <f t="shared" si="339"/>
        <v>45000</v>
      </c>
      <c r="D984" s="19">
        <f t="shared" si="339"/>
        <v>45000</v>
      </c>
      <c r="E984" s="296">
        <f t="shared" si="340"/>
        <v>100</v>
      </c>
      <c r="F984"/>
    </row>
    <row r="985" spans="1:7" x14ac:dyDescent="0.3">
      <c r="A985" s="17">
        <v>3</v>
      </c>
      <c r="B985" s="18" t="s">
        <v>2</v>
      </c>
      <c r="C985" s="21">
        <f t="shared" si="339"/>
        <v>45000</v>
      </c>
      <c r="D985" s="19">
        <f t="shared" si="339"/>
        <v>45000</v>
      </c>
      <c r="E985" s="296">
        <f t="shared" si="340"/>
        <v>100</v>
      </c>
      <c r="F985"/>
    </row>
    <row r="986" spans="1:7" x14ac:dyDescent="0.3">
      <c r="A986" s="17">
        <v>38</v>
      </c>
      <c r="B986" s="18" t="s">
        <v>30</v>
      </c>
      <c r="C986" s="21">
        <f t="shared" si="339"/>
        <v>45000</v>
      </c>
      <c r="D986" s="19">
        <f t="shared" si="339"/>
        <v>45000</v>
      </c>
      <c r="E986" s="296">
        <f t="shared" si="340"/>
        <v>100</v>
      </c>
      <c r="F986"/>
    </row>
    <row r="987" spans="1:7" x14ac:dyDescent="0.3">
      <c r="A987" s="135">
        <v>382</v>
      </c>
      <c r="B987" s="405" t="s">
        <v>558</v>
      </c>
      <c r="C987" s="1">
        <f>C988</f>
        <v>45000</v>
      </c>
      <c r="D987" s="1">
        <f>D988</f>
        <v>45000</v>
      </c>
      <c r="E987" s="294">
        <f t="shared" si="340"/>
        <v>100</v>
      </c>
      <c r="F987"/>
    </row>
    <row r="988" spans="1:7" x14ac:dyDescent="0.3">
      <c r="A988" s="135">
        <v>3821</v>
      </c>
      <c r="B988" s="307" t="s">
        <v>395</v>
      </c>
      <c r="C988" s="1">
        <v>45000</v>
      </c>
      <c r="D988" s="1">
        <v>45000</v>
      </c>
      <c r="E988" s="294">
        <f t="shared" si="340"/>
        <v>100</v>
      </c>
      <c r="F988"/>
    </row>
    <row r="989" spans="1:7" x14ac:dyDescent="0.3">
      <c r="A989" s="135"/>
      <c r="B989" s="307"/>
      <c r="C989" s="163"/>
      <c r="D989" s="163"/>
      <c r="E989" s="294"/>
      <c r="F989"/>
    </row>
    <row r="990" spans="1:7" s="180" customFormat="1" x14ac:dyDescent="0.3">
      <c r="A990" s="64"/>
      <c r="B990" s="67" t="s">
        <v>314</v>
      </c>
      <c r="C990" s="94">
        <f t="shared" ref="C990:E997" si="341">C991</f>
        <v>0</v>
      </c>
      <c r="D990" s="94">
        <f t="shared" si="341"/>
        <v>0</v>
      </c>
      <c r="E990" s="305">
        <f t="shared" si="341"/>
        <v>0</v>
      </c>
      <c r="F990"/>
      <c r="G990"/>
    </row>
    <row r="991" spans="1:7" s="3" customFormat="1" x14ac:dyDescent="0.3">
      <c r="A991" s="17"/>
      <c r="B991" s="18" t="s">
        <v>95</v>
      </c>
      <c r="C991" s="21">
        <f t="shared" ref="C991:D997" si="342">C992</f>
        <v>0</v>
      </c>
      <c r="D991" s="19">
        <f t="shared" si="342"/>
        <v>0</v>
      </c>
      <c r="E991" s="296">
        <f t="shared" si="341"/>
        <v>0</v>
      </c>
    </row>
    <row r="992" spans="1:7" s="3" customFormat="1" x14ac:dyDescent="0.3">
      <c r="A992" s="17"/>
      <c r="B992" s="18" t="s">
        <v>50</v>
      </c>
      <c r="C992" s="21">
        <f>C993</f>
        <v>0</v>
      </c>
      <c r="D992" s="19">
        <f>D993</f>
        <v>0</v>
      </c>
      <c r="E992" s="296">
        <f t="shared" si="341"/>
        <v>0</v>
      </c>
    </row>
    <row r="993" spans="1:7" s="3" customFormat="1" x14ac:dyDescent="0.3">
      <c r="A993" s="17">
        <v>3</v>
      </c>
      <c r="B993" s="18" t="s">
        <v>2</v>
      </c>
      <c r="C993" s="21">
        <f>C994+C997</f>
        <v>0</v>
      </c>
      <c r="D993" s="19">
        <f>D994+D997</f>
        <v>0</v>
      </c>
      <c r="E993" s="296">
        <f t="shared" si="341"/>
        <v>0</v>
      </c>
    </row>
    <row r="994" spans="1:7" s="3" customFormat="1" hidden="1" x14ac:dyDescent="0.3">
      <c r="A994" s="17">
        <v>32</v>
      </c>
      <c r="B994" s="18" t="s">
        <v>21</v>
      </c>
      <c r="C994" s="21">
        <f t="shared" ref="C994:D995" si="343">C995</f>
        <v>0</v>
      </c>
      <c r="D994" s="19">
        <f t="shared" si="343"/>
        <v>0</v>
      </c>
      <c r="E994" s="296">
        <f t="shared" si="341"/>
        <v>0</v>
      </c>
    </row>
    <row r="995" spans="1:7" s="3" customFormat="1" hidden="1" x14ac:dyDescent="0.3">
      <c r="A995" s="135">
        <v>323</v>
      </c>
      <c r="B995" s="146" t="s">
        <v>24</v>
      </c>
      <c r="C995" s="1">
        <f t="shared" si="343"/>
        <v>0</v>
      </c>
      <c r="D995" s="140">
        <f t="shared" si="343"/>
        <v>0</v>
      </c>
      <c r="E995" s="296">
        <f t="shared" si="341"/>
        <v>0</v>
      </c>
    </row>
    <row r="996" spans="1:7" s="3" customFormat="1" hidden="1" x14ac:dyDescent="0.3">
      <c r="A996" s="135">
        <v>3237</v>
      </c>
      <c r="B996" s="146" t="s">
        <v>148</v>
      </c>
      <c r="C996" s="1">
        <v>0</v>
      </c>
      <c r="D996" s="140">
        <v>0</v>
      </c>
      <c r="E996" s="296">
        <f t="shared" si="341"/>
        <v>0</v>
      </c>
    </row>
    <row r="997" spans="1:7" s="3" customFormat="1" x14ac:dyDescent="0.3">
      <c r="A997" s="17">
        <v>38</v>
      </c>
      <c r="B997" s="18" t="s">
        <v>30</v>
      </c>
      <c r="C997" s="21">
        <f t="shared" si="342"/>
        <v>0</v>
      </c>
      <c r="D997" s="19">
        <f t="shared" si="342"/>
        <v>0</v>
      </c>
      <c r="E997" s="296">
        <f t="shared" si="341"/>
        <v>0</v>
      </c>
    </row>
    <row r="998" spans="1:7" x14ac:dyDescent="0.3">
      <c r="A998" s="135">
        <v>381</v>
      </c>
      <c r="B998" s="146" t="s">
        <v>103</v>
      </c>
      <c r="C998" s="1">
        <f>C999</f>
        <v>0</v>
      </c>
      <c r="D998" s="1">
        <v>0</v>
      </c>
      <c r="E998" s="294">
        <f>E999</f>
        <v>0</v>
      </c>
      <c r="F998"/>
    </row>
    <row r="999" spans="1:7" x14ac:dyDescent="0.3">
      <c r="A999" s="135">
        <v>3811</v>
      </c>
      <c r="B999" s="307" t="s">
        <v>130</v>
      </c>
      <c r="C999" s="1">
        <v>0</v>
      </c>
      <c r="D999" s="1">
        <v>0</v>
      </c>
      <c r="E999" s="294">
        <v>0</v>
      </c>
      <c r="F999"/>
    </row>
    <row r="1000" spans="1:7" x14ac:dyDescent="0.3">
      <c r="A1000" s="135"/>
      <c r="B1000" s="146"/>
      <c r="C1000" s="163"/>
      <c r="D1000" s="163"/>
      <c r="E1000" s="294"/>
      <c r="F1000"/>
    </row>
    <row r="1001" spans="1:7" s="66" customFormat="1" x14ac:dyDescent="0.3">
      <c r="A1001" s="64"/>
      <c r="B1001" s="67" t="s">
        <v>315</v>
      </c>
      <c r="C1001" s="94">
        <f t="shared" ref="C1001:D1001" si="344">C1002</f>
        <v>1000</v>
      </c>
      <c r="D1001" s="68">
        <f t="shared" si="344"/>
        <v>1000</v>
      </c>
      <c r="E1001" s="305">
        <f t="shared" ref="E1001:E1007" si="345">D1001/C1001*100</f>
        <v>100</v>
      </c>
      <c r="F1001" s="3"/>
      <c r="G1001" s="3"/>
    </row>
    <row r="1002" spans="1:7" s="3" customFormat="1" x14ac:dyDescent="0.3">
      <c r="A1002" s="17"/>
      <c r="B1002" s="18" t="s">
        <v>95</v>
      </c>
      <c r="C1002" s="21">
        <f t="shared" ref="C1002:D1005" si="346">C1003</f>
        <v>1000</v>
      </c>
      <c r="D1002" s="19">
        <f t="shared" si="346"/>
        <v>1000</v>
      </c>
      <c r="E1002" s="296">
        <f t="shared" si="345"/>
        <v>100</v>
      </c>
    </row>
    <row r="1003" spans="1:7" s="3" customFormat="1" x14ac:dyDescent="0.3">
      <c r="A1003" s="17"/>
      <c r="B1003" s="18" t="s">
        <v>50</v>
      </c>
      <c r="C1003" s="21">
        <f t="shared" si="346"/>
        <v>1000</v>
      </c>
      <c r="D1003" s="19">
        <f t="shared" si="346"/>
        <v>1000</v>
      </c>
      <c r="E1003" s="296">
        <f t="shared" si="345"/>
        <v>100</v>
      </c>
    </row>
    <row r="1004" spans="1:7" s="3" customFormat="1" x14ac:dyDescent="0.3">
      <c r="A1004" s="17">
        <v>3</v>
      </c>
      <c r="B1004" s="18" t="s">
        <v>2</v>
      </c>
      <c r="C1004" s="21">
        <f t="shared" si="346"/>
        <v>1000</v>
      </c>
      <c r="D1004" s="19">
        <f t="shared" si="346"/>
        <v>1000</v>
      </c>
      <c r="E1004" s="296">
        <f t="shared" si="345"/>
        <v>100</v>
      </c>
    </row>
    <row r="1005" spans="1:7" s="3" customFormat="1" x14ac:dyDescent="0.3">
      <c r="A1005" s="17">
        <v>38</v>
      </c>
      <c r="B1005" s="18" t="s">
        <v>30</v>
      </c>
      <c r="C1005" s="21">
        <f t="shared" si="346"/>
        <v>1000</v>
      </c>
      <c r="D1005" s="19">
        <f t="shared" si="346"/>
        <v>1000</v>
      </c>
      <c r="E1005" s="296">
        <f t="shared" si="345"/>
        <v>100</v>
      </c>
    </row>
    <row r="1006" spans="1:7" x14ac:dyDescent="0.3">
      <c r="A1006" s="135">
        <v>381</v>
      </c>
      <c r="B1006" s="307" t="s">
        <v>71</v>
      </c>
      <c r="C1006" s="1">
        <f>C1007</f>
        <v>1000</v>
      </c>
      <c r="D1006" s="1">
        <f>D1007</f>
        <v>1000</v>
      </c>
      <c r="E1006" s="294">
        <f t="shared" si="345"/>
        <v>100</v>
      </c>
      <c r="F1006"/>
    </row>
    <row r="1007" spans="1:7" x14ac:dyDescent="0.3">
      <c r="A1007" s="135">
        <v>3811</v>
      </c>
      <c r="B1007" s="307" t="s">
        <v>130</v>
      </c>
      <c r="C1007" s="1">
        <v>1000</v>
      </c>
      <c r="D1007" s="1">
        <v>1000</v>
      </c>
      <c r="E1007" s="294">
        <f t="shared" si="345"/>
        <v>100</v>
      </c>
      <c r="F1007"/>
    </row>
    <row r="1008" spans="1:7" x14ac:dyDescent="0.3">
      <c r="A1008" s="135"/>
      <c r="B1008" s="146"/>
      <c r="C1008" s="163"/>
      <c r="D1008" s="167"/>
      <c r="E1008" s="294"/>
      <c r="F1008"/>
    </row>
    <row r="1009" spans="1:7" s="98" customFormat="1" x14ac:dyDescent="0.3">
      <c r="A1009" s="95"/>
      <c r="B1009" s="96" t="s">
        <v>111</v>
      </c>
      <c r="C1009" s="181">
        <f>C1010+C1018</f>
        <v>55200</v>
      </c>
      <c r="D1009" s="97">
        <f t="shared" ref="D1009" si="347">D1010+D1018</f>
        <v>55138.75</v>
      </c>
      <c r="E1009" s="304">
        <f t="shared" ref="E1009:E1016" si="348">D1009/C1009*100</f>
        <v>99.889039855072454</v>
      </c>
      <c r="F1009" s="3"/>
      <c r="G1009" s="3"/>
    </row>
    <row r="1010" spans="1:7" s="98" customFormat="1" x14ac:dyDescent="0.3">
      <c r="A1010" s="95"/>
      <c r="B1010" s="96" t="s">
        <v>316</v>
      </c>
      <c r="C1010" s="181">
        <f t="shared" ref="C1010:D1010" si="349">C1011</f>
        <v>46300</v>
      </c>
      <c r="D1010" s="97">
        <f t="shared" si="349"/>
        <v>46300</v>
      </c>
      <c r="E1010" s="304">
        <f t="shared" si="348"/>
        <v>100</v>
      </c>
      <c r="F1010" s="3"/>
      <c r="G1010" s="3"/>
    </row>
    <row r="1011" spans="1:7" s="3" customFormat="1" x14ac:dyDescent="0.3">
      <c r="A1011" s="17"/>
      <c r="B1011" s="18" t="s">
        <v>96</v>
      </c>
      <c r="C1011" s="21">
        <f t="shared" ref="C1011:D1013" si="350">C1012</f>
        <v>46300</v>
      </c>
      <c r="D1011" s="19">
        <f t="shared" si="350"/>
        <v>46300</v>
      </c>
      <c r="E1011" s="296">
        <f t="shared" si="348"/>
        <v>100</v>
      </c>
    </row>
    <row r="1012" spans="1:7" s="3" customFormat="1" x14ac:dyDescent="0.3">
      <c r="A1012" s="17"/>
      <c r="B1012" s="18" t="s">
        <v>50</v>
      </c>
      <c r="C1012" s="21">
        <f t="shared" si="350"/>
        <v>46300</v>
      </c>
      <c r="D1012" s="19">
        <f t="shared" si="350"/>
        <v>46300</v>
      </c>
      <c r="E1012" s="296">
        <f t="shared" si="348"/>
        <v>100</v>
      </c>
    </row>
    <row r="1013" spans="1:7" s="3" customFormat="1" x14ac:dyDescent="0.3">
      <c r="A1013" s="17">
        <v>3</v>
      </c>
      <c r="B1013" s="18" t="s">
        <v>2</v>
      </c>
      <c r="C1013" s="21">
        <f t="shared" si="350"/>
        <v>46300</v>
      </c>
      <c r="D1013" s="19">
        <f t="shared" si="350"/>
        <v>46300</v>
      </c>
      <c r="E1013" s="296">
        <f t="shared" si="348"/>
        <v>100</v>
      </c>
    </row>
    <row r="1014" spans="1:7" s="3" customFormat="1" x14ac:dyDescent="0.3">
      <c r="A1014" s="17">
        <v>38</v>
      </c>
      <c r="B1014" s="18" t="s">
        <v>30</v>
      </c>
      <c r="C1014" s="21">
        <f>C1015</f>
        <v>46300</v>
      </c>
      <c r="D1014" s="19">
        <f>D1015</f>
        <v>46300</v>
      </c>
      <c r="E1014" s="296">
        <f t="shared" si="348"/>
        <v>100</v>
      </c>
    </row>
    <row r="1015" spans="1:7" x14ac:dyDescent="0.3">
      <c r="A1015" s="135">
        <v>381</v>
      </c>
      <c r="B1015" s="146" t="s">
        <v>64</v>
      </c>
      <c r="C1015" s="1">
        <f>C1016</f>
        <v>46300</v>
      </c>
      <c r="D1015" s="1">
        <f>D1016</f>
        <v>46300</v>
      </c>
      <c r="E1015" s="294">
        <f t="shared" si="348"/>
        <v>100</v>
      </c>
      <c r="F1015"/>
    </row>
    <row r="1016" spans="1:7" x14ac:dyDescent="0.3">
      <c r="A1016" s="135">
        <v>3811</v>
      </c>
      <c r="B1016" s="307" t="s">
        <v>130</v>
      </c>
      <c r="C1016" s="1">
        <v>46300</v>
      </c>
      <c r="D1016" s="1">
        <v>46300</v>
      </c>
      <c r="E1016" s="294">
        <f t="shared" si="348"/>
        <v>100</v>
      </c>
      <c r="F1016"/>
    </row>
    <row r="1017" spans="1:7" x14ac:dyDescent="0.3">
      <c r="A1017" s="182"/>
      <c r="B1017" s="183"/>
      <c r="C1017" s="185"/>
      <c r="D1017" s="184"/>
      <c r="E1017" s="294"/>
      <c r="F1017"/>
    </row>
    <row r="1018" spans="1:7" s="98" customFormat="1" x14ac:dyDescent="0.3">
      <c r="A1018" s="95"/>
      <c r="B1018" s="96" t="s">
        <v>151</v>
      </c>
      <c r="C1018" s="224">
        <f>C1019</f>
        <v>8900</v>
      </c>
      <c r="D1018" s="99">
        <f>D1019</f>
        <v>8838.75</v>
      </c>
      <c r="E1018" s="304">
        <f t="shared" ref="E1018:E1024" si="351">D1018/C1018*100</f>
        <v>99.311797752808985</v>
      </c>
      <c r="F1018" s="3"/>
      <c r="G1018" s="3"/>
    </row>
    <row r="1019" spans="1:7" s="3" customFormat="1" x14ac:dyDescent="0.3">
      <c r="A1019" s="17"/>
      <c r="B1019" s="18" t="s">
        <v>96</v>
      </c>
      <c r="C1019" s="55">
        <f t="shared" ref="C1019:D1021" si="352">C1020</f>
        <v>8900</v>
      </c>
      <c r="D1019" s="51">
        <f t="shared" si="352"/>
        <v>8838.75</v>
      </c>
      <c r="E1019" s="296">
        <f t="shared" si="351"/>
        <v>99.311797752808985</v>
      </c>
    </row>
    <row r="1020" spans="1:7" s="3" customFormat="1" x14ac:dyDescent="0.3">
      <c r="A1020" s="17"/>
      <c r="B1020" s="18" t="s">
        <v>50</v>
      </c>
      <c r="C1020" s="55">
        <f t="shared" si="352"/>
        <v>8900</v>
      </c>
      <c r="D1020" s="51">
        <f t="shared" si="352"/>
        <v>8838.75</v>
      </c>
      <c r="E1020" s="296">
        <f t="shared" si="351"/>
        <v>99.311797752808985</v>
      </c>
    </row>
    <row r="1021" spans="1:7" s="3" customFormat="1" x14ac:dyDescent="0.3">
      <c r="A1021" s="17">
        <v>3</v>
      </c>
      <c r="B1021" s="18" t="s">
        <v>2</v>
      </c>
      <c r="C1021" s="55">
        <f t="shared" si="352"/>
        <v>8900</v>
      </c>
      <c r="D1021" s="51">
        <f t="shared" si="352"/>
        <v>8838.75</v>
      </c>
      <c r="E1021" s="296">
        <f t="shared" si="351"/>
        <v>99.311797752808985</v>
      </c>
    </row>
    <row r="1022" spans="1:7" s="3" customFormat="1" x14ac:dyDescent="0.3">
      <c r="A1022" s="17">
        <v>38</v>
      </c>
      <c r="B1022" s="18" t="s">
        <v>30</v>
      </c>
      <c r="C1022" s="55">
        <f>C1023</f>
        <v>8900</v>
      </c>
      <c r="D1022" s="51">
        <f>D1023</f>
        <v>8838.75</v>
      </c>
      <c r="E1022" s="296">
        <f t="shared" si="351"/>
        <v>99.311797752808985</v>
      </c>
    </row>
    <row r="1023" spans="1:7" s="138" customFormat="1" x14ac:dyDescent="0.3">
      <c r="A1023" s="135">
        <v>382</v>
      </c>
      <c r="B1023" s="405" t="s">
        <v>558</v>
      </c>
      <c r="C1023" s="163">
        <f>C1024</f>
        <v>8900</v>
      </c>
      <c r="D1023" s="167">
        <f>D1024</f>
        <v>8838.75</v>
      </c>
      <c r="E1023" s="294">
        <f t="shared" si="351"/>
        <v>99.311797752808985</v>
      </c>
    </row>
    <row r="1024" spans="1:7" s="138" customFormat="1" x14ac:dyDescent="0.3">
      <c r="A1024" s="135">
        <v>3821</v>
      </c>
      <c r="B1024" s="307" t="s">
        <v>395</v>
      </c>
      <c r="C1024" s="163">
        <v>8900</v>
      </c>
      <c r="D1024" s="167">
        <v>8838.75</v>
      </c>
      <c r="E1024" s="294">
        <f t="shared" si="351"/>
        <v>99.311797752808985</v>
      </c>
    </row>
    <row r="1025" spans="1:7" x14ac:dyDescent="0.3">
      <c r="A1025" s="135"/>
      <c r="B1025" s="146"/>
      <c r="C1025" s="163"/>
      <c r="D1025" s="167"/>
      <c r="E1025" s="294"/>
      <c r="F1025"/>
    </row>
    <row r="1026" spans="1:7" s="102" customFormat="1" x14ac:dyDescent="0.3">
      <c r="A1026" s="100"/>
      <c r="B1026" s="100" t="s">
        <v>180</v>
      </c>
      <c r="C1026" s="186">
        <f>C1027+C1035</f>
        <v>22600</v>
      </c>
      <c r="D1026" s="101">
        <f>D1027+D1035</f>
        <v>22600</v>
      </c>
      <c r="E1026" s="303">
        <f t="shared" ref="E1026:E1033" si="353">D1026/C1026*100</f>
        <v>100</v>
      </c>
      <c r="F1026" s="3"/>
      <c r="G1026" s="3"/>
    </row>
    <row r="1027" spans="1:7" s="102" customFormat="1" x14ac:dyDescent="0.3">
      <c r="A1027" s="100"/>
      <c r="B1027" s="103" t="s">
        <v>317</v>
      </c>
      <c r="C1027" s="187">
        <f t="shared" ref="C1027:D1027" si="354">C1028</f>
        <v>15100</v>
      </c>
      <c r="D1027" s="104">
        <f t="shared" si="354"/>
        <v>15100</v>
      </c>
      <c r="E1027" s="303">
        <f t="shared" si="353"/>
        <v>100</v>
      </c>
      <c r="F1027" s="3"/>
      <c r="G1027" s="3"/>
    </row>
    <row r="1028" spans="1:7" s="3" customFormat="1" x14ac:dyDescent="0.3">
      <c r="A1028" s="17"/>
      <c r="B1028" s="18" t="s">
        <v>97</v>
      </c>
      <c r="C1028" s="21">
        <f t="shared" ref="C1028:D1031" si="355">C1029</f>
        <v>15100</v>
      </c>
      <c r="D1028" s="19">
        <f t="shared" si="355"/>
        <v>15100</v>
      </c>
      <c r="E1028" s="296">
        <f t="shared" si="353"/>
        <v>100</v>
      </c>
    </row>
    <row r="1029" spans="1:7" s="3" customFormat="1" x14ac:dyDescent="0.3">
      <c r="A1029" s="17"/>
      <c r="B1029" s="18" t="s">
        <v>50</v>
      </c>
      <c r="C1029" s="21">
        <f t="shared" si="355"/>
        <v>15100</v>
      </c>
      <c r="D1029" s="19">
        <f t="shared" si="355"/>
        <v>15100</v>
      </c>
      <c r="E1029" s="296">
        <f t="shared" si="353"/>
        <v>100</v>
      </c>
    </row>
    <row r="1030" spans="1:7" s="3" customFormat="1" x14ac:dyDescent="0.3">
      <c r="A1030" s="17">
        <v>3</v>
      </c>
      <c r="B1030" s="18" t="s">
        <v>2</v>
      </c>
      <c r="C1030" s="21">
        <f t="shared" si="355"/>
        <v>15100</v>
      </c>
      <c r="D1030" s="19">
        <f t="shared" si="355"/>
        <v>15100</v>
      </c>
      <c r="E1030" s="296">
        <f t="shared" si="353"/>
        <v>100</v>
      </c>
    </row>
    <row r="1031" spans="1:7" s="3" customFormat="1" x14ac:dyDescent="0.3">
      <c r="A1031" s="17">
        <v>38</v>
      </c>
      <c r="B1031" s="18" t="s">
        <v>30</v>
      </c>
      <c r="C1031" s="21">
        <f t="shared" si="355"/>
        <v>15100</v>
      </c>
      <c r="D1031" s="19">
        <f t="shared" si="355"/>
        <v>15100</v>
      </c>
      <c r="E1031" s="296">
        <f t="shared" si="353"/>
        <v>100</v>
      </c>
    </row>
    <row r="1032" spans="1:7" x14ac:dyDescent="0.3">
      <c r="A1032" s="135">
        <v>381</v>
      </c>
      <c r="B1032" s="146" t="s">
        <v>63</v>
      </c>
      <c r="C1032" s="1">
        <f>C1033</f>
        <v>15100</v>
      </c>
      <c r="D1032" s="1">
        <f>D1033</f>
        <v>15100</v>
      </c>
      <c r="E1032" s="294">
        <f t="shared" si="353"/>
        <v>100</v>
      </c>
      <c r="F1032"/>
    </row>
    <row r="1033" spans="1:7" x14ac:dyDescent="0.3">
      <c r="A1033" s="135">
        <v>3811</v>
      </c>
      <c r="B1033" s="307" t="s">
        <v>130</v>
      </c>
      <c r="C1033" s="1">
        <v>15100</v>
      </c>
      <c r="D1033" s="1">
        <v>15100</v>
      </c>
      <c r="E1033" s="294">
        <f t="shared" si="353"/>
        <v>100</v>
      </c>
      <c r="F1033"/>
    </row>
    <row r="1034" spans="1:7" x14ac:dyDescent="0.3">
      <c r="A1034" s="135"/>
      <c r="B1034" s="146"/>
      <c r="C1034" s="163"/>
      <c r="D1034" s="167"/>
      <c r="E1034" s="294"/>
      <c r="F1034"/>
    </row>
    <row r="1035" spans="1:7" s="102" customFormat="1" x14ac:dyDescent="0.3">
      <c r="A1035" s="100"/>
      <c r="B1035" s="103" t="s">
        <v>318</v>
      </c>
      <c r="C1035" s="187">
        <f t="shared" ref="C1035:D1035" si="356">C1036</f>
        <v>7500</v>
      </c>
      <c r="D1035" s="104">
        <f t="shared" si="356"/>
        <v>7500</v>
      </c>
      <c r="E1035" s="303">
        <f t="shared" ref="E1035:E1041" si="357">D1035/C1035*100</f>
        <v>100</v>
      </c>
      <c r="F1035" s="3"/>
      <c r="G1035" s="3"/>
    </row>
    <row r="1036" spans="1:7" s="3" customFormat="1" x14ac:dyDescent="0.3">
      <c r="A1036" s="17"/>
      <c r="B1036" s="18" t="s">
        <v>188</v>
      </c>
      <c r="C1036" s="21">
        <f t="shared" ref="C1036:D1039" si="358">C1037</f>
        <v>7500</v>
      </c>
      <c r="D1036" s="19">
        <f t="shared" si="358"/>
        <v>7500</v>
      </c>
      <c r="E1036" s="296">
        <f t="shared" si="357"/>
        <v>100</v>
      </c>
    </row>
    <row r="1037" spans="1:7" s="3" customFormat="1" x14ac:dyDescent="0.3">
      <c r="A1037" s="17"/>
      <c r="B1037" s="18" t="s">
        <v>50</v>
      </c>
      <c r="C1037" s="21">
        <f t="shared" si="358"/>
        <v>7500</v>
      </c>
      <c r="D1037" s="19">
        <f t="shared" si="358"/>
        <v>7500</v>
      </c>
      <c r="E1037" s="296">
        <f t="shared" si="357"/>
        <v>100</v>
      </c>
    </row>
    <row r="1038" spans="1:7" s="3" customFormat="1" x14ac:dyDescent="0.3">
      <c r="A1038" s="17">
        <v>3</v>
      </c>
      <c r="B1038" s="18" t="s">
        <v>2</v>
      </c>
      <c r="C1038" s="21">
        <f t="shared" si="358"/>
        <v>7500</v>
      </c>
      <c r="D1038" s="19">
        <f t="shared" si="358"/>
        <v>7500</v>
      </c>
      <c r="E1038" s="296">
        <f t="shared" si="357"/>
        <v>100</v>
      </c>
    </row>
    <row r="1039" spans="1:7" s="3" customFormat="1" x14ac:dyDescent="0.3">
      <c r="A1039" s="17">
        <v>38</v>
      </c>
      <c r="B1039" s="18" t="s">
        <v>30</v>
      </c>
      <c r="C1039" s="21">
        <f t="shared" si="358"/>
        <v>7500</v>
      </c>
      <c r="D1039" s="19">
        <f t="shared" si="358"/>
        <v>7500</v>
      </c>
      <c r="E1039" s="296">
        <f t="shared" si="357"/>
        <v>100</v>
      </c>
    </row>
    <row r="1040" spans="1:7" x14ac:dyDescent="0.3">
      <c r="A1040" s="135">
        <v>381</v>
      </c>
      <c r="B1040" s="146" t="s">
        <v>63</v>
      </c>
      <c r="C1040" s="1">
        <f>C1041</f>
        <v>7500</v>
      </c>
      <c r="D1040" s="1">
        <f>D1041</f>
        <v>7500</v>
      </c>
      <c r="E1040" s="294">
        <f t="shared" si="357"/>
        <v>100</v>
      </c>
      <c r="F1040"/>
    </row>
    <row r="1041" spans="1:7" x14ac:dyDescent="0.3">
      <c r="A1041" s="135">
        <v>3811</v>
      </c>
      <c r="B1041" s="307" t="s">
        <v>130</v>
      </c>
      <c r="C1041" s="1">
        <v>7500</v>
      </c>
      <c r="D1041" s="1">
        <v>7500</v>
      </c>
      <c r="E1041" s="294">
        <f t="shared" si="357"/>
        <v>100</v>
      </c>
      <c r="F1041"/>
    </row>
    <row r="1042" spans="1:7" x14ac:dyDescent="0.3">
      <c r="A1042" s="135"/>
      <c r="B1042" s="146"/>
      <c r="C1042" s="163"/>
      <c r="D1042" s="163"/>
      <c r="E1042" s="294"/>
      <c r="F1042"/>
    </row>
    <row r="1043" spans="1:7" s="107" customFormat="1" x14ac:dyDescent="0.3">
      <c r="A1043" s="7"/>
      <c r="B1043" s="105" t="s">
        <v>182</v>
      </c>
      <c r="C1043" s="188">
        <f>C1044</f>
        <v>54000</v>
      </c>
      <c r="D1043" s="106">
        <f t="shared" ref="C1043:D1044" si="359">D1044</f>
        <v>53598.45</v>
      </c>
      <c r="E1043" s="301">
        <f t="shared" ref="E1043:E1050" si="360">D1043/C1043*100</f>
        <v>99.256388888888878</v>
      </c>
      <c r="F1043" s="3"/>
      <c r="G1043" s="3"/>
    </row>
    <row r="1044" spans="1:7" s="107" customFormat="1" x14ac:dyDescent="0.3">
      <c r="A1044" s="7"/>
      <c r="B1044" s="105" t="s">
        <v>319</v>
      </c>
      <c r="C1044" s="188">
        <f t="shared" si="359"/>
        <v>54000</v>
      </c>
      <c r="D1044" s="106">
        <f t="shared" si="359"/>
        <v>53598.45</v>
      </c>
      <c r="E1044" s="301">
        <f t="shared" si="360"/>
        <v>99.256388888888878</v>
      </c>
      <c r="F1044" s="3"/>
      <c r="G1044" s="3"/>
    </row>
    <row r="1045" spans="1:7" s="3" customFormat="1" x14ac:dyDescent="0.3">
      <c r="A1045" s="17"/>
      <c r="B1045" s="18" t="s">
        <v>98</v>
      </c>
      <c r="C1045" s="21">
        <f t="shared" ref="C1045:D1047" si="361">C1046</f>
        <v>54000</v>
      </c>
      <c r="D1045" s="19">
        <f t="shared" si="361"/>
        <v>53598.45</v>
      </c>
      <c r="E1045" s="296">
        <f t="shared" si="360"/>
        <v>99.256388888888878</v>
      </c>
    </row>
    <row r="1046" spans="1:7" s="3" customFormat="1" x14ac:dyDescent="0.3">
      <c r="A1046" s="17"/>
      <c r="B1046" s="18" t="s">
        <v>50</v>
      </c>
      <c r="C1046" s="21">
        <f t="shared" si="361"/>
        <v>54000</v>
      </c>
      <c r="D1046" s="19">
        <f t="shared" si="361"/>
        <v>53598.45</v>
      </c>
      <c r="E1046" s="296">
        <f t="shared" si="360"/>
        <v>99.256388888888878</v>
      </c>
    </row>
    <row r="1047" spans="1:7" s="3" customFormat="1" x14ac:dyDescent="0.3">
      <c r="A1047" s="17">
        <v>3</v>
      </c>
      <c r="B1047" s="18" t="s">
        <v>2</v>
      </c>
      <c r="C1047" s="21">
        <f t="shared" si="361"/>
        <v>54000</v>
      </c>
      <c r="D1047" s="19">
        <f t="shared" si="361"/>
        <v>53598.45</v>
      </c>
      <c r="E1047" s="296">
        <f t="shared" si="360"/>
        <v>99.256388888888878</v>
      </c>
    </row>
    <row r="1048" spans="1:7" s="3" customFormat="1" x14ac:dyDescent="0.3">
      <c r="A1048" s="17">
        <v>38</v>
      </c>
      <c r="B1048" s="18" t="s">
        <v>30</v>
      </c>
      <c r="C1048" s="21">
        <f>C1049</f>
        <v>54000</v>
      </c>
      <c r="D1048" s="19">
        <f>D1049</f>
        <v>53598.45</v>
      </c>
      <c r="E1048" s="296">
        <f t="shared" si="360"/>
        <v>99.256388888888878</v>
      </c>
    </row>
    <row r="1049" spans="1:7" x14ac:dyDescent="0.3">
      <c r="A1049" s="135">
        <v>382</v>
      </c>
      <c r="B1049" s="307" t="s">
        <v>394</v>
      </c>
      <c r="C1049" s="1">
        <f>C1050</f>
        <v>54000</v>
      </c>
      <c r="D1049" s="1">
        <f>D1050</f>
        <v>53598.45</v>
      </c>
      <c r="E1049" s="294">
        <f t="shared" si="360"/>
        <v>99.256388888888878</v>
      </c>
      <c r="F1049"/>
    </row>
    <row r="1050" spans="1:7" x14ac:dyDescent="0.3">
      <c r="A1050" s="135">
        <v>3821</v>
      </c>
      <c r="B1050" s="307" t="s">
        <v>395</v>
      </c>
      <c r="C1050" s="1">
        <v>54000</v>
      </c>
      <c r="D1050" s="1">
        <v>53598.45</v>
      </c>
      <c r="E1050" s="294">
        <f t="shared" si="360"/>
        <v>99.256388888888878</v>
      </c>
      <c r="F1050"/>
    </row>
    <row r="1051" spans="1:7" x14ac:dyDescent="0.3">
      <c r="A1051" s="135"/>
      <c r="B1051" s="146"/>
      <c r="C1051" s="163"/>
      <c r="D1051" s="167"/>
      <c r="E1051" s="294"/>
      <c r="F1051"/>
    </row>
    <row r="1052" spans="1:7" s="10" customFormat="1" x14ac:dyDescent="0.3">
      <c r="A1052" s="8"/>
      <c r="B1052" s="108" t="s">
        <v>112</v>
      </c>
      <c r="C1052" s="9">
        <f>C1053+C1061+C1069+C1077+C1085+C1093+C1101+C1109</f>
        <v>31550</v>
      </c>
      <c r="D1052" s="9">
        <f>D1053+D1061+D1069+D1077+D1085+D1093+D1101+D1109</f>
        <v>31025.25</v>
      </c>
      <c r="E1052" s="302">
        <f t="shared" ref="E1052:E1059" si="362">D1052/C1052*100</f>
        <v>98.336767036450084</v>
      </c>
      <c r="F1052" s="3"/>
      <c r="G1052" s="3"/>
    </row>
    <row r="1053" spans="1:7" s="10" customFormat="1" x14ac:dyDescent="0.3">
      <c r="A1053" s="8"/>
      <c r="B1053" s="108" t="s">
        <v>320</v>
      </c>
      <c r="C1053" s="139">
        <f>C1054</f>
        <v>3500</v>
      </c>
      <c r="D1053" s="9">
        <f>D1054</f>
        <v>3448.42</v>
      </c>
      <c r="E1053" s="302">
        <f t="shared" si="362"/>
        <v>98.52628571428572</v>
      </c>
      <c r="F1053" s="3"/>
      <c r="G1053" s="3"/>
    </row>
    <row r="1054" spans="1:7" s="3" customFormat="1" x14ac:dyDescent="0.3">
      <c r="A1054" s="17"/>
      <c r="B1054" s="15" t="s">
        <v>183</v>
      </c>
      <c r="C1054" s="21">
        <f t="shared" ref="C1054:D1056" si="363">C1055</f>
        <v>3500</v>
      </c>
      <c r="D1054" s="19">
        <f t="shared" si="363"/>
        <v>3448.42</v>
      </c>
      <c r="E1054" s="296">
        <f t="shared" si="362"/>
        <v>98.52628571428572</v>
      </c>
    </row>
    <row r="1055" spans="1:7" s="3" customFormat="1" x14ac:dyDescent="0.3">
      <c r="A1055" s="17"/>
      <c r="B1055" s="18" t="s">
        <v>50</v>
      </c>
      <c r="C1055" s="21">
        <f t="shared" si="363"/>
        <v>3500</v>
      </c>
      <c r="D1055" s="19">
        <f t="shared" si="363"/>
        <v>3448.42</v>
      </c>
      <c r="E1055" s="296">
        <f t="shared" si="362"/>
        <v>98.52628571428572</v>
      </c>
    </row>
    <row r="1056" spans="1:7" s="3" customFormat="1" x14ac:dyDescent="0.3">
      <c r="A1056" s="17">
        <v>3</v>
      </c>
      <c r="B1056" s="18" t="s">
        <v>2</v>
      </c>
      <c r="C1056" s="21">
        <f t="shared" si="363"/>
        <v>3500</v>
      </c>
      <c r="D1056" s="19">
        <f t="shared" si="363"/>
        <v>3448.42</v>
      </c>
      <c r="E1056" s="296">
        <f t="shared" si="362"/>
        <v>98.52628571428572</v>
      </c>
    </row>
    <row r="1057" spans="1:7" s="3" customFormat="1" x14ac:dyDescent="0.3">
      <c r="A1057" s="17">
        <v>38</v>
      </c>
      <c r="B1057" s="18" t="s">
        <v>30</v>
      </c>
      <c r="C1057" s="21">
        <f>C1058</f>
        <v>3500</v>
      </c>
      <c r="D1057" s="19">
        <f>D1058</f>
        <v>3448.42</v>
      </c>
      <c r="E1057" s="296">
        <f t="shared" si="362"/>
        <v>98.52628571428572</v>
      </c>
    </row>
    <row r="1058" spans="1:7" x14ac:dyDescent="0.3">
      <c r="A1058" s="135">
        <v>381</v>
      </c>
      <c r="B1058" s="146" t="s">
        <v>81</v>
      </c>
      <c r="C1058" s="1">
        <f>C1059</f>
        <v>3500</v>
      </c>
      <c r="D1058" s="1">
        <f>D1059</f>
        <v>3448.42</v>
      </c>
      <c r="E1058" s="294">
        <f t="shared" si="362"/>
        <v>98.52628571428572</v>
      </c>
      <c r="F1058"/>
    </row>
    <row r="1059" spans="1:7" x14ac:dyDescent="0.3">
      <c r="A1059" s="135">
        <v>3811</v>
      </c>
      <c r="B1059" s="307" t="s">
        <v>130</v>
      </c>
      <c r="C1059" s="1">
        <v>3500</v>
      </c>
      <c r="D1059" s="1">
        <v>3448.42</v>
      </c>
      <c r="E1059" s="294">
        <f t="shared" si="362"/>
        <v>98.52628571428572</v>
      </c>
      <c r="F1059"/>
    </row>
    <row r="1060" spans="1:7" x14ac:dyDescent="0.3">
      <c r="A1060" s="135"/>
      <c r="B1060" s="146"/>
      <c r="C1060" s="163"/>
      <c r="D1060" s="167"/>
      <c r="E1060" s="294"/>
      <c r="F1060"/>
    </row>
    <row r="1061" spans="1:7" s="10" customFormat="1" x14ac:dyDescent="0.3">
      <c r="A1061" s="8"/>
      <c r="B1061" s="109" t="s">
        <v>352</v>
      </c>
      <c r="C1061" s="210">
        <f t="shared" ref="C1061:D1061" si="364">C1062</f>
        <v>7500</v>
      </c>
      <c r="D1061" s="9">
        <f t="shared" si="364"/>
        <v>7496.88</v>
      </c>
      <c r="E1061" s="302">
        <f t="shared" ref="E1061:E1067" si="365">D1061/C1061*100</f>
        <v>99.958399999999997</v>
      </c>
      <c r="F1061" s="3"/>
      <c r="G1061" s="3"/>
    </row>
    <row r="1062" spans="1:7" s="3" customFormat="1" x14ac:dyDescent="0.3">
      <c r="A1062" s="17"/>
      <c r="B1062" s="15" t="s">
        <v>99</v>
      </c>
      <c r="C1062" s="204">
        <f t="shared" ref="C1062:D1065" si="366">C1063</f>
        <v>7500</v>
      </c>
      <c r="D1062" s="19">
        <f t="shared" si="366"/>
        <v>7496.88</v>
      </c>
      <c r="E1062" s="296">
        <f t="shared" si="365"/>
        <v>99.958399999999997</v>
      </c>
    </row>
    <row r="1063" spans="1:7" s="3" customFormat="1" x14ac:dyDescent="0.3">
      <c r="A1063" s="17"/>
      <c r="B1063" s="18" t="s">
        <v>50</v>
      </c>
      <c r="C1063" s="204">
        <f t="shared" si="366"/>
        <v>7500</v>
      </c>
      <c r="D1063" s="19">
        <f t="shared" si="366"/>
        <v>7496.88</v>
      </c>
      <c r="E1063" s="296">
        <f t="shared" si="365"/>
        <v>99.958399999999997</v>
      </c>
    </row>
    <row r="1064" spans="1:7" s="3" customFormat="1" x14ac:dyDescent="0.3">
      <c r="A1064" s="17">
        <v>3</v>
      </c>
      <c r="B1064" s="18" t="s">
        <v>2</v>
      </c>
      <c r="C1064" s="204">
        <f t="shared" si="366"/>
        <v>7500</v>
      </c>
      <c r="D1064" s="19">
        <f t="shared" si="366"/>
        <v>7496.88</v>
      </c>
      <c r="E1064" s="296">
        <f t="shared" si="365"/>
        <v>99.958399999999997</v>
      </c>
    </row>
    <row r="1065" spans="1:7" s="3" customFormat="1" x14ac:dyDescent="0.3">
      <c r="A1065" s="17">
        <v>37</v>
      </c>
      <c r="B1065" s="18" t="s">
        <v>39</v>
      </c>
      <c r="C1065" s="204">
        <f t="shared" si="366"/>
        <v>7500</v>
      </c>
      <c r="D1065" s="19">
        <f t="shared" si="366"/>
        <v>7496.88</v>
      </c>
      <c r="E1065" s="296">
        <f t="shared" si="365"/>
        <v>99.958399999999997</v>
      </c>
    </row>
    <row r="1066" spans="1:7" x14ac:dyDescent="0.3">
      <c r="A1066" s="135">
        <v>372</v>
      </c>
      <c r="B1066" s="146" t="s">
        <v>61</v>
      </c>
      <c r="C1066" s="205">
        <f>C1067</f>
        <v>7500</v>
      </c>
      <c r="D1066" s="1">
        <f>D1067</f>
        <v>7496.88</v>
      </c>
      <c r="E1066" s="294">
        <f t="shared" si="365"/>
        <v>99.958399999999997</v>
      </c>
      <c r="F1066"/>
    </row>
    <row r="1067" spans="1:7" x14ac:dyDescent="0.3">
      <c r="A1067" s="135">
        <v>3722</v>
      </c>
      <c r="B1067" s="307" t="s">
        <v>393</v>
      </c>
      <c r="C1067" s="205">
        <v>7500</v>
      </c>
      <c r="D1067" s="1">
        <v>7496.88</v>
      </c>
      <c r="E1067" s="294">
        <f t="shared" si="365"/>
        <v>99.958399999999997</v>
      </c>
      <c r="F1067"/>
    </row>
    <row r="1068" spans="1:7" x14ac:dyDescent="0.3">
      <c r="A1068" s="135"/>
      <c r="B1068" s="146"/>
      <c r="C1068" s="1"/>
      <c r="D1068" s="1"/>
      <c r="E1068" s="294"/>
      <c r="F1068"/>
    </row>
    <row r="1069" spans="1:7" s="10" customFormat="1" x14ac:dyDescent="0.3">
      <c r="A1069" s="8"/>
      <c r="B1069" s="108" t="s">
        <v>354</v>
      </c>
      <c r="C1069" s="139">
        <f t="shared" ref="C1069:D1069" si="367">C1070</f>
        <v>3100</v>
      </c>
      <c r="D1069" s="9">
        <f t="shared" si="367"/>
        <v>3040</v>
      </c>
      <c r="E1069" s="302">
        <f t="shared" ref="E1069:E1075" si="368">D1069/C1069*100</f>
        <v>98.064516129032256</v>
      </c>
      <c r="F1069" s="3"/>
      <c r="G1069" s="3"/>
    </row>
    <row r="1070" spans="1:7" s="3" customFormat="1" x14ac:dyDescent="0.3">
      <c r="A1070" s="17"/>
      <c r="B1070" s="18" t="s">
        <v>100</v>
      </c>
      <c r="C1070" s="21">
        <f t="shared" ref="C1070:D1073" si="369">C1071</f>
        <v>3100</v>
      </c>
      <c r="D1070" s="19">
        <f t="shared" si="369"/>
        <v>3040</v>
      </c>
      <c r="E1070" s="296">
        <f t="shared" si="368"/>
        <v>98.064516129032256</v>
      </c>
    </row>
    <row r="1071" spans="1:7" s="3" customFormat="1" x14ac:dyDescent="0.3">
      <c r="A1071" s="17"/>
      <c r="B1071" s="18" t="s">
        <v>49</v>
      </c>
      <c r="C1071" s="21">
        <f t="shared" si="369"/>
        <v>3100</v>
      </c>
      <c r="D1071" s="19">
        <f t="shared" si="369"/>
        <v>3040</v>
      </c>
      <c r="E1071" s="296">
        <f t="shared" si="368"/>
        <v>98.064516129032256</v>
      </c>
    </row>
    <row r="1072" spans="1:7" s="3" customFormat="1" x14ac:dyDescent="0.3">
      <c r="A1072" s="17">
        <v>3</v>
      </c>
      <c r="B1072" s="18" t="s">
        <v>2</v>
      </c>
      <c r="C1072" s="21">
        <f t="shared" si="369"/>
        <v>3100</v>
      </c>
      <c r="D1072" s="19">
        <f t="shared" si="369"/>
        <v>3040</v>
      </c>
      <c r="E1072" s="296">
        <f t="shared" si="368"/>
        <v>98.064516129032256</v>
      </c>
    </row>
    <row r="1073" spans="1:81" s="3" customFormat="1" x14ac:dyDescent="0.3">
      <c r="A1073" s="17">
        <v>37</v>
      </c>
      <c r="B1073" s="18" t="s">
        <v>187</v>
      </c>
      <c r="C1073" s="21">
        <f t="shared" si="369"/>
        <v>3100</v>
      </c>
      <c r="D1073" s="19">
        <f t="shared" si="369"/>
        <v>3040</v>
      </c>
      <c r="E1073" s="296">
        <f t="shared" si="368"/>
        <v>98.064516129032256</v>
      </c>
    </row>
    <row r="1074" spans="1:81" s="138" customFormat="1" x14ac:dyDescent="0.3">
      <c r="A1074" s="135">
        <v>372</v>
      </c>
      <c r="B1074" s="146" t="s">
        <v>165</v>
      </c>
      <c r="C1074" s="1">
        <f>C1075</f>
        <v>3100</v>
      </c>
      <c r="D1074" s="1">
        <f>D1075</f>
        <v>3040</v>
      </c>
      <c r="E1074" s="294">
        <f t="shared" si="368"/>
        <v>98.064516129032256</v>
      </c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</row>
    <row r="1075" spans="1:81" s="138" customFormat="1" x14ac:dyDescent="0.3">
      <c r="A1075" s="135">
        <v>3721</v>
      </c>
      <c r="B1075" s="307" t="s">
        <v>383</v>
      </c>
      <c r="C1075" s="1">
        <v>3100</v>
      </c>
      <c r="D1075" s="1">
        <v>3040</v>
      </c>
      <c r="E1075" s="294">
        <f t="shared" si="368"/>
        <v>98.064516129032256</v>
      </c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</row>
    <row r="1076" spans="1:81" s="138" customFormat="1" x14ac:dyDescent="0.3">
      <c r="A1076" s="17"/>
      <c r="B1076" s="18"/>
      <c r="C1076" s="55"/>
      <c r="D1076" s="51"/>
      <c r="E1076" s="294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</row>
    <row r="1077" spans="1:81" s="10" customFormat="1" x14ac:dyDescent="0.3">
      <c r="A1077" s="8"/>
      <c r="B1077" s="108" t="s">
        <v>321</v>
      </c>
      <c r="C1077" s="139">
        <f t="shared" ref="C1077:D1077" si="370">C1078</f>
        <v>9000</v>
      </c>
      <c r="D1077" s="9">
        <f t="shared" si="370"/>
        <v>8888.6</v>
      </c>
      <c r="E1077" s="302">
        <f t="shared" ref="E1077:E1083" si="371">D1077/C1077*100</f>
        <v>98.762222222222235</v>
      </c>
      <c r="F1077" s="3"/>
      <c r="G1077" s="3"/>
    </row>
    <row r="1078" spans="1:81" s="3" customFormat="1" x14ac:dyDescent="0.3">
      <c r="A1078" s="17"/>
      <c r="B1078" s="18" t="s">
        <v>102</v>
      </c>
      <c r="C1078" s="21">
        <f t="shared" ref="C1078:D1081" si="372">C1079</f>
        <v>9000</v>
      </c>
      <c r="D1078" s="19">
        <f t="shared" si="372"/>
        <v>8888.6</v>
      </c>
      <c r="E1078" s="296">
        <f t="shared" si="371"/>
        <v>98.762222222222235</v>
      </c>
    </row>
    <row r="1079" spans="1:81" s="3" customFormat="1" x14ac:dyDescent="0.3">
      <c r="A1079" s="17"/>
      <c r="B1079" s="18" t="s">
        <v>50</v>
      </c>
      <c r="C1079" s="21">
        <f t="shared" si="372"/>
        <v>9000</v>
      </c>
      <c r="D1079" s="19">
        <f t="shared" si="372"/>
        <v>8888.6</v>
      </c>
      <c r="E1079" s="296">
        <f t="shared" si="371"/>
        <v>98.762222222222235</v>
      </c>
    </row>
    <row r="1080" spans="1:81" s="3" customFormat="1" x14ac:dyDescent="0.3">
      <c r="A1080" s="17">
        <v>3</v>
      </c>
      <c r="B1080" s="18" t="s">
        <v>2</v>
      </c>
      <c r="C1080" s="21">
        <f t="shared" si="372"/>
        <v>9000</v>
      </c>
      <c r="D1080" s="19">
        <f t="shared" si="372"/>
        <v>8888.6</v>
      </c>
      <c r="E1080" s="296">
        <f t="shared" si="371"/>
        <v>98.762222222222235</v>
      </c>
    </row>
    <row r="1081" spans="1:81" s="3" customFormat="1" x14ac:dyDescent="0.3">
      <c r="A1081" s="17">
        <v>37</v>
      </c>
      <c r="B1081" s="18" t="s">
        <v>187</v>
      </c>
      <c r="C1081" s="21">
        <f t="shared" si="372"/>
        <v>9000</v>
      </c>
      <c r="D1081" s="19">
        <f t="shared" si="372"/>
        <v>8888.6</v>
      </c>
      <c r="E1081" s="294">
        <f t="shared" si="371"/>
        <v>98.762222222222235</v>
      </c>
    </row>
    <row r="1082" spans="1:81" s="138" customFormat="1" x14ac:dyDescent="0.3">
      <c r="A1082" s="135">
        <v>372</v>
      </c>
      <c r="B1082" s="146" t="s">
        <v>61</v>
      </c>
      <c r="C1082" s="140">
        <f>C1083</f>
        <v>9000</v>
      </c>
      <c r="D1082" s="140">
        <f>D1083</f>
        <v>8888.6</v>
      </c>
      <c r="E1082" s="294">
        <f t="shared" si="371"/>
        <v>98.762222222222235</v>
      </c>
    </row>
    <row r="1083" spans="1:81" s="138" customFormat="1" x14ac:dyDescent="0.3">
      <c r="A1083" s="135">
        <v>3721</v>
      </c>
      <c r="B1083" s="307" t="s">
        <v>383</v>
      </c>
      <c r="C1083" s="140">
        <v>9000</v>
      </c>
      <c r="D1083" s="140">
        <v>8888.6</v>
      </c>
      <c r="E1083" s="294">
        <f t="shared" si="371"/>
        <v>98.762222222222235</v>
      </c>
    </row>
    <row r="1084" spans="1:81" s="138" customFormat="1" x14ac:dyDescent="0.3">
      <c r="A1084" s="135"/>
      <c r="B1084" s="146"/>
      <c r="C1084" s="163"/>
      <c r="D1084" s="167"/>
      <c r="E1084" s="294"/>
    </row>
    <row r="1085" spans="1:81" s="138" customFormat="1" x14ac:dyDescent="0.3">
      <c r="A1085" s="189"/>
      <c r="B1085" s="108" t="s">
        <v>525</v>
      </c>
      <c r="C1085" s="190">
        <f t="shared" ref="C1085:D1089" si="373">C1086</f>
        <v>700</v>
      </c>
      <c r="D1085" s="110">
        <f t="shared" si="373"/>
        <v>700</v>
      </c>
      <c r="E1085" s="302">
        <f t="shared" ref="E1085:E1091" si="374">D1085/C1085*100</f>
        <v>100</v>
      </c>
    </row>
    <row r="1086" spans="1:81" s="138" customFormat="1" x14ac:dyDescent="0.3">
      <c r="A1086" s="135"/>
      <c r="B1086" s="18" t="s">
        <v>167</v>
      </c>
      <c r="C1086" s="55">
        <f t="shared" si="373"/>
        <v>700</v>
      </c>
      <c r="D1086" s="51">
        <f t="shared" si="373"/>
        <v>700</v>
      </c>
      <c r="E1086" s="296">
        <f t="shared" si="374"/>
        <v>100</v>
      </c>
    </row>
    <row r="1087" spans="1:81" s="138" customFormat="1" x14ac:dyDescent="0.3">
      <c r="A1087" s="135"/>
      <c r="B1087" s="18" t="s">
        <v>50</v>
      </c>
      <c r="C1087" s="55">
        <f t="shared" si="373"/>
        <v>700</v>
      </c>
      <c r="D1087" s="51">
        <f t="shared" si="373"/>
        <v>700</v>
      </c>
      <c r="E1087" s="296">
        <f t="shared" si="374"/>
        <v>100</v>
      </c>
    </row>
    <row r="1088" spans="1:81" s="138" customFormat="1" x14ac:dyDescent="0.3">
      <c r="A1088" s="17">
        <v>3</v>
      </c>
      <c r="B1088" s="18" t="s">
        <v>2</v>
      </c>
      <c r="C1088" s="55">
        <f t="shared" si="373"/>
        <v>700</v>
      </c>
      <c r="D1088" s="51">
        <f t="shared" si="373"/>
        <v>700</v>
      </c>
      <c r="E1088" s="296">
        <f t="shared" si="374"/>
        <v>100</v>
      </c>
    </row>
    <row r="1089" spans="1:7" s="138" customFormat="1" x14ac:dyDescent="0.3">
      <c r="A1089" s="17">
        <v>37</v>
      </c>
      <c r="B1089" s="18" t="s">
        <v>187</v>
      </c>
      <c r="C1089" s="55">
        <f t="shared" si="373"/>
        <v>700</v>
      </c>
      <c r="D1089" s="51">
        <f t="shared" si="373"/>
        <v>700</v>
      </c>
      <c r="E1089" s="296">
        <f t="shared" si="374"/>
        <v>100</v>
      </c>
    </row>
    <row r="1090" spans="1:7" s="138" customFormat="1" x14ac:dyDescent="0.3">
      <c r="A1090" s="135">
        <v>372</v>
      </c>
      <c r="B1090" s="146" t="s">
        <v>61</v>
      </c>
      <c r="C1090" s="163">
        <f>C1091</f>
        <v>700</v>
      </c>
      <c r="D1090" s="167">
        <f>D1091</f>
        <v>700</v>
      </c>
      <c r="E1090" s="294">
        <f t="shared" si="374"/>
        <v>100</v>
      </c>
    </row>
    <row r="1091" spans="1:7" s="138" customFormat="1" x14ac:dyDescent="0.3">
      <c r="A1091" s="135">
        <v>3721</v>
      </c>
      <c r="B1091" s="307" t="s">
        <v>383</v>
      </c>
      <c r="C1091" s="163">
        <v>700</v>
      </c>
      <c r="D1091" s="167">
        <v>700</v>
      </c>
      <c r="E1091" s="294">
        <f t="shared" si="374"/>
        <v>100</v>
      </c>
    </row>
    <row r="1092" spans="1:7" x14ac:dyDescent="0.3">
      <c r="A1092" s="17"/>
      <c r="B1092" s="18"/>
      <c r="C1092" s="55"/>
      <c r="D1092" s="51"/>
      <c r="E1092" s="294"/>
      <c r="F1092"/>
    </row>
    <row r="1093" spans="1:7" s="10" customFormat="1" x14ac:dyDescent="0.3">
      <c r="A1093" s="8"/>
      <c r="B1093" s="108" t="s">
        <v>322</v>
      </c>
      <c r="C1093" s="139">
        <f t="shared" ref="C1093:D1093" si="375">C1094</f>
        <v>5000</v>
      </c>
      <c r="D1093" s="9">
        <f t="shared" si="375"/>
        <v>4750</v>
      </c>
      <c r="E1093" s="302">
        <f t="shared" ref="E1093:E1098" si="376">D1093/C1093*100</f>
        <v>95</v>
      </c>
      <c r="F1093" s="3"/>
      <c r="G1093" s="3"/>
    </row>
    <row r="1094" spans="1:7" s="3" customFormat="1" x14ac:dyDescent="0.3">
      <c r="A1094" s="17"/>
      <c r="B1094" s="18" t="s">
        <v>189</v>
      </c>
      <c r="C1094" s="21">
        <f t="shared" ref="C1094:D1097" si="377">C1095</f>
        <v>5000</v>
      </c>
      <c r="D1094" s="19">
        <f t="shared" si="377"/>
        <v>4750</v>
      </c>
      <c r="E1094" s="296">
        <f t="shared" si="376"/>
        <v>95</v>
      </c>
    </row>
    <row r="1095" spans="1:7" s="3" customFormat="1" x14ac:dyDescent="0.3">
      <c r="A1095" s="17"/>
      <c r="B1095" s="18" t="s">
        <v>50</v>
      </c>
      <c r="C1095" s="21">
        <f t="shared" si="377"/>
        <v>5000</v>
      </c>
      <c r="D1095" s="19">
        <f t="shared" si="377"/>
        <v>4750</v>
      </c>
      <c r="E1095" s="296">
        <f t="shared" si="376"/>
        <v>95</v>
      </c>
    </row>
    <row r="1096" spans="1:7" s="3" customFormat="1" x14ac:dyDescent="0.3">
      <c r="A1096" s="17">
        <v>3</v>
      </c>
      <c r="B1096" s="18" t="s">
        <v>2</v>
      </c>
      <c r="C1096" s="21">
        <f t="shared" si="377"/>
        <v>5000</v>
      </c>
      <c r="D1096" s="19">
        <f t="shared" si="377"/>
        <v>4750</v>
      </c>
      <c r="E1096" s="296">
        <f t="shared" si="376"/>
        <v>95</v>
      </c>
    </row>
    <row r="1097" spans="1:7" s="3" customFormat="1" x14ac:dyDescent="0.3">
      <c r="A1097" s="17">
        <v>37</v>
      </c>
      <c r="B1097" s="18" t="s">
        <v>184</v>
      </c>
      <c r="C1097" s="21">
        <f t="shared" si="377"/>
        <v>5000</v>
      </c>
      <c r="D1097" s="19">
        <f t="shared" si="377"/>
        <v>4750</v>
      </c>
      <c r="E1097" s="296">
        <f t="shared" si="376"/>
        <v>95</v>
      </c>
    </row>
    <row r="1098" spans="1:7" x14ac:dyDescent="0.3">
      <c r="A1098" s="135">
        <v>372</v>
      </c>
      <c r="B1098" s="146" t="s">
        <v>117</v>
      </c>
      <c r="C1098" s="1">
        <f>C1099</f>
        <v>5000</v>
      </c>
      <c r="D1098" s="1">
        <f>D1099</f>
        <v>4750</v>
      </c>
      <c r="E1098" s="294">
        <f t="shared" si="376"/>
        <v>95</v>
      </c>
      <c r="F1098"/>
    </row>
    <row r="1099" spans="1:7" x14ac:dyDescent="0.3">
      <c r="A1099" s="135">
        <v>3721</v>
      </c>
      <c r="B1099" s="307" t="s">
        <v>383</v>
      </c>
      <c r="C1099" s="1">
        <v>5000</v>
      </c>
      <c r="D1099" s="1">
        <v>4750</v>
      </c>
      <c r="E1099" s="294">
        <f t="shared" ref="E1099" si="378">D1099/C1099*100</f>
        <v>95</v>
      </c>
      <c r="F1099"/>
    </row>
    <row r="1100" spans="1:7" x14ac:dyDescent="0.3">
      <c r="A1100" s="135"/>
      <c r="B1100" s="146"/>
      <c r="C1100" s="163"/>
      <c r="D1100" s="167"/>
      <c r="E1100" s="294"/>
      <c r="F1100"/>
    </row>
    <row r="1101" spans="1:7" s="10" customFormat="1" x14ac:dyDescent="0.3">
      <c r="A1101" s="8"/>
      <c r="B1101" s="108" t="s">
        <v>323</v>
      </c>
      <c r="C1101" s="139">
        <f t="shared" ref="C1101:D1101" si="379">C1102</f>
        <v>500</v>
      </c>
      <c r="D1101" s="9">
        <f t="shared" si="379"/>
        <v>451.35</v>
      </c>
      <c r="E1101" s="302">
        <f t="shared" ref="E1101:E1107" si="380">D1101/C1101*100</f>
        <v>90.27000000000001</v>
      </c>
      <c r="F1101" s="3"/>
      <c r="G1101" s="3"/>
    </row>
    <row r="1102" spans="1:7" s="3" customFormat="1" x14ac:dyDescent="0.3">
      <c r="A1102" s="17"/>
      <c r="B1102" s="18" t="s">
        <v>100</v>
      </c>
      <c r="C1102" s="21">
        <f t="shared" ref="C1102:D1105" si="381">C1103</f>
        <v>500</v>
      </c>
      <c r="D1102" s="19">
        <f t="shared" si="381"/>
        <v>451.35</v>
      </c>
      <c r="E1102" s="296">
        <f t="shared" si="380"/>
        <v>90.27000000000001</v>
      </c>
    </row>
    <row r="1103" spans="1:7" s="3" customFormat="1" x14ac:dyDescent="0.3">
      <c r="A1103" s="17"/>
      <c r="B1103" s="18" t="s">
        <v>50</v>
      </c>
      <c r="C1103" s="21">
        <f t="shared" si="381"/>
        <v>500</v>
      </c>
      <c r="D1103" s="19">
        <f t="shared" si="381"/>
        <v>451.35</v>
      </c>
      <c r="E1103" s="296">
        <f t="shared" si="380"/>
        <v>90.27000000000001</v>
      </c>
    </row>
    <row r="1104" spans="1:7" s="3" customFormat="1" x14ac:dyDescent="0.3">
      <c r="A1104" s="17">
        <v>3</v>
      </c>
      <c r="B1104" s="18" t="s">
        <v>2</v>
      </c>
      <c r="C1104" s="21">
        <f t="shared" si="381"/>
        <v>500</v>
      </c>
      <c r="D1104" s="19">
        <f t="shared" si="381"/>
        <v>451.35</v>
      </c>
      <c r="E1104" s="296">
        <f t="shared" si="380"/>
        <v>90.27000000000001</v>
      </c>
    </row>
    <row r="1105" spans="1:7" s="3" customFormat="1" x14ac:dyDescent="0.3">
      <c r="A1105" s="17">
        <v>37</v>
      </c>
      <c r="B1105" s="18" t="s">
        <v>184</v>
      </c>
      <c r="C1105" s="21">
        <f t="shared" si="381"/>
        <v>500</v>
      </c>
      <c r="D1105" s="19">
        <f t="shared" si="381"/>
        <v>451.35</v>
      </c>
      <c r="E1105" s="296">
        <f t="shared" si="380"/>
        <v>90.27000000000001</v>
      </c>
    </row>
    <row r="1106" spans="1:7" x14ac:dyDescent="0.3">
      <c r="A1106" s="135">
        <v>372</v>
      </c>
      <c r="B1106" s="146" t="s">
        <v>80</v>
      </c>
      <c r="C1106" s="1">
        <f>C1107</f>
        <v>500</v>
      </c>
      <c r="D1106" s="1">
        <f>D1107</f>
        <v>451.35</v>
      </c>
      <c r="E1106" s="294">
        <f t="shared" si="380"/>
        <v>90.27000000000001</v>
      </c>
      <c r="F1106"/>
    </row>
    <row r="1107" spans="1:7" x14ac:dyDescent="0.3">
      <c r="A1107" s="135">
        <v>3722</v>
      </c>
      <c r="B1107" s="307" t="s">
        <v>388</v>
      </c>
      <c r="C1107" s="1">
        <v>500</v>
      </c>
      <c r="D1107" s="1">
        <v>451.35</v>
      </c>
      <c r="E1107" s="294">
        <f t="shared" si="380"/>
        <v>90.27000000000001</v>
      </c>
      <c r="F1107"/>
    </row>
    <row r="1108" spans="1:7" x14ac:dyDescent="0.3">
      <c r="A1108" s="135"/>
      <c r="B1108" s="307"/>
      <c r="C1108" s="163"/>
      <c r="D1108" s="163"/>
      <c r="E1108" s="294"/>
      <c r="F1108"/>
    </row>
    <row r="1109" spans="1:7" x14ac:dyDescent="0.3">
      <c r="A1109" s="8"/>
      <c r="B1109" s="8" t="s">
        <v>512</v>
      </c>
      <c r="C1109" s="210">
        <f>C1110</f>
        <v>2250</v>
      </c>
      <c r="D1109" s="210">
        <f t="shared" ref="C1109:D1113" si="382">D1110</f>
        <v>2250</v>
      </c>
      <c r="E1109" s="302">
        <f t="shared" ref="E1109:E1114" si="383">D1109/C1109*100</f>
        <v>100</v>
      </c>
      <c r="F1109"/>
    </row>
    <row r="1110" spans="1:7" x14ac:dyDescent="0.3">
      <c r="A1110" s="17"/>
      <c r="B1110" s="248" t="s">
        <v>99</v>
      </c>
      <c r="C1110" s="204">
        <f>C1111</f>
        <v>2250</v>
      </c>
      <c r="D1110" s="204">
        <f>D1111</f>
        <v>2250</v>
      </c>
      <c r="E1110" s="296">
        <f t="shared" si="383"/>
        <v>100</v>
      </c>
      <c r="F1110"/>
    </row>
    <row r="1111" spans="1:7" x14ac:dyDescent="0.3">
      <c r="A1111" s="17"/>
      <c r="B1111" s="248" t="s">
        <v>50</v>
      </c>
      <c r="C1111" s="204">
        <f t="shared" si="382"/>
        <v>2250</v>
      </c>
      <c r="D1111" s="204">
        <f t="shared" si="382"/>
        <v>2250</v>
      </c>
      <c r="E1111" s="296">
        <f t="shared" si="383"/>
        <v>100</v>
      </c>
      <c r="F1111"/>
    </row>
    <row r="1112" spans="1:7" x14ac:dyDescent="0.3">
      <c r="A1112" s="17">
        <v>3</v>
      </c>
      <c r="B1112" s="248" t="s">
        <v>2</v>
      </c>
      <c r="C1112" s="204">
        <f t="shared" si="382"/>
        <v>2250</v>
      </c>
      <c r="D1112" s="204">
        <f t="shared" si="382"/>
        <v>2250</v>
      </c>
      <c r="E1112" s="296">
        <f t="shared" si="383"/>
        <v>100</v>
      </c>
      <c r="F1112"/>
    </row>
    <row r="1113" spans="1:7" x14ac:dyDescent="0.3">
      <c r="A1113" s="17">
        <v>32</v>
      </c>
      <c r="B1113" s="248" t="s">
        <v>21</v>
      </c>
      <c r="C1113" s="204">
        <f t="shared" si="382"/>
        <v>2250</v>
      </c>
      <c r="D1113" s="204">
        <f t="shared" si="382"/>
        <v>2250</v>
      </c>
      <c r="E1113" s="296">
        <f t="shared" si="383"/>
        <v>100</v>
      </c>
      <c r="F1113"/>
    </row>
    <row r="1114" spans="1:7" x14ac:dyDescent="0.3">
      <c r="A1114" s="372">
        <v>321</v>
      </c>
      <c r="B1114" s="379" t="s">
        <v>147</v>
      </c>
      <c r="C1114" s="205">
        <f>C1115</f>
        <v>2250</v>
      </c>
      <c r="D1114" s="205">
        <f>D1115</f>
        <v>2250</v>
      </c>
      <c r="E1114" s="294">
        <f t="shared" si="383"/>
        <v>100</v>
      </c>
      <c r="F1114"/>
    </row>
    <row r="1115" spans="1:7" x14ac:dyDescent="0.3">
      <c r="A1115" s="135">
        <v>3214</v>
      </c>
      <c r="B1115" s="371" t="s">
        <v>470</v>
      </c>
      <c r="C1115" s="163">
        <v>2250</v>
      </c>
      <c r="D1115" s="163">
        <v>2250</v>
      </c>
      <c r="E1115" s="294">
        <f t="shared" ref="E1115" si="384">D1115/C1115*100</f>
        <v>100</v>
      </c>
      <c r="F1115"/>
    </row>
    <row r="1116" spans="1:7" x14ac:dyDescent="0.3">
      <c r="A1116" s="135"/>
      <c r="B1116" s="307"/>
      <c r="C1116" s="163"/>
      <c r="D1116" s="163"/>
      <c r="E1116" s="294"/>
      <c r="F1116"/>
    </row>
    <row r="1117" spans="1:7" s="107" customFormat="1" x14ac:dyDescent="0.3">
      <c r="A1117" s="7"/>
      <c r="B1117" s="105" t="s">
        <v>113</v>
      </c>
      <c r="C1117" s="191">
        <f>C1118+C1126+C1134+C1142+C1150+C1158+C1171+C1179+C1187+C1195+C1203</f>
        <v>190600</v>
      </c>
      <c r="D1117" s="191">
        <f>D1118+D1126+D1134+D1142+D1150+D1158+D1171+D1179+D1187+D1195+D1203</f>
        <v>181386.97999999998</v>
      </c>
      <c r="E1117" s="301">
        <f t="shared" ref="E1117:E1124" si="385">D1117/C1117*100</f>
        <v>95.166306400839446</v>
      </c>
      <c r="F1117" s="3"/>
      <c r="G1117" s="3"/>
    </row>
    <row r="1118" spans="1:7" s="107" customFormat="1" x14ac:dyDescent="0.3">
      <c r="A1118" s="7"/>
      <c r="B1118" s="105" t="s">
        <v>324</v>
      </c>
      <c r="C1118" s="188">
        <f t="shared" ref="C1118:D1118" si="386">C1119</f>
        <v>3500</v>
      </c>
      <c r="D1118" s="188">
        <f t="shared" si="386"/>
        <v>2500</v>
      </c>
      <c r="E1118" s="301">
        <f t="shared" si="385"/>
        <v>71.428571428571431</v>
      </c>
      <c r="F1118" s="3"/>
      <c r="G1118" s="3"/>
    </row>
    <row r="1119" spans="1:7" s="3" customFormat="1" x14ac:dyDescent="0.3">
      <c r="A1119" s="17"/>
      <c r="B1119" s="18" t="s">
        <v>101</v>
      </c>
      <c r="C1119" s="21">
        <f t="shared" ref="C1119:D1122" si="387">C1120</f>
        <v>3500</v>
      </c>
      <c r="D1119" s="21">
        <f t="shared" si="387"/>
        <v>2500</v>
      </c>
      <c r="E1119" s="296">
        <f t="shared" si="385"/>
        <v>71.428571428571431</v>
      </c>
    </row>
    <row r="1120" spans="1:7" s="3" customFormat="1" x14ac:dyDescent="0.3">
      <c r="A1120" s="17"/>
      <c r="B1120" s="18" t="s">
        <v>50</v>
      </c>
      <c r="C1120" s="21">
        <f t="shared" si="387"/>
        <v>3500</v>
      </c>
      <c r="D1120" s="21">
        <f t="shared" si="387"/>
        <v>2500</v>
      </c>
      <c r="E1120" s="296">
        <f t="shared" si="385"/>
        <v>71.428571428571431</v>
      </c>
    </row>
    <row r="1121" spans="1:7" s="3" customFormat="1" x14ac:dyDescent="0.3">
      <c r="A1121" s="17">
        <v>3</v>
      </c>
      <c r="B1121" s="18" t="s">
        <v>2</v>
      </c>
      <c r="C1121" s="21">
        <f t="shared" si="387"/>
        <v>3500</v>
      </c>
      <c r="D1121" s="21">
        <f t="shared" si="387"/>
        <v>2500</v>
      </c>
      <c r="E1121" s="296">
        <f t="shared" si="385"/>
        <v>71.428571428571431</v>
      </c>
    </row>
    <row r="1122" spans="1:7" s="3" customFormat="1" x14ac:dyDescent="0.3">
      <c r="A1122" s="17">
        <v>37</v>
      </c>
      <c r="B1122" s="18" t="s">
        <v>184</v>
      </c>
      <c r="C1122" s="21">
        <f t="shared" si="387"/>
        <v>3500</v>
      </c>
      <c r="D1122" s="21">
        <f t="shared" si="387"/>
        <v>2500</v>
      </c>
      <c r="E1122" s="296">
        <f t="shared" si="385"/>
        <v>71.428571428571431</v>
      </c>
    </row>
    <row r="1123" spans="1:7" x14ac:dyDescent="0.3">
      <c r="A1123" s="135">
        <v>372</v>
      </c>
      <c r="B1123" s="307" t="s">
        <v>390</v>
      </c>
      <c r="C1123" s="1">
        <f>C1124</f>
        <v>3500</v>
      </c>
      <c r="D1123" s="1">
        <f>D1124</f>
        <v>2500</v>
      </c>
      <c r="E1123" s="294">
        <f t="shared" si="385"/>
        <v>71.428571428571431</v>
      </c>
      <c r="F1123"/>
    </row>
    <row r="1124" spans="1:7" x14ac:dyDescent="0.3">
      <c r="A1124" s="135">
        <v>3722</v>
      </c>
      <c r="B1124" s="350" t="s">
        <v>382</v>
      </c>
      <c r="C1124" s="1">
        <v>3500</v>
      </c>
      <c r="D1124" s="1">
        <v>2500</v>
      </c>
      <c r="E1124" s="294">
        <f t="shared" si="385"/>
        <v>71.428571428571431</v>
      </c>
      <c r="F1124"/>
    </row>
    <row r="1125" spans="1:7" x14ac:dyDescent="0.3">
      <c r="A1125" s="135"/>
      <c r="B1125" s="146"/>
      <c r="C1125" s="163"/>
      <c r="D1125" s="167"/>
      <c r="E1125" s="294"/>
      <c r="F1125"/>
    </row>
    <row r="1126" spans="1:7" s="107" customFormat="1" x14ac:dyDescent="0.3">
      <c r="A1126" s="7"/>
      <c r="B1126" s="105" t="s">
        <v>325</v>
      </c>
      <c r="C1126" s="188">
        <f t="shared" ref="C1126:D1126" si="388">C1127</f>
        <v>4800</v>
      </c>
      <c r="D1126" s="188">
        <f t="shared" si="388"/>
        <v>4764.9799999999996</v>
      </c>
      <c r="E1126" s="301">
        <f t="shared" ref="E1126:E1132" si="389">D1126/C1126*100</f>
        <v>99.270416666666662</v>
      </c>
      <c r="F1126" s="3"/>
      <c r="G1126" s="3"/>
    </row>
    <row r="1127" spans="1:7" s="3" customFormat="1" x14ac:dyDescent="0.3">
      <c r="A1127" s="17"/>
      <c r="B1127" s="18" t="s">
        <v>101</v>
      </c>
      <c r="C1127" s="21">
        <f t="shared" ref="C1127:D1130" si="390">C1128</f>
        <v>4800</v>
      </c>
      <c r="D1127" s="21">
        <f t="shared" si="390"/>
        <v>4764.9799999999996</v>
      </c>
      <c r="E1127" s="296">
        <f t="shared" si="389"/>
        <v>99.270416666666662</v>
      </c>
    </row>
    <row r="1128" spans="1:7" s="3" customFormat="1" x14ac:dyDescent="0.3">
      <c r="A1128" s="17"/>
      <c r="B1128" s="18" t="s">
        <v>50</v>
      </c>
      <c r="C1128" s="21">
        <f t="shared" si="390"/>
        <v>4800</v>
      </c>
      <c r="D1128" s="21">
        <f t="shared" si="390"/>
        <v>4764.9799999999996</v>
      </c>
      <c r="E1128" s="296">
        <f t="shared" si="389"/>
        <v>99.270416666666662</v>
      </c>
    </row>
    <row r="1129" spans="1:7" s="3" customFormat="1" x14ac:dyDescent="0.3">
      <c r="A1129" s="17">
        <v>3</v>
      </c>
      <c r="B1129" s="18" t="s">
        <v>2</v>
      </c>
      <c r="C1129" s="21">
        <f t="shared" si="390"/>
        <v>4800</v>
      </c>
      <c r="D1129" s="21">
        <f t="shared" si="390"/>
        <v>4764.9799999999996</v>
      </c>
      <c r="E1129" s="296">
        <f t="shared" si="389"/>
        <v>99.270416666666662</v>
      </c>
    </row>
    <row r="1130" spans="1:7" s="3" customFormat="1" x14ac:dyDescent="0.3">
      <c r="A1130" s="17">
        <v>37</v>
      </c>
      <c r="B1130" s="18" t="s">
        <v>184</v>
      </c>
      <c r="C1130" s="21">
        <f t="shared" si="390"/>
        <v>4800</v>
      </c>
      <c r="D1130" s="21">
        <f t="shared" si="390"/>
        <v>4764.9799999999996</v>
      </c>
      <c r="E1130" s="296">
        <f t="shared" si="389"/>
        <v>99.270416666666662</v>
      </c>
    </row>
    <row r="1131" spans="1:7" x14ac:dyDescent="0.3">
      <c r="A1131" s="135">
        <v>372</v>
      </c>
      <c r="B1131" s="307" t="s">
        <v>62</v>
      </c>
      <c r="C1131" s="1">
        <f>C1132</f>
        <v>4800</v>
      </c>
      <c r="D1131" s="1">
        <f>D1132</f>
        <v>4764.9799999999996</v>
      </c>
      <c r="E1131" s="294">
        <f t="shared" si="389"/>
        <v>99.270416666666662</v>
      </c>
      <c r="F1131"/>
    </row>
    <row r="1132" spans="1:7" x14ac:dyDescent="0.3">
      <c r="A1132" s="135">
        <v>3722</v>
      </c>
      <c r="B1132" s="307" t="s">
        <v>388</v>
      </c>
      <c r="C1132" s="1">
        <v>4800</v>
      </c>
      <c r="D1132" s="1">
        <v>4764.9799999999996</v>
      </c>
      <c r="E1132" s="294">
        <f t="shared" si="389"/>
        <v>99.270416666666662</v>
      </c>
      <c r="F1132"/>
    </row>
    <row r="1133" spans="1:7" x14ac:dyDescent="0.3">
      <c r="A1133" s="135"/>
      <c r="B1133" s="146"/>
      <c r="C1133" s="163"/>
      <c r="D1133" s="167"/>
      <c r="E1133" s="294"/>
      <c r="F1133"/>
    </row>
    <row r="1134" spans="1:7" s="107" customFormat="1" x14ac:dyDescent="0.3">
      <c r="A1134" s="111"/>
      <c r="B1134" s="112" t="s">
        <v>326</v>
      </c>
      <c r="C1134" s="188">
        <f t="shared" ref="C1134:D1134" si="391">C1135</f>
        <v>8700</v>
      </c>
      <c r="D1134" s="188">
        <f t="shared" si="391"/>
        <v>8695.31</v>
      </c>
      <c r="E1134" s="301">
        <f t="shared" ref="E1134:E1140" si="392">D1134/C1134*100</f>
        <v>99.94609195402299</v>
      </c>
      <c r="F1134" s="3"/>
      <c r="G1134" s="3"/>
    </row>
    <row r="1135" spans="1:7" s="3" customFormat="1" x14ac:dyDescent="0.3">
      <c r="A1135" s="113"/>
      <c r="B1135" s="18" t="s">
        <v>101</v>
      </c>
      <c r="C1135" s="21">
        <f t="shared" ref="C1135:D1138" si="393">C1136</f>
        <v>8700</v>
      </c>
      <c r="D1135" s="21">
        <f t="shared" si="393"/>
        <v>8695.31</v>
      </c>
      <c r="E1135" s="296">
        <f t="shared" si="392"/>
        <v>99.94609195402299</v>
      </c>
    </row>
    <row r="1136" spans="1:7" s="3" customFormat="1" x14ac:dyDescent="0.3">
      <c r="A1136" s="17"/>
      <c r="B1136" s="18" t="s">
        <v>50</v>
      </c>
      <c r="C1136" s="21">
        <f t="shared" si="393"/>
        <v>8700</v>
      </c>
      <c r="D1136" s="21">
        <f t="shared" si="393"/>
        <v>8695.31</v>
      </c>
      <c r="E1136" s="296">
        <f t="shared" si="392"/>
        <v>99.94609195402299</v>
      </c>
    </row>
    <row r="1137" spans="1:7" s="3" customFormat="1" x14ac:dyDescent="0.3">
      <c r="A1137" s="17">
        <v>3</v>
      </c>
      <c r="B1137" s="18" t="s">
        <v>2</v>
      </c>
      <c r="C1137" s="21">
        <f t="shared" si="393"/>
        <v>8700</v>
      </c>
      <c r="D1137" s="21">
        <f t="shared" si="393"/>
        <v>8695.31</v>
      </c>
      <c r="E1137" s="296">
        <f t="shared" si="392"/>
        <v>99.94609195402299</v>
      </c>
    </row>
    <row r="1138" spans="1:7" s="3" customFormat="1" x14ac:dyDescent="0.3">
      <c r="A1138" s="17">
        <v>37</v>
      </c>
      <c r="B1138" s="18" t="s">
        <v>184</v>
      </c>
      <c r="C1138" s="21">
        <f t="shared" si="393"/>
        <v>8700</v>
      </c>
      <c r="D1138" s="21">
        <f t="shared" si="393"/>
        <v>8695.31</v>
      </c>
      <c r="E1138" s="296">
        <f t="shared" si="392"/>
        <v>99.94609195402299</v>
      </c>
    </row>
    <row r="1139" spans="1:7" x14ac:dyDescent="0.3">
      <c r="A1139" s="135">
        <v>372</v>
      </c>
      <c r="B1139" s="307" t="s">
        <v>389</v>
      </c>
      <c r="C1139" s="1">
        <f>C1140</f>
        <v>8700</v>
      </c>
      <c r="D1139" s="1">
        <f>D1140</f>
        <v>8695.31</v>
      </c>
      <c r="E1139" s="294">
        <f t="shared" si="392"/>
        <v>99.94609195402299</v>
      </c>
      <c r="F1139"/>
    </row>
    <row r="1140" spans="1:7" x14ac:dyDescent="0.3">
      <c r="A1140" s="135">
        <v>3721</v>
      </c>
      <c r="B1140" s="307" t="s">
        <v>383</v>
      </c>
      <c r="C1140" s="1">
        <v>8700</v>
      </c>
      <c r="D1140" s="1">
        <v>8695.31</v>
      </c>
      <c r="E1140" s="294">
        <f t="shared" si="392"/>
        <v>99.94609195402299</v>
      </c>
      <c r="F1140"/>
    </row>
    <row r="1141" spans="1:7" x14ac:dyDescent="0.3">
      <c r="A1141" s="135"/>
      <c r="B1141" s="146"/>
      <c r="C1141" s="163"/>
      <c r="D1141" s="167"/>
      <c r="E1141" s="294"/>
      <c r="F1141"/>
    </row>
    <row r="1142" spans="1:7" s="107" customFormat="1" x14ac:dyDescent="0.3">
      <c r="A1142" s="111"/>
      <c r="B1142" s="112" t="s">
        <v>327</v>
      </c>
      <c r="C1142" s="209">
        <f t="shared" ref="C1142:D1142" si="394">C1143</f>
        <v>2100</v>
      </c>
      <c r="D1142" s="106">
        <f t="shared" si="394"/>
        <v>2093.21</v>
      </c>
      <c r="E1142" s="301">
        <f t="shared" ref="E1142:E1148" si="395">D1142/C1142*100</f>
        <v>99.676666666666662</v>
      </c>
      <c r="F1142" s="3"/>
      <c r="G1142" s="3"/>
    </row>
    <row r="1143" spans="1:7" s="3" customFormat="1" x14ac:dyDescent="0.3">
      <c r="A1143" s="113"/>
      <c r="B1143" s="18" t="s">
        <v>101</v>
      </c>
      <c r="C1143" s="204">
        <f t="shared" ref="C1143:D1146" si="396">C1144</f>
        <v>2100</v>
      </c>
      <c r="D1143" s="19">
        <f t="shared" si="396"/>
        <v>2093.21</v>
      </c>
      <c r="E1143" s="296">
        <f t="shared" si="395"/>
        <v>99.676666666666662</v>
      </c>
    </row>
    <row r="1144" spans="1:7" s="3" customFormat="1" x14ac:dyDescent="0.3">
      <c r="A1144" s="17"/>
      <c r="B1144" s="18" t="s">
        <v>50</v>
      </c>
      <c r="C1144" s="204">
        <f t="shared" si="396"/>
        <v>2100</v>
      </c>
      <c r="D1144" s="19">
        <f t="shared" si="396"/>
        <v>2093.21</v>
      </c>
      <c r="E1144" s="296">
        <f t="shared" si="395"/>
        <v>99.676666666666662</v>
      </c>
    </row>
    <row r="1145" spans="1:7" s="3" customFormat="1" x14ac:dyDescent="0.3">
      <c r="A1145" s="17">
        <v>3</v>
      </c>
      <c r="B1145" s="18" t="s">
        <v>2</v>
      </c>
      <c r="C1145" s="204">
        <f t="shared" si="396"/>
        <v>2100</v>
      </c>
      <c r="D1145" s="19">
        <f t="shared" si="396"/>
        <v>2093.21</v>
      </c>
      <c r="E1145" s="296">
        <f t="shared" si="395"/>
        <v>99.676666666666662</v>
      </c>
    </row>
    <row r="1146" spans="1:7" s="3" customFormat="1" x14ac:dyDescent="0.3">
      <c r="A1146" s="17">
        <v>37</v>
      </c>
      <c r="B1146" s="18" t="s">
        <v>185</v>
      </c>
      <c r="C1146" s="204">
        <f t="shared" si="396"/>
        <v>2100</v>
      </c>
      <c r="D1146" s="19">
        <f t="shared" si="396"/>
        <v>2093.21</v>
      </c>
      <c r="E1146" s="296">
        <f t="shared" si="395"/>
        <v>99.676666666666662</v>
      </c>
    </row>
    <row r="1147" spans="1:7" x14ac:dyDescent="0.3">
      <c r="A1147" s="135">
        <v>372</v>
      </c>
      <c r="B1147" s="146" t="s">
        <v>80</v>
      </c>
      <c r="C1147" s="205">
        <f>C1148</f>
        <v>2100</v>
      </c>
      <c r="D1147" s="1">
        <f>D1148</f>
        <v>2093.21</v>
      </c>
      <c r="E1147" s="294">
        <f t="shared" si="395"/>
        <v>99.676666666666662</v>
      </c>
      <c r="F1147"/>
    </row>
    <row r="1148" spans="1:7" x14ac:dyDescent="0.3">
      <c r="A1148" s="135">
        <v>3722</v>
      </c>
      <c r="B1148" s="307" t="s">
        <v>388</v>
      </c>
      <c r="C1148" s="205">
        <v>2100</v>
      </c>
      <c r="D1148" s="1">
        <v>2093.21</v>
      </c>
      <c r="E1148" s="294">
        <f t="shared" si="395"/>
        <v>99.676666666666662</v>
      </c>
      <c r="F1148"/>
    </row>
    <row r="1149" spans="1:7" x14ac:dyDescent="0.3">
      <c r="A1149" s="135"/>
      <c r="B1149" s="146"/>
      <c r="C1149" s="163"/>
      <c r="D1149" s="167"/>
      <c r="E1149" s="294"/>
      <c r="F1149"/>
    </row>
    <row r="1150" spans="1:7" s="107" customFormat="1" x14ac:dyDescent="0.3">
      <c r="A1150" s="7"/>
      <c r="B1150" s="105" t="s">
        <v>328</v>
      </c>
      <c r="C1150" s="188">
        <f t="shared" ref="C1150:D1150" si="397">C1151</f>
        <v>6000</v>
      </c>
      <c r="D1150" s="106">
        <f t="shared" si="397"/>
        <v>5530</v>
      </c>
      <c r="E1150" s="301">
        <f t="shared" ref="E1150:E1156" si="398">D1150/C1150*100</f>
        <v>92.166666666666657</v>
      </c>
      <c r="F1150" s="3"/>
      <c r="G1150" s="3"/>
    </row>
    <row r="1151" spans="1:7" s="3" customFormat="1" x14ac:dyDescent="0.3">
      <c r="A1151" s="17"/>
      <c r="B1151" s="18" t="s">
        <v>101</v>
      </c>
      <c r="C1151" s="21">
        <f t="shared" ref="C1151:D1154" si="399">C1152</f>
        <v>6000</v>
      </c>
      <c r="D1151" s="19">
        <f t="shared" si="399"/>
        <v>5530</v>
      </c>
      <c r="E1151" s="296">
        <f t="shared" si="398"/>
        <v>92.166666666666657</v>
      </c>
    </row>
    <row r="1152" spans="1:7" s="3" customFormat="1" x14ac:dyDescent="0.3">
      <c r="A1152" s="17"/>
      <c r="B1152" s="18" t="s">
        <v>50</v>
      </c>
      <c r="C1152" s="21">
        <f t="shared" si="399"/>
        <v>6000</v>
      </c>
      <c r="D1152" s="19">
        <f t="shared" si="399"/>
        <v>5530</v>
      </c>
      <c r="E1152" s="296">
        <f t="shared" si="398"/>
        <v>92.166666666666657</v>
      </c>
    </row>
    <row r="1153" spans="1:7" s="3" customFormat="1" x14ac:dyDescent="0.3">
      <c r="A1153" s="17">
        <v>3</v>
      </c>
      <c r="B1153" s="18" t="s">
        <v>2</v>
      </c>
      <c r="C1153" s="21">
        <f t="shared" si="399"/>
        <v>6000</v>
      </c>
      <c r="D1153" s="19">
        <f t="shared" si="399"/>
        <v>5530</v>
      </c>
      <c r="E1153" s="296">
        <f t="shared" si="398"/>
        <v>92.166666666666657</v>
      </c>
    </row>
    <row r="1154" spans="1:7" s="3" customFormat="1" x14ac:dyDescent="0.3">
      <c r="A1154" s="17">
        <v>37</v>
      </c>
      <c r="B1154" s="18" t="s">
        <v>185</v>
      </c>
      <c r="C1154" s="21">
        <f t="shared" si="399"/>
        <v>6000</v>
      </c>
      <c r="D1154" s="19">
        <f t="shared" si="399"/>
        <v>5530</v>
      </c>
      <c r="E1154" s="296">
        <f t="shared" si="398"/>
        <v>92.166666666666657</v>
      </c>
    </row>
    <row r="1155" spans="1:7" s="138" customFormat="1" x14ac:dyDescent="0.3">
      <c r="A1155" s="135">
        <v>372</v>
      </c>
      <c r="B1155" s="307" t="s">
        <v>387</v>
      </c>
      <c r="C1155" s="1">
        <f>C1156</f>
        <v>6000</v>
      </c>
      <c r="D1155" s="140">
        <f>D1156</f>
        <v>5530</v>
      </c>
      <c r="E1155" s="294">
        <f t="shared" si="398"/>
        <v>92.166666666666657</v>
      </c>
    </row>
    <row r="1156" spans="1:7" s="138" customFormat="1" x14ac:dyDescent="0.3">
      <c r="A1156" s="135">
        <v>3721</v>
      </c>
      <c r="B1156" s="307" t="s">
        <v>383</v>
      </c>
      <c r="C1156" s="1">
        <v>6000</v>
      </c>
      <c r="D1156" s="140">
        <v>5530</v>
      </c>
      <c r="E1156" s="294">
        <f t="shared" si="398"/>
        <v>92.166666666666657</v>
      </c>
    </row>
    <row r="1157" spans="1:7" x14ac:dyDescent="0.3">
      <c r="A1157" s="135"/>
      <c r="B1157" s="146"/>
      <c r="C1157" s="163"/>
      <c r="D1157" s="167"/>
      <c r="E1157" s="294"/>
      <c r="F1157"/>
    </row>
    <row r="1158" spans="1:7" s="107" customFormat="1" x14ac:dyDescent="0.3">
      <c r="A1158" s="7"/>
      <c r="B1158" s="105" t="s">
        <v>329</v>
      </c>
      <c r="C1158" s="188">
        <f t="shared" ref="C1158:D1158" si="400">C1159</f>
        <v>17000</v>
      </c>
      <c r="D1158" s="188">
        <f t="shared" si="400"/>
        <v>14200</v>
      </c>
      <c r="E1158" s="301">
        <f t="shared" ref="E1158:E1169" si="401">D1158/C1158*100</f>
        <v>83.529411764705884</v>
      </c>
      <c r="F1158" s="3"/>
      <c r="G1158" s="3"/>
    </row>
    <row r="1159" spans="1:7" s="3" customFormat="1" x14ac:dyDescent="0.3">
      <c r="A1159" s="17"/>
      <c r="B1159" s="18" t="s">
        <v>101</v>
      </c>
      <c r="C1159" s="21">
        <f t="shared" ref="C1159" si="402">C1160+C1165</f>
        <v>17000</v>
      </c>
      <c r="D1159" s="21">
        <f t="shared" ref="D1159" si="403">D1160+D1165</f>
        <v>14200</v>
      </c>
      <c r="E1159" s="296">
        <f t="shared" si="401"/>
        <v>83.529411764705884</v>
      </c>
    </row>
    <row r="1160" spans="1:7" s="3" customFormat="1" x14ac:dyDescent="0.3">
      <c r="A1160" s="17"/>
      <c r="B1160" s="18" t="s">
        <v>50</v>
      </c>
      <c r="C1160" s="21">
        <f t="shared" ref="C1160:D1162" si="404">C1161</f>
        <v>15000</v>
      </c>
      <c r="D1160" s="21">
        <f t="shared" si="404"/>
        <v>13772.13</v>
      </c>
      <c r="E1160" s="296">
        <f t="shared" si="401"/>
        <v>91.814199999999985</v>
      </c>
    </row>
    <row r="1161" spans="1:7" s="3" customFormat="1" x14ac:dyDescent="0.3">
      <c r="A1161" s="17">
        <v>3</v>
      </c>
      <c r="B1161" s="18" t="s">
        <v>2</v>
      </c>
      <c r="C1161" s="21">
        <f t="shared" si="404"/>
        <v>15000</v>
      </c>
      <c r="D1161" s="21">
        <f t="shared" si="404"/>
        <v>13772.13</v>
      </c>
      <c r="E1161" s="296">
        <f t="shared" si="401"/>
        <v>91.814199999999985</v>
      </c>
    </row>
    <row r="1162" spans="1:7" s="3" customFormat="1" x14ac:dyDescent="0.3">
      <c r="A1162" s="17">
        <v>37</v>
      </c>
      <c r="B1162" s="18" t="s">
        <v>185</v>
      </c>
      <c r="C1162" s="21">
        <f t="shared" si="404"/>
        <v>15000</v>
      </c>
      <c r="D1162" s="21">
        <f t="shared" si="404"/>
        <v>13772.13</v>
      </c>
      <c r="E1162" s="296">
        <f t="shared" si="401"/>
        <v>91.814199999999985</v>
      </c>
    </row>
    <row r="1163" spans="1:7" x14ac:dyDescent="0.3">
      <c r="A1163" s="135">
        <v>372</v>
      </c>
      <c r="B1163" s="307" t="s">
        <v>386</v>
      </c>
      <c r="C1163" s="1">
        <f>C1164</f>
        <v>15000</v>
      </c>
      <c r="D1163" s="1">
        <f>D1164</f>
        <v>13772.13</v>
      </c>
      <c r="E1163" s="294">
        <f t="shared" si="401"/>
        <v>91.814199999999985</v>
      </c>
      <c r="F1163"/>
    </row>
    <row r="1164" spans="1:7" x14ac:dyDescent="0.3">
      <c r="A1164" s="135">
        <v>3721</v>
      </c>
      <c r="B1164" s="307" t="s">
        <v>383</v>
      </c>
      <c r="C1164" s="1">
        <v>15000</v>
      </c>
      <c r="D1164" s="1">
        <v>13772.13</v>
      </c>
      <c r="E1164" s="294">
        <f t="shared" si="401"/>
        <v>91.814199999999985</v>
      </c>
      <c r="F1164"/>
    </row>
    <row r="1165" spans="1:7" s="3" customFormat="1" x14ac:dyDescent="0.3">
      <c r="A1165" s="17"/>
      <c r="B1165" s="18" t="s">
        <v>136</v>
      </c>
      <c r="C1165" s="21">
        <f t="shared" ref="C1165:D1167" si="405">C1166</f>
        <v>2000</v>
      </c>
      <c r="D1165" s="21">
        <f t="shared" si="405"/>
        <v>427.87</v>
      </c>
      <c r="E1165" s="296">
        <f t="shared" si="401"/>
        <v>21.393500000000003</v>
      </c>
    </row>
    <row r="1166" spans="1:7" s="3" customFormat="1" x14ac:dyDescent="0.3">
      <c r="A1166" s="17">
        <v>3</v>
      </c>
      <c r="B1166" s="18" t="s">
        <v>2</v>
      </c>
      <c r="C1166" s="21">
        <f t="shared" si="405"/>
        <v>2000</v>
      </c>
      <c r="D1166" s="21">
        <f t="shared" si="405"/>
        <v>427.87</v>
      </c>
      <c r="E1166" s="296">
        <f t="shared" si="401"/>
        <v>21.393500000000003</v>
      </c>
    </row>
    <row r="1167" spans="1:7" s="3" customFormat="1" x14ac:dyDescent="0.3">
      <c r="A1167" s="17">
        <v>37</v>
      </c>
      <c r="B1167" s="18" t="s">
        <v>185</v>
      </c>
      <c r="C1167" s="21">
        <f t="shared" si="405"/>
        <v>2000</v>
      </c>
      <c r="D1167" s="21">
        <f t="shared" si="405"/>
        <v>427.87</v>
      </c>
      <c r="E1167" s="296">
        <f t="shared" si="401"/>
        <v>21.393500000000003</v>
      </c>
    </row>
    <row r="1168" spans="1:7" x14ac:dyDescent="0.3">
      <c r="A1168" s="135">
        <v>372</v>
      </c>
      <c r="B1168" s="146" t="s">
        <v>37</v>
      </c>
      <c r="C1168" s="1">
        <f>C1169</f>
        <v>2000</v>
      </c>
      <c r="D1168" s="1">
        <f>D1169</f>
        <v>427.87</v>
      </c>
      <c r="E1168" s="294">
        <f t="shared" si="401"/>
        <v>21.393500000000003</v>
      </c>
      <c r="F1168"/>
    </row>
    <row r="1169" spans="1:7" x14ac:dyDescent="0.3">
      <c r="A1169" s="135">
        <v>3721</v>
      </c>
      <c r="B1169" s="307" t="s">
        <v>383</v>
      </c>
      <c r="C1169" s="1">
        <v>2000</v>
      </c>
      <c r="D1169" s="1">
        <v>427.87</v>
      </c>
      <c r="E1169" s="294">
        <f t="shared" si="401"/>
        <v>21.393500000000003</v>
      </c>
      <c r="F1169"/>
    </row>
    <row r="1170" spans="1:7" x14ac:dyDescent="0.3">
      <c r="A1170" s="135"/>
      <c r="B1170" s="146"/>
      <c r="C1170" s="163"/>
      <c r="D1170" s="167"/>
      <c r="E1170" s="294"/>
      <c r="F1170"/>
    </row>
    <row r="1171" spans="1:7" s="107" customFormat="1" x14ac:dyDescent="0.3">
      <c r="A1171" s="7"/>
      <c r="B1171" s="105" t="s">
        <v>330</v>
      </c>
      <c r="C1171" s="188">
        <f>C1172</f>
        <v>1500</v>
      </c>
      <c r="D1171" s="188">
        <f t="shared" ref="D1171" si="406">D1172</f>
        <v>1573</v>
      </c>
      <c r="E1171" s="301">
        <f t="shared" ref="E1171:E1177" si="407">D1171/C1171*100</f>
        <v>104.86666666666666</v>
      </c>
      <c r="F1171" s="3"/>
      <c r="G1171" s="3"/>
    </row>
    <row r="1172" spans="1:7" s="3" customFormat="1" x14ac:dyDescent="0.3">
      <c r="A1172" s="17"/>
      <c r="B1172" s="18" t="s">
        <v>189</v>
      </c>
      <c r="C1172" s="21">
        <f t="shared" ref="C1172:D1175" si="408">C1173</f>
        <v>1500</v>
      </c>
      <c r="D1172" s="21">
        <f t="shared" si="408"/>
        <v>1573</v>
      </c>
      <c r="E1172" s="296">
        <f t="shared" si="407"/>
        <v>104.86666666666666</v>
      </c>
    </row>
    <row r="1173" spans="1:7" s="3" customFormat="1" x14ac:dyDescent="0.3">
      <c r="A1173" s="17"/>
      <c r="B1173" s="18" t="s">
        <v>50</v>
      </c>
      <c r="C1173" s="21">
        <f t="shared" si="408"/>
        <v>1500</v>
      </c>
      <c r="D1173" s="21">
        <f t="shared" si="408"/>
        <v>1573</v>
      </c>
      <c r="E1173" s="296">
        <f t="shared" si="407"/>
        <v>104.86666666666666</v>
      </c>
    </row>
    <row r="1174" spans="1:7" s="3" customFormat="1" x14ac:dyDescent="0.3">
      <c r="A1174" s="17">
        <v>3</v>
      </c>
      <c r="B1174" s="18" t="s">
        <v>2</v>
      </c>
      <c r="C1174" s="21">
        <f t="shared" si="408"/>
        <v>1500</v>
      </c>
      <c r="D1174" s="21">
        <f t="shared" si="408"/>
        <v>1573</v>
      </c>
      <c r="E1174" s="296">
        <f t="shared" si="407"/>
        <v>104.86666666666666</v>
      </c>
    </row>
    <row r="1175" spans="1:7" s="3" customFormat="1" ht="13.95" customHeight="1" x14ac:dyDescent="0.3">
      <c r="A1175" s="17">
        <v>36</v>
      </c>
      <c r="B1175" s="18" t="s">
        <v>127</v>
      </c>
      <c r="C1175" s="21">
        <f>C1176</f>
        <v>1500</v>
      </c>
      <c r="D1175" s="21">
        <f t="shared" si="408"/>
        <v>1573</v>
      </c>
      <c r="E1175" s="296">
        <f t="shared" si="407"/>
        <v>104.86666666666666</v>
      </c>
    </row>
    <row r="1176" spans="1:7" x14ac:dyDescent="0.3">
      <c r="A1176" s="135">
        <v>366</v>
      </c>
      <c r="B1176" s="307" t="s">
        <v>384</v>
      </c>
      <c r="C1176" s="1">
        <f>C1177</f>
        <v>1500</v>
      </c>
      <c r="D1176" s="1">
        <f>D1177</f>
        <v>1573</v>
      </c>
      <c r="E1176" s="294">
        <f t="shared" si="407"/>
        <v>104.86666666666666</v>
      </c>
      <c r="F1176"/>
    </row>
    <row r="1177" spans="1:7" x14ac:dyDescent="0.3">
      <c r="A1177" s="135">
        <v>3661</v>
      </c>
      <c r="B1177" s="307" t="s">
        <v>385</v>
      </c>
      <c r="C1177" s="1">
        <v>1500</v>
      </c>
      <c r="D1177" s="1">
        <v>1573</v>
      </c>
      <c r="E1177" s="294">
        <f t="shared" si="407"/>
        <v>104.86666666666666</v>
      </c>
      <c r="F1177"/>
    </row>
    <row r="1178" spans="1:7" x14ac:dyDescent="0.3">
      <c r="A1178" s="135"/>
      <c r="B1178" s="146"/>
      <c r="C1178" s="163"/>
      <c r="D1178" s="167"/>
      <c r="E1178" s="294"/>
      <c r="F1178"/>
    </row>
    <row r="1179" spans="1:7" s="107" customFormat="1" x14ac:dyDescent="0.3">
      <c r="A1179" s="7"/>
      <c r="B1179" s="221" t="s">
        <v>357</v>
      </c>
      <c r="C1179" s="188">
        <f t="shared" ref="C1179:D1179" si="409">C1180</f>
        <v>80000</v>
      </c>
      <c r="D1179" s="188">
        <f t="shared" si="409"/>
        <v>76690.48</v>
      </c>
      <c r="E1179" s="301">
        <f t="shared" ref="E1179:E1185" si="410">D1179/C1179*100</f>
        <v>95.863099999999989</v>
      </c>
      <c r="F1179" s="3"/>
      <c r="G1179" s="3"/>
    </row>
    <row r="1180" spans="1:7" s="3" customFormat="1" x14ac:dyDescent="0.3">
      <c r="A1180" s="17"/>
      <c r="B1180" s="222" t="s">
        <v>100</v>
      </c>
      <c r="C1180" s="21">
        <f t="shared" ref="C1180:D1183" si="411">C1181</f>
        <v>80000</v>
      </c>
      <c r="D1180" s="21">
        <f t="shared" si="411"/>
        <v>76690.48</v>
      </c>
      <c r="E1180" s="296">
        <f t="shared" si="410"/>
        <v>95.863099999999989</v>
      </c>
    </row>
    <row r="1181" spans="1:7" s="3" customFormat="1" x14ac:dyDescent="0.3">
      <c r="A1181" s="17"/>
      <c r="B1181" s="222" t="s">
        <v>50</v>
      </c>
      <c r="C1181" s="21">
        <f t="shared" si="411"/>
        <v>80000</v>
      </c>
      <c r="D1181" s="21">
        <f t="shared" si="411"/>
        <v>76690.48</v>
      </c>
      <c r="E1181" s="296">
        <f t="shared" si="410"/>
        <v>95.863099999999989</v>
      </c>
    </row>
    <row r="1182" spans="1:7" s="3" customFormat="1" x14ac:dyDescent="0.3">
      <c r="A1182" s="17">
        <v>3</v>
      </c>
      <c r="B1182" s="222" t="s">
        <v>2</v>
      </c>
      <c r="C1182" s="21">
        <f t="shared" si="411"/>
        <v>80000</v>
      </c>
      <c r="D1182" s="21">
        <f t="shared" si="411"/>
        <v>76690.48</v>
      </c>
      <c r="E1182" s="296">
        <f t="shared" si="410"/>
        <v>95.863099999999989</v>
      </c>
    </row>
    <row r="1183" spans="1:7" s="3" customFormat="1" x14ac:dyDescent="0.3">
      <c r="A1183" s="17">
        <v>37</v>
      </c>
      <c r="B1183" s="222" t="s">
        <v>187</v>
      </c>
      <c r="C1183" s="21">
        <f t="shared" si="411"/>
        <v>80000</v>
      </c>
      <c r="D1183" s="21">
        <f t="shared" si="411"/>
        <v>76690.48</v>
      </c>
      <c r="E1183" s="296">
        <f t="shared" si="410"/>
        <v>95.863099999999989</v>
      </c>
    </row>
    <row r="1184" spans="1:7" x14ac:dyDescent="0.3">
      <c r="A1184" s="135">
        <v>372</v>
      </c>
      <c r="B1184" s="223" t="s">
        <v>37</v>
      </c>
      <c r="C1184" s="1">
        <f>C1185</f>
        <v>80000</v>
      </c>
      <c r="D1184" s="1">
        <f>D1185</f>
        <v>76690.48</v>
      </c>
      <c r="E1184" s="294">
        <f t="shared" si="410"/>
        <v>95.863099999999989</v>
      </c>
      <c r="F1184"/>
    </row>
    <row r="1185" spans="1:7" x14ac:dyDescent="0.3">
      <c r="A1185" s="135">
        <v>3721</v>
      </c>
      <c r="B1185" s="307" t="s">
        <v>383</v>
      </c>
      <c r="C1185" s="1">
        <v>80000</v>
      </c>
      <c r="D1185" s="1">
        <v>76690.48</v>
      </c>
      <c r="E1185" s="294">
        <f t="shared" si="410"/>
        <v>95.863099999999989</v>
      </c>
      <c r="F1185"/>
    </row>
    <row r="1186" spans="1:7" x14ac:dyDescent="0.3">
      <c r="A1186" s="135"/>
      <c r="B1186" s="201"/>
      <c r="C1186" s="163"/>
      <c r="D1186" s="167"/>
      <c r="E1186" s="294"/>
      <c r="F1186"/>
    </row>
    <row r="1187" spans="1:7" s="107" customFormat="1" x14ac:dyDescent="0.3">
      <c r="A1187" s="7"/>
      <c r="B1187" s="105" t="s">
        <v>331</v>
      </c>
      <c r="C1187" s="188">
        <f t="shared" ref="C1187:D1187" si="412">C1188</f>
        <v>7000</v>
      </c>
      <c r="D1187" s="106">
        <f t="shared" si="412"/>
        <v>6640</v>
      </c>
      <c r="E1187" s="301">
        <f t="shared" ref="E1187:E1193" si="413">D1187/C1187*100</f>
        <v>94.857142857142861</v>
      </c>
      <c r="F1187" s="3"/>
      <c r="G1187" s="3"/>
    </row>
    <row r="1188" spans="1:7" s="3" customFormat="1" x14ac:dyDescent="0.3">
      <c r="A1188" s="17"/>
      <c r="B1188" s="18" t="s">
        <v>100</v>
      </c>
      <c r="C1188" s="21">
        <f t="shared" ref="C1188:D1191" si="414">C1189</f>
        <v>7000</v>
      </c>
      <c r="D1188" s="19">
        <f t="shared" si="414"/>
        <v>6640</v>
      </c>
      <c r="E1188" s="296">
        <f t="shared" si="413"/>
        <v>94.857142857142861</v>
      </c>
    </row>
    <row r="1189" spans="1:7" x14ac:dyDescent="0.3">
      <c r="A1189" s="135"/>
      <c r="B1189" s="18" t="s">
        <v>50</v>
      </c>
      <c r="C1189" s="21">
        <f t="shared" si="414"/>
        <v>7000</v>
      </c>
      <c r="D1189" s="19">
        <f t="shared" si="414"/>
        <v>6640</v>
      </c>
      <c r="E1189" s="296">
        <f t="shared" si="413"/>
        <v>94.857142857142861</v>
      </c>
      <c r="F1189"/>
    </row>
    <row r="1190" spans="1:7" s="3" customFormat="1" x14ac:dyDescent="0.3">
      <c r="A1190" s="17">
        <v>3</v>
      </c>
      <c r="B1190" s="18" t="s">
        <v>2</v>
      </c>
      <c r="C1190" s="21">
        <f t="shared" si="414"/>
        <v>7000</v>
      </c>
      <c r="D1190" s="19">
        <f t="shared" si="414"/>
        <v>6640</v>
      </c>
      <c r="E1190" s="296">
        <f t="shared" si="413"/>
        <v>94.857142857142861</v>
      </c>
    </row>
    <row r="1191" spans="1:7" s="3" customFormat="1" x14ac:dyDescent="0.3">
      <c r="A1191" s="17">
        <v>37</v>
      </c>
      <c r="B1191" s="18" t="s">
        <v>187</v>
      </c>
      <c r="C1191" s="21">
        <f t="shared" si="414"/>
        <v>7000</v>
      </c>
      <c r="D1191" s="19">
        <f t="shared" si="414"/>
        <v>6640</v>
      </c>
      <c r="E1191" s="296">
        <f t="shared" si="413"/>
        <v>94.857142857142861</v>
      </c>
    </row>
    <row r="1192" spans="1:7" x14ac:dyDescent="0.3">
      <c r="A1192" s="135">
        <v>372</v>
      </c>
      <c r="B1192" s="146" t="s">
        <v>37</v>
      </c>
      <c r="C1192" s="1">
        <f>C1193</f>
        <v>7000</v>
      </c>
      <c r="D1192" s="1">
        <f>D1193</f>
        <v>6640</v>
      </c>
      <c r="E1192" s="294">
        <f t="shared" si="413"/>
        <v>94.857142857142861</v>
      </c>
      <c r="F1192"/>
    </row>
    <row r="1193" spans="1:7" x14ac:dyDescent="0.3">
      <c r="A1193" s="135">
        <v>3721</v>
      </c>
      <c r="B1193" s="307" t="s">
        <v>383</v>
      </c>
      <c r="C1193" s="1">
        <v>7000</v>
      </c>
      <c r="D1193" s="1">
        <v>6640</v>
      </c>
      <c r="E1193" s="294">
        <f t="shared" si="413"/>
        <v>94.857142857142861</v>
      </c>
      <c r="F1193"/>
    </row>
    <row r="1194" spans="1:7" ht="16.95" customHeight="1" x14ac:dyDescent="0.3">
      <c r="A1194" s="135"/>
      <c r="B1194" s="146"/>
      <c r="C1194" s="163"/>
      <c r="D1194" s="167"/>
      <c r="E1194" s="294"/>
      <c r="F1194"/>
    </row>
    <row r="1195" spans="1:7" s="107" customFormat="1" x14ac:dyDescent="0.3">
      <c r="A1195" s="7"/>
      <c r="B1195" s="105" t="s">
        <v>332</v>
      </c>
      <c r="C1195" s="188">
        <f t="shared" ref="C1195" si="415">C1198</f>
        <v>58000</v>
      </c>
      <c r="D1195" s="188">
        <f t="shared" ref="D1195" si="416">D1198</f>
        <v>57200</v>
      </c>
      <c r="E1195" s="301">
        <f t="shared" ref="E1195:E1201" si="417">D1195/C1195*100</f>
        <v>98.620689655172413</v>
      </c>
      <c r="F1195" s="3"/>
      <c r="G1195" s="3"/>
    </row>
    <row r="1196" spans="1:7" s="3" customFormat="1" x14ac:dyDescent="0.3">
      <c r="A1196" s="17"/>
      <c r="B1196" s="18" t="s">
        <v>189</v>
      </c>
      <c r="C1196" s="21">
        <f t="shared" ref="C1196" si="418">C1195</f>
        <v>58000</v>
      </c>
      <c r="D1196" s="21">
        <f t="shared" ref="D1196" si="419">D1195</f>
        <v>57200</v>
      </c>
      <c r="E1196" s="296">
        <f t="shared" si="417"/>
        <v>98.620689655172413</v>
      </c>
    </row>
    <row r="1197" spans="1:7" s="3" customFormat="1" x14ac:dyDescent="0.3">
      <c r="A1197" s="17"/>
      <c r="B1197" s="18" t="s">
        <v>50</v>
      </c>
      <c r="C1197" s="21">
        <f t="shared" ref="C1197:D1199" si="420">C1198</f>
        <v>58000</v>
      </c>
      <c r="D1197" s="21">
        <f t="shared" si="420"/>
        <v>57200</v>
      </c>
      <c r="E1197" s="296">
        <f t="shared" si="417"/>
        <v>98.620689655172413</v>
      </c>
    </row>
    <row r="1198" spans="1:7" s="3" customFormat="1" x14ac:dyDescent="0.3">
      <c r="A1198" s="17">
        <v>3</v>
      </c>
      <c r="B1198" s="18" t="s">
        <v>2</v>
      </c>
      <c r="C1198" s="21">
        <f t="shared" si="420"/>
        <v>58000</v>
      </c>
      <c r="D1198" s="21">
        <f t="shared" si="420"/>
        <v>57200</v>
      </c>
      <c r="E1198" s="296">
        <f t="shared" si="417"/>
        <v>98.620689655172413</v>
      </c>
    </row>
    <row r="1199" spans="1:7" s="3" customFormat="1" x14ac:dyDescent="0.3">
      <c r="A1199" s="17">
        <v>37</v>
      </c>
      <c r="B1199" s="18" t="s">
        <v>185</v>
      </c>
      <c r="C1199" s="21">
        <f t="shared" si="420"/>
        <v>58000</v>
      </c>
      <c r="D1199" s="21">
        <f t="shared" si="420"/>
        <v>57200</v>
      </c>
      <c r="E1199" s="296">
        <f t="shared" si="417"/>
        <v>98.620689655172413</v>
      </c>
    </row>
    <row r="1200" spans="1:7" x14ac:dyDescent="0.3">
      <c r="A1200" s="135">
        <v>372</v>
      </c>
      <c r="B1200" s="146" t="s">
        <v>37</v>
      </c>
      <c r="C1200" s="1">
        <f>C1201</f>
        <v>58000</v>
      </c>
      <c r="D1200" s="1">
        <f>D1201</f>
        <v>57200</v>
      </c>
      <c r="E1200" s="294">
        <f t="shared" si="417"/>
        <v>98.620689655172413</v>
      </c>
      <c r="F1200"/>
    </row>
    <row r="1201" spans="1:7" ht="14.4" customHeight="1" x14ac:dyDescent="0.3">
      <c r="A1201" s="135">
        <v>3721</v>
      </c>
      <c r="B1201" s="307" t="s">
        <v>383</v>
      </c>
      <c r="C1201" s="163">
        <v>58000</v>
      </c>
      <c r="D1201" s="163">
        <v>57200</v>
      </c>
      <c r="E1201" s="294">
        <f t="shared" si="417"/>
        <v>98.620689655172413</v>
      </c>
      <c r="F1201"/>
    </row>
    <row r="1202" spans="1:7" ht="14.4" customHeight="1" x14ac:dyDescent="0.3">
      <c r="A1202" s="135"/>
      <c r="B1202" s="307"/>
      <c r="C1202" s="163"/>
      <c r="D1202" s="163"/>
      <c r="E1202" s="294"/>
      <c r="F1202"/>
    </row>
    <row r="1203" spans="1:7" ht="30" customHeight="1" x14ac:dyDescent="0.3">
      <c r="A1203" s="7"/>
      <c r="B1203" s="398" t="s">
        <v>568</v>
      </c>
      <c r="C1203" s="188">
        <f t="shared" ref="C1203:D1203" si="421">C1206</f>
        <v>2000</v>
      </c>
      <c r="D1203" s="188">
        <f t="shared" si="421"/>
        <v>1500</v>
      </c>
      <c r="E1203" s="301">
        <f t="shared" ref="E1203:E1209" si="422">D1203/C1203*100</f>
        <v>75</v>
      </c>
      <c r="F1203"/>
    </row>
    <row r="1204" spans="1:7" ht="14.4" customHeight="1" x14ac:dyDescent="0.3">
      <c r="A1204" s="17"/>
      <c r="B1204" s="18" t="s">
        <v>189</v>
      </c>
      <c r="C1204" s="21">
        <f t="shared" ref="C1204:D1204" si="423">C1203</f>
        <v>2000</v>
      </c>
      <c r="D1204" s="21">
        <f t="shared" si="423"/>
        <v>1500</v>
      </c>
      <c r="E1204" s="296">
        <f t="shared" si="422"/>
        <v>75</v>
      </c>
      <c r="F1204"/>
    </row>
    <row r="1205" spans="1:7" ht="14.4" customHeight="1" x14ac:dyDescent="0.3">
      <c r="A1205" s="17"/>
      <c r="B1205" s="18" t="s">
        <v>50</v>
      </c>
      <c r="C1205" s="21">
        <f t="shared" ref="C1205:D1207" si="424">C1206</f>
        <v>2000</v>
      </c>
      <c r="D1205" s="21">
        <f t="shared" si="424"/>
        <v>1500</v>
      </c>
      <c r="E1205" s="296">
        <f t="shared" si="422"/>
        <v>75</v>
      </c>
      <c r="F1205"/>
    </row>
    <row r="1206" spans="1:7" ht="14.4" customHeight="1" x14ac:dyDescent="0.3">
      <c r="A1206" s="17">
        <v>3</v>
      </c>
      <c r="B1206" s="18" t="s">
        <v>2</v>
      </c>
      <c r="C1206" s="21">
        <f t="shared" si="424"/>
        <v>2000</v>
      </c>
      <c r="D1206" s="21">
        <f t="shared" si="424"/>
        <v>1500</v>
      </c>
      <c r="E1206" s="296">
        <f t="shared" si="422"/>
        <v>75</v>
      </c>
      <c r="F1206"/>
    </row>
    <row r="1207" spans="1:7" ht="14.4" customHeight="1" x14ac:dyDescent="0.3">
      <c r="A1207" s="17">
        <v>37</v>
      </c>
      <c r="B1207" s="397" t="s">
        <v>185</v>
      </c>
      <c r="C1207" s="21">
        <f t="shared" si="424"/>
        <v>2000</v>
      </c>
      <c r="D1207" s="21">
        <f t="shared" si="424"/>
        <v>1500</v>
      </c>
      <c r="E1207" s="296">
        <f t="shared" si="422"/>
        <v>75</v>
      </c>
      <c r="F1207"/>
    </row>
    <row r="1208" spans="1:7" ht="14.4" customHeight="1" x14ac:dyDescent="0.3">
      <c r="A1208" s="135">
        <v>372</v>
      </c>
      <c r="B1208" s="146" t="s">
        <v>37</v>
      </c>
      <c r="C1208" s="1">
        <f>C1209</f>
        <v>2000</v>
      </c>
      <c r="D1208" s="1">
        <f>D1209</f>
        <v>1500</v>
      </c>
      <c r="E1208" s="294">
        <f t="shared" si="422"/>
        <v>75</v>
      </c>
      <c r="F1208"/>
    </row>
    <row r="1209" spans="1:7" ht="14.4" customHeight="1" x14ac:dyDescent="0.3">
      <c r="A1209" s="135">
        <v>3721</v>
      </c>
      <c r="B1209" s="307" t="s">
        <v>383</v>
      </c>
      <c r="C1209" s="163">
        <v>2000</v>
      </c>
      <c r="D1209" s="163">
        <v>1500</v>
      </c>
      <c r="E1209" s="294">
        <f t="shared" si="422"/>
        <v>75</v>
      </c>
      <c r="F1209"/>
    </row>
    <row r="1210" spans="1:7" ht="14.4" customHeight="1" x14ac:dyDescent="0.3">
      <c r="A1210" s="135"/>
      <c r="B1210" s="307"/>
      <c r="C1210" s="163"/>
      <c r="D1210" s="163"/>
      <c r="E1210" s="294"/>
      <c r="F1210"/>
    </row>
    <row r="1211" spans="1:7" s="117" customFormat="1" x14ac:dyDescent="0.3">
      <c r="A1211" s="114"/>
      <c r="B1211" s="115" t="s">
        <v>114</v>
      </c>
      <c r="C1211" s="116">
        <f>C1212+C1225+C1233</f>
        <v>283000</v>
      </c>
      <c r="D1211" s="116">
        <f>D1212+D1225+D1233</f>
        <v>281818.36</v>
      </c>
      <c r="E1211" s="300">
        <f t="shared" ref="E1211:E1223" si="425">D1211/C1211*100</f>
        <v>99.582459363957582</v>
      </c>
      <c r="F1211" s="3"/>
      <c r="G1211" s="3"/>
    </row>
    <row r="1212" spans="1:7" s="117" customFormat="1" x14ac:dyDescent="0.3">
      <c r="A1212" s="114"/>
      <c r="B1212" s="115" t="s">
        <v>333</v>
      </c>
      <c r="C1212" s="192">
        <f>C1217+C1222</f>
        <v>282000</v>
      </c>
      <c r="D1212" s="192">
        <f t="shared" ref="D1212" si="426">D1217+D1222</f>
        <v>281498.36</v>
      </c>
      <c r="E1212" s="300">
        <f t="shared" si="425"/>
        <v>99.822113475177304</v>
      </c>
      <c r="F1212" s="3"/>
      <c r="G1212" s="3"/>
    </row>
    <row r="1213" spans="1:7" s="3" customFormat="1" x14ac:dyDescent="0.3">
      <c r="A1213" s="17"/>
      <c r="B1213" s="18" t="s">
        <v>108</v>
      </c>
      <c r="C1213" s="21">
        <f>C1214+C1219</f>
        <v>282000</v>
      </c>
      <c r="D1213" s="21">
        <f t="shared" ref="D1213" si="427">D1214+D1219</f>
        <v>281498.36</v>
      </c>
      <c r="E1213" s="296">
        <f t="shared" si="425"/>
        <v>99.822113475177304</v>
      </c>
    </row>
    <row r="1214" spans="1:7" s="3" customFormat="1" x14ac:dyDescent="0.3">
      <c r="A1214" s="17"/>
      <c r="B1214" s="18" t="s">
        <v>50</v>
      </c>
      <c r="C1214" s="21">
        <f t="shared" ref="C1214:D1216" si="428">C1215</f>
        <v>162000</v>
      </c>
      <c r="D1214" s="21">
        <f t="shared" si="428"/>
        <v>169022.36</v>
      </c>
      <c r="E1214" s="296">
        <f t="shared" si="425"/>
        <v>104.33479012345678</v>
      </c>
    </row>
    <row r="1215" spans="1:7" s="3" customFormat="1" x14ac:dyDescent="0.3">
      <c r="A1215" s="17">
        <v>3</v>
      </c>
      <c r="B1215" s="18" t="s">
        <v>2</v>
      </c>
      <c r="C1215" s="21">
        <f t="shared" si="428"/>
        <v>162000</v>
      </c>
      <c r="D1215" s="21">
        <f t="shared" si="428"/>
        <v>169022.36</v>
      </c>
      <c r="E1215" s="296">
        <f t="shared" si="425"/>
        <v>104.33479012345678</v>
      </c>
    </row>
    <row r="1216" spans="1:7" s="3" customFormat="1" x14ac:dyDescent="0.3">
      <c r="A1216" s="17">
        <v>37</v>
      </c>
      <c r="B1216" s="18" t="s">
        <v>185</v>
      </c>
      <c r="C1216" s="21">
        <f>C1217</f>
        <v>162000</v>
      </c>
      <c r="D1216" s="21">
        <f t="shared" si="428"/>
        <v>169022.36</v>
      </c>
      <c r="E1216" s="296">
        <f t="shared" si="425"/>
        <v>104.33479012345678</v>
      </c>
    </row>
    <row r="1217" spans="1:7" x14ac:dyDescent="0.3">
      <c r="A1217" s="135">
        <v>372</v>
      </c>
      <c r="B1217" s="146" t="s">
        <v>72</v>
      </c>
      <c r="C1217" s="1">
        <f>C1218</f>
        <v>162000</v>
      </c>
      <c r="D1217" s="1">
        <f>D1218</f>
        <v>169022.36</v>
      </c>
      <c r="E1217" s="294">
        <f t="shared" si="425"/>
        <v>104.33479012345678</v>
      </c>
      <c r="F1217"/>
    </row>
    <row r="1218" spans="1:7" x14ac:dyDescent="0.3">
      <c r="A1218" s="135">
        <v>3721</v>
      </c>
      <c r="B1218" s="307" t="s">
        <v>382</v>
      </c>
      <c r="C1218" s="1">
        <v>162000</v>
      </c>
      <c r="D1218" s="1">
        <v>169022.36</v>
      </c>
      <c r="E1218" s="294">
        <f t="shared" si="425"/>
        <v>104.33479012345678</v>
      </c>
      <c r="F1218"/>
    </row>
    <row r="1219" spans="1:7" s="3" customFormat="1" x14ac:dyDescent="0.3">
      <c r="A1219" s="17"/>
      <c r="B1219" s="18" t="s">
        <v>49</v>
      </c>
      <c r="C1219" s="21">
        <f t="shared" ref="C1219:D1221" si="429">C1220</f>
        <v>120000</v>
      </c>
      <c r="D1219" s="21">
        <f t="shared" si="429"/>
        <v>112476</v>
      </c>
      <c r="E1219" s="296">
        <f t="shared" si="425"/>
        <v>93.73</v>
      </c>
    </row>
    <row r="1220" spans="1:7" s="3" customFormat="1" x14ac:dyDescent="0.3">
      <c r="A1220" s="17">
        <v>3</v>
      </c>
      <c r="B1220" s="18" t="s">
        <v>2</v>
      </c>
      <c r="C1220" s="21">
        <f t="shared" si="429"/>
        <v>120000</v>
      </c>
      <c r="D1220" s="21">
        <f t="shared" si="429"/>
        <v>112476</v>
      </c>
      <c r="E1220" s="296">
        <f t="shared" si="425"/>
        <v>93.73</v>
      </c>
    </row>
    <row r="1221" spans="1:7" s="3" customFormat="1" x14ac:dyDescent="0.3">
      <c r="A1221" s="17">
        <v>37</v>
      </c>
      <c r="B1221" s="18" t="s">
        <v>185</v>
      </c>
      <c r="C1221" s="21">
        <f>C1222</f>
        <v>120000</v>
      </c>
      <c r="D1221" s="21">
        <f t="shared" si="429"/>
        <v>112476</v>
      </c>
      <c r="E1221" s="296">
        <f t="shared" si="425"/>
        <v>93.73</v>
      </c>
    </row>
    <row r="1222" spans="1:7" x14ac:dyDescent="0.3">
      <c r="A1222" s="135">
        <v>372</v>
      </c>
      <c r="B1222" s="146" t="s">
        <v>72</v>
      </c>
      <c r="C1222" s="163">
        <f>C1223</f>
        <v>120000</v>
      </c>
      <c r="D1222" s="163">
        <f>D1223</f>
        <v>112476</v>
      </c>
      <c r="E1222" s="294">
        <f t="shared" si="425"/>
        <v>93.73</v>
      </c>
      <c r="F1222"/>
    </row>
    <row r="1223" spans="1:7" x14ac:dyDescent="0.3">
      <c r="A1223" s="135">
        <v>3721</v>
      </c>
      <c r="B1223" s="307" t="s">
        <v>382</v>
      </c>
      <c r="C1223" s="163">
        <v>120000</v>
      </c>
      <c r="D1223" s="163">
        <v>112476</v>
      </c>
      <c r="E1223" s="294">
        <f t="shared" si="425"/>
        <v>93.73</v>
      </c>
      <c r="F1223"/>
    </row>
    <row r="1224" spans="1:7" x14ac:dyDescent="0.3">
      <c r="A1224" s="135"/>
      <c r="B1224" s="146"/>
      <c r="C1224" s="163"/>
      <c r="D1224" s="167"/>
      <c r="E1224" s="294"/>
      <c r="F1224"/>
    </row>
    <row r="1225" spans="1:7" s="117" customFormat="1" x14ac:dyDescent="0.3">
      <c r="A1225" s="114"/>
      <c r="B1225" s="115" t="s">
        <v>334</v>
      </c>
      <c r="C1225" s="192">
        <f t="shared" ref="C1225:D1226" si="430">C1226</f>
        <v>1000</v>
      </c>
      <c r="D1225" s="192">
        <f t="shared" si="430"/>
        <v>320</v>
      </c>
      <c r="E1225" s="300">
        <f t="shared" ref="E1225:E1231" si="431">D1225/C1225*100</f>
        <v>32</v>
      </c>
      <c r="F1225" s="3"/>
      <c r="G1225" s="3"/>
    </row>
    <row r="1226" spans="1:7" s="118" customFormat="1" x14ac:dyDescent="0.3">
      <c r="A1226" s="47"/>
      <c r="B1226" s="48" t="s">
        <v>126</v>
      </c>
      <c r="C1226" s="21">
        <f t="shared" si="430"/>
        <v>1000</v>
      </c>
      <c r="D1226" s="21">
        <f t="shared" si="430"/>
        <v>320</v>
      </c>
      <c r="E1226" s="296">
        <f t="shared" si="431"/>
        <v>32</v>
      </c>
      <c r="F1226" s="3"/>
      <c r="G1226" s="3"/>
    </row>
    <row r="1227" spans="1:7" s="3" customFormat="1" x14ac:dyDescent="0.3">
      <c r="A1227" s="17"/>
      <c r="B1227" s="18" t="s">
        <v>50</v>
      </c>
      <c r="C1227" s="21">
        <f t="shared" ref="C1227:D1230" si="432">C1228</f>
        <v>1000</v>
      </c>
      <c r="D1227" s="21">
        <f t="shared" si="432"/>
        <v>320</v>
      </c>
      <c r="E1227" s="296">
        <f t="shared" si="431"/>
        <v>32</v>
      </c>
    </row>
    <row r="1228" spans="1:7" s="3" customFormat="1" x14ac:dyDescent="0.3">
      <c r="A1228" s="17">
        <v>3</v>
      </c>
      <c r="B1228" s="18" t="s">
        <v>2</v>
      </c>
      <c r="C1228" s="21">
        <f t="shared" si="432"/>
        <v>1000</v>
      </c>
      <c r="D1228" s="21">
        <f t="shared" si="432"/>
        <v>320</v>
      </c>
      <c r="E1228" s="296">
        <f t="shared" si="431"/>
        <v>32</v>
      </c>
    </row>
    <row r="1229" spans="1:7" s="3" customFormat="1" x14ac:dyDescent="0.3">
      <c r="A1229" s="17">
        <v>36</v>
      </c>
      <c r="B1229" s="18" t="s">
        <v>127</v>
      </c>
      <c r="C1229" s="21">
        <f t="shared" si="432"/>
        <v>1000</v>
      </c>
      <c r="D1229" s="21">
        <f t="shared" si="432"/>
        <v>320</v>
      </c>
      <c r="E1229" s="296">
        <f t="shared" si="431"/>
        <v>32</v>
      </c>
    </row>
    <row r="1230" spans="1:7" x14ac:dyDescent="0.3">
      <c r="A1230" s="135">
        <v>363</v>
      </c>
      <c r="B1230" s="146" t="s">
        <v>128</v>
      </c>
      <c r="C1230" s="1">
        <f>C1231</f>
        <v>1000</v>
      </c>
      <c r="D1230" s="1">
        <f t="shared" si="432"/>
        <v>320</v>
      </c>
      <c r="E1230" s="294">
        <f t="shared" si="431"/>
        <v>32</v>
      </c>
      <c r="F1230"/>
    </row>
    <row r="1231" spans="1:7" ht="15.6" customHeight="1" x14ac:dyDescent="0.3">
      <c r="A1231" s="135">
        <v>3632</v>
      </c>
      <c r="B1231" s="308" t="s">
        <v>381</v>
      </c>
      <c r="C1231" s="163">
        <v>1000</v>
      </c>
      <c r="D1231" s="163">
        <v>320</v>
      </c>
      <c r="E1231" s="294">
        <f t="shared" si="431"/>
        <v>32</v>
      </c>
      <c r="F1231"/>
    </row>
    <row r="1232" spans="1:7" ht="15.6" customHeight="1" x14ac:dyDescent="0.3">
      <c r="A1232" s="135"/>
      <c r="B1232" s="308"/>
      <c r="C1232" s="163"/>
      <c r="D1232" s="163"/>
      <c r="E1232" s="294"/>
      <c r="F1232"/>
    </row>
    <row r="1233" spans="1:7" ht="15.6" customHeight="1" x14ac:dyDescent="0.3">
      <c r="A1233" s="114"/>
      <c r="B1233" s="380" t="s">
        <v>513</v>
      </c>
      <c r="C1233" s="192">
        <f>C1234</f>
        <v>0</v>
      </c>
      <c r="D1233" s="116">
        <f>D1234</f>
        <v>0</v>
      </c>
      <c r="E1233" s="300">
        <v>0</v>
      </c>
      <c r="F1233"/>
    </row>
    <row r="1234" spans="1:7" ht="15.6" customHeight="1" x14ac:dyDescent="0.3">
      <c r="A1234" s="17"/>
      <c r="B1234" s="381" t="s">
        <v>108</v>
      </c>
      <c r="C1234" s="21">
        <f>C1235</f>
        <v>0</v>
      </c>
      <c r="D1234" s="21">
        <f>D1235</f>
        <v>0</v>
      </c>
      <c r="E1234" s="296">
        <v>0</v>
      </c>
      <c r="F1234"/>
    </row>
    <row r="1235" spans="1:7" ht="15.6" customHeight="1" x14ac:dyDescent="0.3">
      <c r="A1235" s="17"/>
      <c r="B1235" s="17" t="s">
        <v>49</v>
      </c>
      <c r="C1235" s="21">
        <f t="shared" ref="C1235:D1236" si="433">C1236</f>
        <v>0</v>
      </c>
      <c r="D1235" s="19">
        <f t="shared" si="433"/>
        <v>0</v>
      </c>
      <c r="E1235" s="296">
        <v>0</v>
      </c>
      <c r="F1235"/>
    </row>
    <row r="1236" spans="1:7" ht="15.6" customHeight="1" x14ac:dyDescent="0.3">
      <c r="A1236" s="17">
        <v>4</v>
      </c>
      <c r="B1236" s="17" t="s">
        <v>3</v>
      </c>
      <c r="C1236" s="21">
        <f t="shared" si="433"/>
        <v>0</v>
      </c>
      <c r="D1236" s="19">
        <f t="shared" si="433"/>
        <v>0</v>
      </c>
      <c r="E1236" s="296">
        <v>0</v>
      </c>
      <c r="F1236"/>
    </row>
    <row r="1237" spans="1:7" ht="15.6" customHeight="1" x14ac:dyDescent="0.3">
      <c r="A1237" s="17">
        <v>42</v>
      </c>
      <c r="B1237" s="17" t="s">
        <v>36</v>
      </c>
      <c r="C1237" s="21">
        <f>C1238</f>
        <v>0</v>
      </c>
      <c r="D1237" s="19">
        <f>D1238</f>
        <v>0</v>
      </c>
      <c r="E1237" s="296">
        <v>0</v>
      </c>
      <c r="F1237"/>
    </row>
    <row r="1238" spans="1:7" ht="15.6" customHeight="1" x14ac:dyDescent="0.3">
      <c r="A1238" s="382">
        <v>421</v>
      </c>
      <c r="B1238" s="382" t="s">
        <v>514</v>
      </c>
      <c r="C1238" s="1">
        <f>C1239</f>
        <v>0</v>
      </c>
      <c r="D1238" s="383">
        <f>D1239</f>
        <v>0</v>
      </c>
      <c r="E1238" s="294">
        <v>0</v>
      </c>
      <c r="F1238"/>
    </row>
    <row r="1239" spans="1:7" ht="15.6" customHeight="1" x14ac:dyDescent="0.3">
      <c r="A1239" s="135">
        <v>4212</v>
      </c>
      <c r="B1239" s="384" t="s">
        <v>486</v>
      </c>
      <c r="C1239" s="163">
        <v>0</v>
      </c>
      <c r="D1239" s="163">
        <v>0</v>
      </c>
      <c r="E1239" s="294">
        <v>0</v>
      </c>
      <c r="F1239"/>
    </row>
    <row r="1240" spans="1:7" ht="15.6" customHeight="1" x14ac:dyDescent="0.3">
      <c r="A1240" s="135"/>
      <c r="B1240" s="308"/>
      <c r="C1240" s="163"/>
      <c r="D1240" s="163"/>
      <c r="E1240" s="294"/>
      <c r="F1240"/>
    </row>
    <row r="1241" spans="1:7" s="91" customFormat="1" ht="15" customHeight="1" x14ac:dyDescent="0.3">
      <c r="A1241" s="88"/>
      <c r="B1241" s="89" t="s">
        <v>115</v>
      </c>
      <c r="C1241" s="193">
        <f>C1242</f>
        <v>6000</v>
      </c>
      <c r="D1241" s="193">
        <f t="shared" ref="C1241:D1246" si="434">D1242</f>
        <v>5663.98</v>
      </c>
      <c r="E1241" s="299">
        <f t="shared" ref="E1241:E1248" si="435">D1241/C1241*100</f>
        <v>94.399666666666661</v>
      </c>
      <c r="F1241" s="3"/>
      <c r="G1241" s="3"/>
    </row>
    <row r="1242" spans="1:7" s="91" customFormat="1" x14ac:dyDescent="0.3">
      <c r="A1242" s="88"/>
      <c r="B1242" s="89" t="s">
        <v>335</v>
      </c>
      <c r="C1242" s="193">
        <f t="shared" si="434"/>
        <v>6000</v>
      </c>
      <c r="D1242" s="193">
        <f t="shared" si="434"/>
        <v>5663.98</v>
      </c>
      <c r="E1242" s="299">
        <f t="shared" si="435"/>
        <v>94.399666666666661</v>
      </c>
      <c r="F1242" s="3"/>
      <c r="G1242" s="3"/>
    </row>
    <row r="1243" spans="1:7" s="3" customFormat="1" x14ac:dyDescent="0.3">
      <c r="A1243" s="17"/>
      <c r="B1243" s="18" t="s">
        <v>91</v>
      </c>
      <c r="C1243" s="55">
        <f t="shared" si="434"/>
        <v>6000</v>
      </c>
      <c r="D1243" s="55">
        <f t="shared" si="434"/>
        <v>5663.98</v>
      </c>
      <c r="E1243" s="296">
        <f t="shared" si="435"/>
        <v>94.399666666666661</v>
      </c>
    </row>
    <row r="1244" spans="1:7" s="3" customFormat="1" x14ac:dyDescent="0.3">
      <c r="A1244" s="17"/>
      <c r="B1244" s="18" t="s">
        <v>50</v>
      </c>
      <c r="C1244" s="55">
        <f t="shared" si="434"/>
        <v>6000</v>
      </c>
      <c r="D1244" s="55">
        <f t="shared" si="434"/>
        <v>5663.98</v>
      </c>
      <c r="E1244" s="296">
        <f t="shared" si="435"/>
        <v>94.399666666666661</v>
      </c>
    </row>
    <row r="1245" spans="1:7" s="3" customFormat="1" x14ac:dyDescent="0.3">
      <c r="A1245" s="17">
        <v>3</v>
      </c>
      <c r="B1245" s="18" t="s">
        <v>2</v>
      </c>
      <c r="C1245" s="55">
        <f t="shared" si="434"/>
        <v>6000</v>
      </c>
      <c r="D1245" s="55">
        <f t="shared" si="434"/>
        <v>5663.98</v>
      </c>
      <c r="E1245" s="296">
        <f t="shared" si="435"/>
        <v>94.399666666666661</v>
      </c>
    </row>
    <row r="1246" spans="1:7" s="3" customFormat="1" x14ac:dyDescent="0.3">
      <c r="A1246" s="17">
        <v>35</v>
      </c>
      <c r="B1246" s="18" t="s">
        <v>124</v>
      </c>
      <c r="C1246" s="55">
        <f>C1247</f>
        <v>6000</v>
      </c>
      <c r="D1246" s="55">
        <f t="shared" si="434"/>
        <v>5663.98</v>
      </c>
      <c r="E1246" s="296">
        <f t="shared" si="435"/>
        <v>94.399666666666661</v>
      </c>
    </row>
    <row r="1247" spans="1:7" s="138" customFormat="1" ht="14.4" customHeight="1" x14ac:dyDescent="0.3">
      <c r="A1247" s="194">
        <f t="shared" ref="A1247:B1247" si="436">A1256</f>
        <v>352</v>
      </c>
      <c r="B1247" s="195" t="str">
        <f t="shared" si="436"/>
        <v>Subvencije trgovačkim društvima, zadrugama poljoprivrednicima i obrtnicima izvan javnog sektora</v>
      </c>
      <c r="C1247" s="1">
        <f>C1248</f>
        <v>6000</v>
      </c>
      <c r="D1247" s="1">
        <f>D1248</f>
        <v>5663.98</v>
      </c>
      <c r="E1247" s="296">
        <f t="shared" si="435"/>
        <v>94.399666666666661</v>
      </c>
    </row>
    <row r="1248" spans="1:7" ht="14.4" customHeight="1" x14ac:dyDescent="0.3">
      <c r="A1248" s="135">
        <v>3523</v>
      </c>
      <c r="B1248" s="307" t="s">
        <v>380</v>
      </c>
      <c r="C1248" s="163">
        <v>6000</v>
      </c>
      <c r="D1248" s="163">
        <v>5663.98</v>
      </c>
      <c r="E1248" s="294">
        <f t="shared" si="435"/>
        <v>94.399666666666661</v>
      </c>
      <c r="F1248"/>
    </row>
    <row r="1249" spans="1:7" x14ac:dyDescent="0.3">
      <c r="A1249" s="138"/>
      <c r="B1249" s="135"/>
      <c r="C1249" s="1"/>
      <c r="D1249" s="140"/>
      <c r="E1249" s="151"/>
      <c r="F1249"/>
    </row>
    <row r="1250" spans="1:7" s="121" customFormat="1" x14ac:dyDescent="0.3">
      <c r="A1250" s="119"/>
      <c r="B1250" s="120" t="s">
        <v>122</v>
      </c>
      <c r="C1250" s="196">
        <f t="shared" ref="C1250:D1251" si="437">C1251</f>
        <v>3000</v>
      </c>
      <c r="D1250" s="196">
        <f t="shared" si="437"/>
        <v>2972.61</v>
      </c>
      <c r="E1250" s="298">
        <f t="shared" ref="E1250:E1257" si="438">D1250/C1250*100</f>
        <v>99.087000000000003</v>
      </c>
      <c r="F1250" s="3"/>
      <c r="G1250" s="3"/>
    </row>
    <row r="1251" spans="1:7" s="121" customFormat="1" x14ac:dyDescent="0.3">
      <c r="A1251" s="119"/>
      <c r="B1251" s="120" t="s">
        <v>336</v>
      </c>
      <c r="C1251" s="196">
        <f t="shared" si="437"/>
        <v>3000</v>
      </c>
      <c r="D1251" s="196">
        <f t="shared" si="437"/>
        <v>2972.61</v>
      </c>
      <c r="E1251" s="298">
        <f t="shared" si="438"/>
        <v>99.087000000000003</v>
      </c>
      <c r="F1251" s="3"/>
      <c r="G1251" s="3"/>
    </row>
    <row r="1252" spans="1:7" s="3" customFormat="1" x14ac:dyDescent="0.3">
      <c r="A1252" s="17"/>
      <c r="B1252" s="18" t="s">
        <v>123</v>
      </c>
      <c r="C1252" s="21">
        <f t="shared" ref="C1252:D1254" si="439">C1253</f>
        <v>3000</v>
      </c>
      <c r="D1252" s="21">
        <f t="shared" si="439"/>
        <v>2972.61</v>
      </c>
      <c r="E1252" s="296">
        <f t="shared" si="438"/>
        <v>99.087000000000003</v>
      </c>
    </row>
    <row r="1253" spans="1:7" s="3" customFormat="1" x14ac:dyDescent="0.3">
      <c r="A1253" s="17"/>
      <c r="B1253" s="18" t="s">
        <v>50</v>
      </c>
      <c r="C1253" s="21">
        <f t="shared" si="439"/>
        <v>3000</v>
      </c>
      <c r="D1253" s="21">
        <f t="shared" si="439"/>
        <v>2972.61</v>
      </c>
      <c r="E1253" s="296">
        <f t="shared" si="438"/>
        <v>99.087000000000003</v>
      </c>
    </row>
    <row r="1254" spans="1:7" s="3" customFormat="1" x14ac:dyDescent="0.3">
      <c r="A1254" s="17">
        <v>3</v>
      </c>
      <c r="B1254" s="18" t="s">
        <v>2</v>
      </c>
      <c r="C1254" s="21">
        <f t="shared" si="439"/>
        <v>3000</v>
      </c>
      <c r="D1254" s="21">
        <f t="shared" si="439"/>
        <v>2972.61</v>
      </c>
      <c r="E1254" s="296">
        <f t="shared" si="438"/>
        <v>99.087000000000003</v>
      </c>
    </row>
    <row r="1255" spans="1:7" s="3" customFormat="1" x14ac:dyDescent="0.3">
      <c r="A1255" s="17">
        <v>35</v>
      </c>
      <c r="B1255" s="18" t="s">
        <v>106</v>
      </c>
      <c r="C1255" s="21">
        <f t="shared" ref="C1255:D1256" si="440">C1256</f>
        <v>3000</v>
      </c>
      <c r="D1255" s="21">
        <f t="shared" si="440"/>
        <v>2972.61</v>
      </c>
      <c r="E1255" s="296">
        <f t="shared" si="438"/>
        <v>99.087000000000003</v>
      </c>
    </row>
    <row r="1256" spans="1:7" ht="14.4" customHeight="1" x14ac:dyDescent="0.3">
      <c r="A1256" s="197">
        <v>352</v>
      </c>
      <c r="B1256" s="198" t="s">
        <v>125</v>
      </c>
      <c r="C1256" s="1">
        <f t="shared" si="440"/>
        <v>3000</v>
      </c>
      <c r="D1256" s="1">
        <f t="shared" si="440"/>
        <v>2972.61</v>
      </c>
      <c r="E1256" s="294">
        <f t="shared" si="438"/>
        <v>99.087000000000003</v>
      </c>
      <c r="F1256"/>
    </row>
    <row r="1257" spans="1:7" ht="14.25" customHeight="1" x14ac:dyDescent="0.3">
      <c r="A1257" s="135">
        <v>3523</v>
      </c>
      <c r="B1257" s="306" t="s">
        <v>379</v>
      </c>
      <c r="C1257" s="1">
        <v>3000</v>
      </c>
      <c r="D1257" s="1">
        <v>2972.61</v>
      </c>
      <c r="E1257" s="294">
        <f t="shared" si="438"/>
        <v>99.087000000000003</v>
      </c>
      <c r="F1257"/>
    </row>
    <row r="1258" spans="1:7" ht="14.25" hidden="1" customHeight="1" x14ac:dyDescent="0.3">
      <c r="A1258" s="135"/>
      <c r="B1258" s="135"/>
      <c r="C1258" s="1"/>
      <c r="D1258" s="1"/>
      <c r="E1258" s="294"/>
      <c r="F1258"/>
    </row>
    <row r="1259" spans="1:7" s="123" customFormat="1" ht="14.25" hidden="1" customHeight="1" x14ac:dyDescent="0.3">
      <c r="A1259" s="122"/>
      <c r="B1259" s="122" t="s">
        <v>166</v>
      </c>
      <c r="C1259" s="199">
        <f>C1260</f>
        <v>0</v>
      </c>
      <c r="D1259" s="199">
        <f t="shared" ref="D1259" si="441">D1260</f>
        <v>0</v>
      </c>
      <c r="E1259" s="297" t="e">
        <f t="shared" ref="E1259:E1265" si="442">D1259/C1259*100</f>
        <v>#DIV/0!</v>
      </c>
      <c r="F1259" s="3"/>
      <c r="G1259" s="3"/>
    </row>
    <row r="1260" spans="1:7" s="123" customFormat="1" ht="14.25" hidden="1" customHeight="1" x14ac:dyDescent="0.3">
      <c r="A1260" s="122"/>
      <c r="B1260" s="122" t="s">
        <v>337</v>
      </c>
      <c r="C1260" s="199">
        <f t="shared" ref="C1260:D1260" si="443">C1261</f>
        <v>0</v>
      </c>
      <c r="D1260" s="199">
        <f t="shared" si="443"/>
        <v>0</v>
      </c>
      <c r="E1260" s="297" t="e">
        <f t="shared" si="442"/>
        <v>#DIV/0!</v>
      </c>
      <c r="F1260" s="3"/>
      <c r="G1260" s="3"/>
    </row>
    <row r="1261" spans="1:7" s="3" customFormat="1" ht="14.25" hidden="1" customHeight="1" x14ac:dyDescent="0.3">
      <c r="A1261" s="17"/>
      <c r="B1261" s="17" t="s">
        <v>181</v>
      </c>
      <c r="C1261" s="21">
        <f t="shared" ref="C1261:D1264" si="444">C1262</f>
        <v>0</v>
      </c>
      <c r="D1261" s="21">
        <f t="shared" si="444"/>
        <v>0</v>
      </c>
      <c r="E1261" s="296" t="e">
        <f t="shared" si="442"/>
        <v>#DIV/0!</v>
      </c>
    </row>
    <row r="1262" spans="1:7" s="3" customFormat="1" ht="14.25" hidden="1" customHeight="1" x14ac:dyDescent="0.3">
      <c r="A1262" s="17"/>
      <c r="B1262" s="17" t="s">
        <v>49</v>
      </c>
      <c r="C1262" s="21">
        <f t="shared" si="444"/>
        <v>0</v>
      </c>
      <c r="D1262" s="21">
        <f t="shared" si="444"/>
        <v>0</v>
      </c>
      <c r="E1262" s="296" t="e">
        <f t="shared" si="442"/>
        <v>#DIV/0!</v>
      </c>
    </row>
    <row r="1263" spans="1:7" s="3" customFormat="1" ht="14.25" hidden="1" customHeight="1" x14ac:dyDescent="0.3">
      <c r="A1263" s="17">
        <v>3</v>
      </c>
      <c r="B1263" s="17" t="s">
        <v>162</v>
      </c>
      <c r="C1263" s="21">
        <f t="shared" si="444"/>
        <v>0</v>
      </c>
      <c r="D1263" s="21">
        <f t="shared" si="444"/>
        <v>0</v>
      </c>
      <c r="E1263" s="296" t="e">
        <f t="shared" si="442"/>
        <v>#DIV/0!</v>
      </c>
    </row>
    <row r="1264" spans="1:7" s="3" customFormat="1" ht="14.25" hidden="1" customHeight="1" x14ac:dyDescent="0.3">
      <c r="A1264" s="17">
        <v>38</v>
      </c>
      <c r="B1264" s="17" t="s">
        <v>160</v>
      </c>
      <c r="C1264" s="21">
        <f t="shared" si="444"/>
        <v>0</v>
      </c>
      <c r="D1264" s="21">
        <f t="shared" si="444"/>
        <v>0</v>
      </c>
      <c r="E1264" s="296" t="e">
        <f t="shared" si="442"/>
        <v>#DIV/0!</v>
      </c>
    </row>
    <row r="1265" spans="1:6" ht="13.95" hidden="1" customHeight="1" x14ac:dyDescent="0.3">
      <c r="A1265" s="135">
        <v>386</v>
      </c>
      <c r="B1265" s="135" t="s">
        <v>161</v>
      </c>
      <c r="C1265" s="1">
        <v>0</v>
      </c>
      <c r="D1265" s="1">
        <v>0</v>
      </c>
      <c r="E1265" s="294" t="e">
        <f t="shared" si="442"/>
        <v>#DIV/0!</v>
      </c>
      <c r="F1265"/>
    </row>
    <row r="1266" spans="1:6" ht="13.95" hidden="1" customHeight="1" x14ac:dyDescent="0.3">
      <c r="A1266" s="135">
        <v>3864</v>
      </c>
      <c r="B1266" s="293" t="s">
        <v>378</v>
      </c>
      <c r="C1266" s="1">
        <v>0</v>
      </c>
      <c r="D1266" s="1">
        <v>0</v>
      </c>
      <c r="E1266" s="294" t="e">
        <f>D1266/C1266*100</f>
        <v>#DIV/0!</v>
      </c>
      <c r="F1266"/>
    </row>
    <row r="1267" spans="1:6" ht="13.95" customHeight="1" x14ac:dyDescent="0.3">
      <c r="A1267" s="135"/>
      <c r="B1267" s="146"/>
      <c r="C1267" s="1"/>
      <c r="D1267" s="140"/>
      <c r="E1267" s="294"/>
      <c r="F1267"/>
    </row>
    <row r="1268" spans="1:6" s="3" customFormat="1" ht="13.95" customHeight="1" x14ac:dyDescent="0.3">
      <c r="A1268" s="124"/>
      <c r="B1268" s="125" t="s">
        <v>170</v>
      </c>
      <c r="C1268" s="200">
        <f>C1269+C1282</f>
        <v>28700</v>
      </c>
      <c r="D1268" s="126">
        <f>D1269+D1282</f>
        <v>27985.72</v>
      </c>
      <c r="E1268" s="295">
        <f t="shared" ref="E1268:E1287" si="445">D1268/C1268*100</f>
        <v>97.511219512195126</v>
      </c>
    </row>
    <row r="1269" spans="1:6" ht="15.6" customHeight="1" x14ac:dyDescent="0.3">
      <c r="A1269" s="124"/>
      <c r="B1269" s="125" t="s">
        <v>338</v>
      </c>
      <c r="C1269" s="200">
        <f t="shared" ref="C1269:D1269" si="446">C1270</f>
        <v>3700</v>
      </c>
      <c r="D1269" s="200">
        <f t="shared" si="446"/>
        <v>3679</v>
      </c>
      <c r="E1269" s="295">
        <f t="shared" si="445"/>
        <v>99.432432432432421</v>
      </c>
      <c r="F1269"/>
    </row>
    <row r="1270" spans="1:6" ht="13.95" customHeight="1" x14ac:dyDescent="0.3">
      <c r="A1270" s="17"/>
      <c r="B1270" s="18" t="s">
        <v>186</v>
      </c>
      <c r="C1270" s="21">
        <f>C1272+C1277</f>
        <v>3700</v>
      </c>
      <c r="D1270" s="21">
        <f t="shared" ref="D1270" si="447">D1272+D1277</f>
        <v>3679</v>
      </c>
      <c r="E1270" s="296">
        <f t="shared" si="445"/>
        <v>99.432432432432421</v>
      </c>
      <c r="F1270"/>
    </row>
    <row r="1271" spans="1:6" x14ac:dyDescent="0.3">
      <c r="A1271" s="22"/>
      <c r="B1271" s="23" t="s">
        <v>51</v>
      </c>
      <c r="C1271" s="21">
        <f>C1272</f>
        <v>3700</v>
      </c>
      <c r="D1271" s="21">
        <f t="shared" ref="D1271" si="448">D1272</f>
        <v>3679</v>
      </c>
      <c r="E1271" s="296">
        <f t="shared" si="445"/>
        <v>99.432432432432421</v>
      </c>
      <c r="F1271"/>
    </row>
    <row r="1272" spans="1:6" x14ac:dyDescent="0.3">
      <c r="A1272" s="22">
        <v>3</v>
      </c>
      <c r="B1272" s="23" t="s">
        <v>2</v>
      </c>
      <c r="C1272" s="21">
        <f t="shared" ref="C1272:D1273" si="449">C1273</f>
        <v>3700</v>
      </c>
      <c r="D1272" s="21">
        <f t="shared" si="449"/>
        <v>3679</v>
      </c>
      <c r="E1272" s="296">
        <f t="shared" si="445"/>
        <v>99.432432432432421</v>
      </c>
      <c r="F1272"/>
    </row>
    <row r="1273" spans="1:6" x14ac:dyDescent="0.3">
      <c r="A1273" s="22">
        <v>32</v>
      </c>
      <c r="B1273" s="23" t="s">
        <v>21</v>
      </c>
      <c r="C1273" s="21">
        <f t="shared" si="449"/>
        <v>3700</v>
      </c>
      <c r="D1273" s="21">
        <f t="shared" si="449"/>
        <v>3679</v>
      </c>
      <c r="E1273" s="296">
        <f t="shared" si="445"/>
        <v>99.432432432432421</v>
      </c>
      <c r="F1273"/>
    </row>
    <row r="1274" spans="1:6" x14ac:dyDescent="0.3">
      <c r="A1274" s="151">
        <v>323</v>
      </c>
      <c r="B1274" s="152" t="s">
        <v>24</v>
      </c>
      <c r="C1274" s="1">
        <f>C1275</f>
        <v>3700</v>
      </c>
      <c r="D1274" s="1">
        <f>D1275</f>
        <v>3679</v>
      </c>
      <c r="E1274" s="294">
        <f t="shared" si="445"/>
        <v>99.432432432432421</v>
      </c>
      <c r="F1274"/>
    </row>
    <row r="1275" spans="1:6" x14ac:dyDescent="0.3">
      <c r="A1275" s="151">
        <v>3234</v>
      </c>
      <c r="B1275" s="152" t="s">
        <v>399</v>
      </c>
      <c r="C1275" s="1">
        <v>3700</v>
      </c>
      <c r="D1275" s="1">
        <v>3679</v>
      </c>
      <c r="E1275" s="294">
        <f t="shared" ref="E1275" si="450">D1275/C1275*100</f>
        <v>99.432432432432421</v>
      </c>
      <c r="F1275"/>
    </row>
    <row r="1276" spans="1:6" x14ac:dyDescent="0.3">
      <c r="A1276" s="22"/>
      <c r="B1276" s="23" t="s">
        <v>49</v>
      </c>
      <c r="C1276" s="21">
        <f t="shared" ref="C1276:D1278" si="451">C1277</f>
        <v>0</v>
      </c>
      <c r="D1276" s="21">
        <f t="shared" si="451"/>
        <v>0</v>
      </c>
      <c r="E1276" s="296">
        <v>0</v>
      </c>
      <c r="F1276"/>
    </row>
    <row r="1277" spans="1:6" x14ac:dyDescent="0.3">
      <c r="A1277" s="22">
        <v>3</v>
      </c>
      <c r="B1277" s="23" t="s">
        <v>2</v>
      </c>
      <c r="C1277" s="21">
        <f t="shared" si="451"/>
        <v>0</v>
      </c>
      <c r="D1277" s="21">
        <f t="shared" si="451"/>
        <v>0</v>
      </c>
      <c r="E1277" s="296">
        <v>0</v>
      </c>
      <c r="F1277"/>
    </row>
    <row r="1278" spans="1:6" x14ac:dyDescent="0.3">
      <c r="A1278" s="22">
        <v>32</v>
      </c>
      <c r="B1278" s="23" t="s">
        <v>21</v>
      </c>
      <c r="C1278" s="21">
        <f t="shared" si="451"/>
        <v>0</v>
      </c>
      <c r="D1278" s="21">
        <f t="shared" si="451"/>
        <v>0</v>
      </c>
      <c r="E1278" s="296">
        <v>0</v>
      </c>
      <c r="F1278"/>
    </row>
    <row r="1279" spans="1:6" ht="15" customHeight="1" x14ac:dyDescent="0.3">
      <c r="A1279" s="151">
        <v>323</v>
      </c>
      <c r="B1279" s="152" t="s">
        <v>24</v>
      </c>
      <c r="C1279" s="1">
        <f>C1280</f>
        <v>0</v>
      </c>
      <c r="D1279" s="1">
        <f>D1280</f>
        <v>0</v>
      </c>
      <c r="E1279" s="313">
        <v>0</v>
      </c>
      <c r="F1279"/>
    </row>
    <row r="1280" spans="1:6" ht="15" customHeight="1" x14ac:dyDescent="0.3">
      <c r="A1280" s="151">
        <v>3234</v>
      </c>
      <c r="B1280" s="152" t="s">
        <v>399</v>
      </c>
      <c r="C1280" s="1">
        <v>0</v>
      </c>
      <c r="D1280" s="1">
        <v>0</v>
      </c>
      <c r="E1280" s="313">
        <v>0</v>
      </c>
      <c r="F1280"/>
    </row>
    <row r="1281" spans="1:6" ht="15" customHeight="1" x14ac:dyDescent="0.3">
      <c r="A1281" s="17"/>
      <c r="B1281" s="18"/>
      <c r="C1281" s="55"/>
      <c r="D1281" s="51"/>
      <c r="E1281" s="294"/>
      <c r="F1281"/>
    </row>
    <row r="1282" spans="1:6" x14ac:dyDescent="0.3">
      <c r="A1282" s="124"/>
      <c r="B1282" s="125" t="s">
        <v>339</v>
      </c>
      <c r="C1282" s="200">
        <f t="shared" ref="C1282:D1286" si="452">C1283</f>
        <v>25000</v>
      </c>
      <c r="D1282" s="126">
        <f t="shared" si="452"/>
        <v>24306.720000000001</v>
      </c>
      <c r="E1282" s="295">
        <f t="shared" si="445"/>
        <v>97.226880000000008</v>
      </c>
      <c r="F1282"/>
    </row>
    <row r="1283" spans="1:6" x14ac:dyDescent="0.3">
      <c r="A1283" s="17"/>
      <c r="B1283" s="18" t="s">
        <v>186</v>
      </c>
      <c r="C1283" s="21">
        <f t="shared" si="452"/>
        <v>25000</v>
      </c>
      <c r="D1283" s="19">
        <f t="shared" si="452"/>
        <v>24306.720000000001</v>
      </c>
      <c r="E1283" s="296">
        <f t="shared" si="445"/>
        <v>97.226880000000008</v>
      </c>
      <c r="F1283"/>
    </row>
    <row r="1284" spans="1:6" x14ac:dyDescent="0.3">
      <c r="A1284" s="22"/>
      <c r="B1284" s="23" t="s">
        <v>51</v>
      </c>
      <c r="C1284" s="21">
        <f t="shared" si="452"/>
        <v>25000</v>
      </c>
      <c r="D1284" s="21">
        <f t="shared" si="452"/>
        <v>24306.720000000001</v>
      </c>
      <c r="E1284" s="296">
        <f t="shared" si="445"/>
        <v>97.226880000000008</v>
      </c>
      <c r="F1284"/>
    </row>
    <row r="1285" spans="1:6" x14ac:dyDescent="0.3">
      <c r="A1285" s="22">
        <v>3</v>
      </c>
      <c r="B1285" s="23" t="s">
        <v>2</v>
      </c>
      <c r="C1285" s="21">
        <f t="shared" si="452"/>
        <v>25000</v>
      </c>
      <c r="D1285" s="21">
        <f t="shared" si="452"/>
        <v>24306.720000000001</v>
      </c>
      <c r="E1285" s="296">
        <f t="shared" si="445"/>
        <v>97.226880000000008</v>
      </c>
      <c r="F1285"/>
    </row>
    <row r="1286" spans="1:6" x14ac:dyDescent="0.3">
      <c r="A1286" s="22">
        <v>32</v>
      </c>
      <c r="B1286" s="23" t="s">
        <v>21</v>
      </c>
      <c r="C1286" s="21">
        <f t="shared" si="452"/>
        <v>25000</v>
      </c>
      <c r="D1286" s="21">
        <f t="shared" si="452"/>
        <v>24306.720000000001</v>
      </c>
      <c r="E1286" s="296">
        <f t="shared" si="445"/>
        <v>97.226880000000008</v>
      </c>
      <c r="F1286"/>
    </row>
    <row r="1287" spans="1:6" x14ac:dyDescent="0.3">
      <c r="A1287" s="151">
        <v>323</v>
      </c>
      <c r="B1287" s="152" t="s">
        <v>24</v>
      </c>
      <c r="C1287" s="1">
        <f>C1288</f>
        <v>25000</v>
      </c>
      <c r="D1287" s="1">
        <f>D1288</f>
        <v>24306.720000000001</v>
      </c>
      <c r="E1287" s="313">
        <f t="shared" si="445"/>
        <v>97.226880000000008</v>
      </c>
      <c r="F1287"/>
    </row>
    <row r="1288" spans="1:6" x14ac:dyDescent="0.3">
      <c r="A1288" s="151">
        <v>3236</v>
      </c>
      <c r="B1288" s="152" t="s">
        <v>478</v>
      </c>
      <c r="C1288" s="1">
        <v>25000</v>
      </c>
      <c r="D1288" s="1">
        <v>24306.720000000001</v>
      </c>
      <c r="E1288" s="313">
        <f t="shared" ref="E1288" si="453">D1288/C1288*100</f>
        <v>97.226880000000008</v>
      </c>
      <c r="F1288"/>
    </row>
    <row r="1289" spans="1:6" x14ac:dyDescent="0.3">
      <c r="A1289" s="393"/>
      <c r="B1289" s="393"/>
      <c r="C1289" s="394"/>
      <c r="D1289" s="394"/>
      <c r="E1289" s="395"/>
      <c r="F1289"/>
    </row>
    <row r="1290" spans="1:6" x14ac:dyDescent="0.3">
      <c r="A1290" s="7"/>
      <c r="B1290" s="7" t="s">
        <v>521</v>
      </c>
      <c r="C1290" s="188">
        <f>C1291</f>
        <v>0</v>
      </c>
      <c r="D1290" s="188">
        <f t="shared" ref="D1290:E1295" si="454">D1291</f>
        <v>0</v>
      </c>
      <c r="E1290" s="301">
        <f t="shared" si="454"/>
        <v>0</v>
      </c>
      <c r="F1290"/>
    </row>
    <row r="1291" spans="1:6" x14ac:dyDescent="0.3">
      <c r="A1291" s="7"/>
      <c r="B1291" s="7" t="s">
        <v>337</v>
      </c>
      <c r="C1291" s="188">
        <f t="shared" ref="C1291:D1295" si="455">C1292</f>
        <v>0</v>
      </c>
      <c r="D1291" s="188">
        <f t="shared" si="455"/>
        <v>0</v>
      </c>
      <c r="E1291" s="301">
        <f t="shared" si="454"/>
        <v>0</v>
      </c>
      <c r="F1291"/>
    </row>
    <row r="1292" spans="1:6" x14ac:dyDescent="0.3">
      <c r="A1292" s="17"/>
      <c r="B1292" s="17" t="s">
        <v>181</v>
      </c>
      <c r="C1292" s="21">
        <f t="shared" si="455"/>
        <v>0</v>
      </c>
      <c r="D1292" s="21">
        <f t="shared" si="455"/>
        <v>0</v>
      </c>
      <c r="E1292" s="296">
        <f t="shared" si="454"/>
        <v>0</v>
      </c>
      <c r="F1292"/>
    </row>
    <row r="1293" spans="1:6" x14ac:dyDescent="0.3">
      <c r="A1293" s="17"/>
      <c r="B1293" s="17" t="s">
        <v>49</v>
      </c>
      <c r="C1293" s="21">
        <f t="shared" si="455"/>
        <v>0</v>
      </c>
      <c r="D1293" s="21">
        <f t="shared" si="455"/>
        <v>0</v>
      </c>
      <c r="E1293" s="296">
        <f t="shared" si="454"/>
        <v>0</v>
      </c>
      <c r="F1293"/>
    </row>
    <row r="1294" spans="1:6" x14ac:dyDescent="0.3">
      <c r="A1294" s="17">
        <v>3</v>
      </c>
      <c r="B1294" s="17" t="s">
        <v>522</v>
      </c>
      <c r="C1294" s="21">
        <f t="shared" si="455"/>
        <v>0</v>
      </c>
      <c r="D1294" s="21">
        <f t="shared" si="455"/>
        <v>0</v>
      </c>
      <c r="E1294" s="296">
        <f t="shared" si="454"/>
        <v>0</v>
      </c>
      <c r="F1294"/>
    </row>
    <row r="1295" spans="1:6" x14ac:dyDescent="0.3">
      <c r="A1295" s="17">
        <v>38</v>
      </c>
      <c r="B1295" s="17" t="s">
        <v>523</v>
      </c>
      <c r="C1295" s="21">
        <f t="shared" si="455"/>
        <v>0</v>
      </c>
      <c r="D1295" s="21">
        <f t="shared" si="455"/>
        <v>0</v>
      </c>
      <c r="E1295" s="296">
        <f t="shared" si="454"/>
        <v>0</v>
      </c>
      <c r="F1295"/>
    </row>
    <row r="1296" spans="1:6" x14ac:dyDescent="0.3">
      <c r="A1296" s="135">
        <v>386</v>
      </c>
      <c r="B1296" s="396" t="s">
        <v>524</v>
      </c>
      <c r="C1296" s="1">
        <v>0</v>
      </c>
      <c r="D1296" s="1">
        <v>0</v>
      </c>
      <c r="E1296" s="294">
        <f>E1297</f>
        <v>0</v>
      </c>
      <c r="F1296"/>
    </row>
    <row r="1297" spans="1:7" x14ac:dyDescent="0.3">
      <c r="A1297" s="135">
        <v>3864</v>
      </c>
      <c r="B1297" s="293" t="s">
        <v>378</v>
      </c>
      <c r="C1297" s="1">
        <v>0</v>
      </c>
      <c r="D1297" s="1">
        <v>0</v>
      </c>
      <c r="E1297" s="294">
        <v>0</v>
      </c>
      <c r="F1297"/>
    </row>
    <row r="1298" spans="1:7" x14ac:dyDescent="0.3">
      <c r="A1298" s="393"/>
      <c r="B1298" s="393"/>
      <c r="C1298" s="394"/>
      <c r="D1298" s="394"/>
      <c r="E1298" s="395"/>
      <c r="F1298"/>
    </row>
    <row r="1299" spans="1:7" x14ac:dyDescent="0.3">
      <c r="D1299"/>
      <c r="E1299" s="5"/>
      <c r="F1299" s="5"/>
      <c r="G1299" s="5"/>
    </row>
    <row r="1300" spans="1:7" x14ac:dyDescent="0.3">
      <c r="A1300" s="5"/>
      <c r="B1300" s="240" t="s">
        <v>497</v>
      </c>
      <c r="C1300" s="5"/>
      <c r="D1300" s="5"/>
      <c r="E1300" s="5"/>
      <c r="F1300" s="5"/>
    </row>
    <row r="1301" spans="1:7" x14ac:dyDescent="0.3">
      <c r="A1301" s="5"/>
      <c r="B1301" s="240"/>
      <c r="C1301" s="5"/>
      <c r="D1301" s="5"/>
      <c r="E1301" s="144"/>
      <c r="F1301" s="144"/>
      <c r="G1301" s="144"/>
    </row>
    <row r="1302" spans="1:7" x14ac:dyDescent="0.3">
      <c r="A1302" s="416" t="s">
        <v>489</v>
      </c>
      <c r="B1302" s="416"/>
      <c r="C1302" s="416"/>
      <c r="D1302" s="416"/>
      <c r="E1302" s="416"/>
      <c r="F1302" s="416"/>
      <c r="G1302" s="416"/>
    </row>
    <row r="1303" spans="1:7" x14ac:dyDescent="0.3">
      <c r="A1303" s="5"/>
      <c r="B1303" s="5"/>
      <c r="C1303" s="5"/>
      <c r="D1303" s="5"/>
      <c r="E1303" s="144"/>
      <c r="F1303" s="144"/>
      <c r="G1303" s="144"/>
    </row>
    <row r="1304" spans="1:7" ht="30" customHeight="1" x14ac:dyDescent="0.3">
      <c r="A1304" s="454" t="s">
        <v>564</v>
      </c>
      <c r="B1304" s="454"/>
      <c r="C1304" s="454"/>
      <c r="D1304" s="454"/>
      <c r="E1304" s="454"/>
      <c r="F1304" s="454"/>
      <c r="G1304" s="454"/>
    </row>
    <row r="1305" spans="1:7" x14ac:dyDescent="0.3">
      <c r="D1305"/>
      <c r="E1305" s="5"/>
      <c r="F1305" s="5"/>
      <c r="G1305" s="5"/>
    </row>
    <row r="1306" spans="1:7" x14ac:dyDescent="0.3">
      <c r="B1306" s="3" t="s">
        <v>498</v>
      </c>
      <c r="D1306"/>
      <c r="E1306" s="5"/>
      <c r="F1306" s="5"/>
      <c r="G1306" s="361"/>
    </row>
    <row r="1307" spans="1:7" x14ac:dyDescent="0.3">
      <c r="B1307" s="3"/>
      <c r="D1307"/>
      <c r="E1307" s="5"/>
      <c r="F1307" s="5"/>
      <c r="G1307" s="361"/>
    </row>
    <row r="1308" spans="1:7" x14ac:dyDescent="0.3">
      <c r="A1308" s="416" t="s">
        <v>496</v>
      </c>
      <c r="B1308" s="416"/>
      <c r="C1308" s="416"/>
      <c r="D1308" s="416"/>
      <c r="E1308" s="416"/>
      <c r="F1308" s="416"/>
      <c r="G1308" s="416"/>
    </row>
    <row r="1309" spans="1:7" x14ac:dyDescent="0.3">
      <c r="A1309" s="5"/>
      <c r="B1309" s="5"/>
      <c r="C1309" s="5"/>
      <c r="D1309" s="5"/>
      <c r="E1309" s="5"/>
      <c r="F1309" s="5"/>
      <c r="G1309" s="361"/>
    </row>
    <row r="1310" spans="1:7" x14ac:dyDescent="0.3">
      <c r="A1310" s="411" t="s">
        <v>563</v>
      </c>
      <c r="B1310" s="365"/>
      <c r="C1310" s="365"/>
      <c r="D1310" s="365"/>
      <c r="E1310" s="5"/>
      <c r="F1310" s="5"/>
      <c r="G1310" s="361"/>
    </row>
    <row r="1311" spans="1:7" x14ac:dyDescent="0.3">
      <c r="A1311" s="364"/>
      <c r="B1311" s="365"/>
      <c r="C1311" s="365"/>
      <c r="D1311" s="365"/>
      <c r="E1311" s="5"/>
      <c r="F1311" s="5"/>
      <c r="G1311" s="361"/>
    </row>
    <row r="1312" spans="1:7" x14ac:dyDescent="0.3">
      <c r="A1312" s="416" t="s">
        <v>490</v>
      </c>
      <c r="B1312" s="416"/>
      <c r="C1312" s="416"/>
      <c r="D1312" s="416"/>
      <c r="E1312" s="416"/>
      <c r="F1312" s="416"/>
      <c r="G1312" s="416"/>
    </row>
    <row r="1313" spans="1:7" x14ac:dyDescent="0.3">
      <c r="A1313" s="416" t="s">
        <v>491</v>
      </c>
      <c r="B1313" s="416"/>
      <c r="C1313" s="416"/>
      <c r="D1313" s="416"/>
      <c r="E1313" s="416"/>
      <c r="F1313" s="416"/>
      <c r="G1313" s="416"/>
    </row>
    <row r="1314" spans="1:7" x14ac:dyDescent="0.3">
      <c r="A1314" s="5"/>
      <c r="B1314" s="5"/>
      <c r="C1314" s="5"/>
      <c r="D1314" s="5"/>
      <c r="E1314" s="362" t="s">
        <v>492</v>
      </c>
      <c r="F1314" s="5"/>
      <c r="G1314" s="361"/>
    </row>
    <row r="1315" spans="1:7" x14ac:dyDescent="0.3">
      <c r="A1315" s="5"/>
      <c r="B1315" s="5"/>
      <c r="C1315" s="5"/>
      <c r="D1315" s="5"/>
      <c r="E1315" s="147" t="s">
        <v>561</v>
      </c>
      <c r="F1315" s="5"/>
      <c r="G1315" s="361"/>
    </row>
    <row r="1316" spans="1:7" x14ac:dyDescent="0.3">
      <c r="A1316" s="5"/>
      <c r="B1316" s="5"/>
      <c r="C1316" s="5"/>
      <c r="D1316" s="5"/>
      <c r="E1316"/>
      <c r="F1316"/>
    </row>
    <row r="1317" spans="1:7" x14ac:dyDescent="0.3">
      <c r="A1317" s="5"/>
      <c r="B1317" s="5"/>
      <c r="C1317" s="5"/>
      <c r="D1317" s="5"/>
    </row>
    <row r="1318" spans="1:7" x14ac:dyDescent="0.3">
      <c r="A1318" s="276" t="s">
        <v>562</v>
      </c>
      <c r="C1318" s="5"/>
      <c r="D1318" s="5"/>
    </row>
    <row r="1319" spans="1:7" x14ac:dyDescent="0.3">
      <c r="A1319" t="s">
        <v>569</v>
      </c>
      <c r="C1319" s="5"/>
      <c r="D1319" s="5"/>
    </row>
    <row r="1320" spans="1:7" x14ac:dyDescent="0.3">
      <c r="A1320" t="s">
        <v>571</v>
      </c>
      <c r="C1320" s="5"/>
      <c r="D1320" s="5"/>
    </row>
    <row r="1321" spans="1:7" x14ac:dyDescent="0.3">
      <c r="A1321" s="5"/>
      <c r="B1321" s="5"/>
      <c r="C1321" s="5"/>
      <c r="D1321" s="5"/>
    </row>
    <row r="1322" spans="1:7" x14ac:dyDescent="0.3">
      <c r="A1322" s="5"/>
      <c r="B1322" s="5"/>
      <c r="C1322" s="5"/>
      <c r="D1322" s="5"/>
    </row>
    <row r="1323" spans="1:7" x14ac:dyDescent="0.3">
      <c r="A1323" s="5"/>
      <c r="B1323" s="5"/>
      <c r="C1323" s="5"/>
      <c r="D1323" s="5"/>
    </row>
    <row r="1324" spans="1:7" x14ac:dyDescent="0.3">
      <c r="D1324"/>
    </row>
  </sheetData>
  <mergeCells count="39">
    <mergeCell ref="A1312:G1312"/>
    <mergeCell ref="A1313:G1313"/>
    <mergeCell ref="A1302:G1302"/>
    <mergeCell ref="A1308:G1308"/>
    <mergeCell ref="A1304:G1304"/>
    <mergeCell ref="A358:B358"/>
    <mergeCell ref="A351:F351"/>
    <mergeCell ref="A341:B341"/>
    <mergeCell ref="F95:F96"/>
    <mergeCell ref="B318:F318"/>
    <mergeCell ref="C95:C96"/>
    <mergeCell ref="G95:G96"/>
    <mergeCell ref="A342:B342"/>
    <mergeCell ref="A345:B345"/>
    <mergeCell ref="A346:B346"/>
    <mergeCell ref="A347:B347"/>
    <mergeCell ref="A343:B343"/>
    <mergeCell ref="A344:B344"/>
    <mergeCell ref="A339:B339"/>
    <mergeCell ref="B336:F336"/>
    <mergeCell ref="A338:B338"/>
    <mergeCell ref="A340:B340"/>
    <mergeCell ref="E95:E96"/>
    <mergeCell ref="B6:F6"/>
    <mergeCell ref="A316:F316"/>
    <mergeCell ref="A1:G1"/>
    <mergeCell ref="B275:F275"/>
    <mergeCell ref="B240:F240"/>
    <mergeCell ref="A273:F273"/>
    <mergeCell ref="A238:F238"/>
    <mergeCell ref="A43:F43"/>
    <mergeCell ref="A3:G3"/>
    <mergeCell ref="A7:G7"/>
    <mergeCell ref="A45:G45"/>
    <mergeCell ref="A4:F4"/>
    <mergeCell ref="B95:B96"/>
    <mergeCell ref="A95:A96"/>
    <mergeCell ref="A44:F44"/>
    <mergeCell ref="D95:D96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&amp;CStranica &amp;P</oddFooter>
  </headerFooter>
  <rowBreaks count="28" manualBreakCount="28">
    <brk id="26" max="6" man="1"/>
    <brk id="57" max="6" man="1"/>
    <brk id="89" max="6" man="1"/>
    <brk id="124" max="6" man="1"/>
    <brk id="157" max="6" man="1"/>
    <brk id="192" max="6" man="1"/>
    <brk id="261" max="6" man="1"/>
    <brk id="292" max="6" man="1"/>
    <brk id="324" max="6" man="1"/>
    <brk id="348" max="6" man="1"/>
    <brk id="495" max="6" man="1"/>
    <brk id="530" max="6" man="1"/>
    <brk id="573" max="6" man="1"/>
    <brk id="607" max="6" man="1"/>
    <brk id="640" max="6" man="1"/>
    <brk id="709" max="6" man="1"/>
    <brk id="744" max="6" man="1"/>
    <brk id="858" max="6" man="1"/>
    <brk id="895" max="6" man="1"/>
    <brk id="960" max="6" man="1"/>
    <brk id="998" max="6" man="1"/>
    <brk id="1068" max="6" man="1"/>
    <brk id="1103" max="6" man="1"/>
    <brk id="1138" max="6" man="1"/>
    <brk id="1173" max="6" man="1"/>
    <brk id="1207" max="6" man="1"/>
    <brk id="1242" max="6" man="1"/>
    <brk id="12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2026-04-01T08:10:31Z</dcterms:modified>
</cp:coreProperties>
</file>